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updateLinks="never" codeName="ThisWorkbook"/>
  <bookViews>
    <workbookView xWindow="0" yWindow="345" windowWidth="8985" windowHeight="7620" tabRatio="898" activeTab="5"/>
  </bookViews>
  <sheets>
    <sheet name="Instructions" sheetId="115" r:id="rId1"/>
    <sheet name="Parent Contact Info" sheetId="75" r:id="rId2"/>
    <sheet name="Registration" sheetId="72" r:id="rId3"/>
    <sheet name="Dues" sheetId="207" r:id="rId4"/>
    <sheet name="Attendance" sheetId="54" r:id="rId5"/>
    <sheet name="Badges" sheetId="208" r:id="rId6"/>
    <sheet name="Journeys" sheetId="95" r:id="rId7"/>
    <sheet name="Council Own" sheetId="213" r:id="rId8"/>
    <sheet name="Bronze Award" sheetId="112" r:id="rId9"/>
    <sheet name="Bridging" sheetId="209" r:id="rId10"/>
    <sheet name="Age-Level" sheetId="76" r:id="rId11"/>
    <sheet name="Fun Patches" sheetId="177" r:id="rId12"/>
    <sheet name="Summary" sheetId="210" r:id="rId13"/>
    <sheet name="Order" sheetId="211" r:id="rId14"/>
    <sheet name="Bekah" sheetId="214" r:id="rId15"/>
    <sheet name="Elizabeth" sheetId="215" r:id="rId16"/>
    <sheet name="Meagan" sheetId="216" r:id="rId17"/>
    <sheet name="Junior 4" sheetId="217" r:id="rId18"/>
    <sheet name="Junior 5" sheetId="218" r:id="rId19"/>
    <sheet name="Junior 6" sheetId="219" r:id="rId20"/>
    <sheet name="Junior 7" sheetId="220" r:id="rId21"/>
    <sheet name="Junior 8" sheetId="221" r:id="rId22"/>
    <sheet name="Junior 9" sheetId="222" r:id="rId23"/>
    <sheet name="Junior 10" sheetId="223" r:id="rId24"/>
    <sheet name="Junior 11" sheetId="224" r:id="rId25"/>
    <sheet name="Junior 12" sheetId="225" r:id="rId26"/>
    <sheet name="Junior 13" sheetId="226" r:id="rId27"/>
    <sheet name="Junior 14" sheetId="227" r:id="rId28"/>
    <sheet name="Junior 15" sheetId="228" r:id="rId29"/>
  </sheets>
  <externalReferences>
    <externalReference r:id="rId30"/>
  </externalReferences>
  <definedNames>
    <definedName name="_xlnm.Print_Area" localSheetId="14">Bekah!$A$1:$S$140</definedName>
    <definedName name="_xlnm.Print_Area" localSheetId="8">'Bronze Award'!$A$1:$R$14</definedName>
    <definedName name="_xlnm.Print_Area" localSheetId="7">'Council Own'!$A$1:$R$124</definedName>
    <definedName name="_xlnm.Print_Area" localSheetId="15">Elizabeth!$A$1:$S$140</definedName>
    <definedName name="_xlnm.Print_Area" localSheetId="0">Instructions!$A$1:$I$54</definedName>
    <definedName name="_xlnm.Print_Area" localSheetId="23">'Junior 10'!$A$1:$S$140</definedName>
    <definedName name="_xlnm.Print_Area" localSheetId="24">'Junior 11'!$A$1:$S$140</definedName>
    <definedName name="_xlnm.Print_Area" localSheetId="25">'Junior 12'!$A$1:$S$140</definedName>
    <definedName name="_xlnm.Print_Area" localSheetId="26">'Junior 13'!$A$1:$S$140</definedName>
    <definedName name="_xlnm.Print_Area" localSheetId="27">'Junior 14'!$A$1:$S$140</definedName>
    <definedName name="_xlnm.Print_Area" localSheetId="28">'Junior 15'!$A$1:$S$140</definedName>
    <definedName name="_xlnm.Print_Area" localSheetId="17">'Junior 4'!$A$1:$S$140</definedName>
    <definedName name="_xlnm.Print_Area" localSheetId="18">'Junior 5'!$A$1:$S$140</definedName>
    <definedName name="_xlnm.Print_Area" localSheetId="19">'Junior 6'!$A$1:$S$140</definedName>
    <definedName name="_xlnm.Print_Area" localSheetId="20">'Junior 7'!$A$1:$S$140</definedName>
    <definedName name="_xlnm.Print_Area" localSheetId="21">'Junior 8'!$A$1:$S$140</definedName>
    <definedName name="_xlnm.Print_Area" localSheetId="22">'Junior 9'!$A$1:$S$140</definedName>
    <definedName name="_xlnm.Print_Area" localSheetId="16">Meagan!$A$1:$S$140</definedName>
    <definedName name="_xlnm.Print_Titles" localSheetId="10">'Age-Level'!$1:$4</definedName>
    <definedName name="_xlnm.Print_Titles" localSheetId="4">Attendance!$1:$4</definedName>
    <definedName name="_xlnm.Print_Titles" localSheetId="8">'Bronze Award'!$1:$4</definedName>
    <definedName name="_xlnm.Print_Titles" localSheetId="7">'Council Own'!$1:$4</definedName>
    <definedName name="_xlnm.Print_Titles" localSheetId="11">'Fun Patches'!$1:$4</definedName>
    <definedName name="_xlnm.Print_Titles" localSheetId="6">Journeys!$1:$4</definedName>
    <definedName name="_xlnm.Print_Titles" localSheetId="2">Registration!$1:$4</definedName>
  </definedNames>
  <calcPr calcId="145621"/>
</workbook>
</file>

<file path=xl/calcChain.xml><?xml version="1.0" encoding="utf-8"?>
<calcChain xmlns="http://schemas.openxmlformats.org/spreadsheetml/2006/main">
  <c r="A1" i="215" l="1"/>
  <c r="A1" i="214"/>
  <c r="Q83" i="228"/>
  <c r="Q83" i="227"/>
  <c r="Q83" i="226"/>
  <c r="C171" i="228"/>
  <c r="C170" i="228"/>
  <c r="C169" i="228"/>
  <c r="C167" i="228"/>
  <c r="C166" i="228"/>
  <c r="C165" i="228"/>
  <c r="C163" i="228"/>
  <c r="S162" i="228"/>
  <c r="O162" i="228"/>
  <c r="K162" i="228"/>
  <c r="G162" i="228"/>
  <c r="C162" i="228"/>
  <c r="S161" i="228"/>
  <c r="O161" i="228"/>
  <c r="K161" i="228"/>
  <c r="G161" i="228"/>
  <c r="C161" i="228"/>
  <c r="S160" i="228"/>
  <c r="O160" i="228"/>
  <c r="K160" i="228"/>
  <c r="G160" i="228"/>
  <c r="C159" i="228"/>
  <c r="S158" i="228"/>
  <c r="O158" i="228"/>
  <c r="K158" i="228"/>
  <c r="G158" i="228"/>
  <c r="C158" i="228"/>
  <c r="S157" i="228"/>
  <c r="O157" i="228"/>
  <c r="K157" i="228"/>
  <c r="G157" i="228"/>
  <c r="C157" i="228"/>
  <c r="S156" i="228"/>
  <c r="O156" i="228"/>
  <c r="K156" i="228"/>
  <c r="G156" i="228"/>
  <c r="C155" i="228"/>
  <c r="S154" i="228"/>
  <c r="O154" i="228"/>
  <c r="K154" i="228"/>
  <c r="G154" i="228"/>
  <c r="C154" i="228"/>
  <c r="S153" i="228"/>
  <c r="O153" i="228"/>
  <c r="K153" i="228"/>
  <c r="G153" i="228"/>
  <c r="C153" i="228"/>
  <c r="S152" i="228"/>
  <c r="O152" i="228"/>
  <c r="K152" i="228"/>
  <c r="G152" i="228"/>
  <c r="C152" i="228"/>
  <c r="S150" i="228"/>
  <c r="O150" i="228"/>
  <c r="K150" i="228"/>
  <c r="G150" i="228"/>
  <c r="S149" i="228"/>
  <c r="O149" i="228"/>
  <c r="K149" i="228"/>
  <c r="G149" i="228"/>
  <c r="S148" i="228"/>
  <c r="O148" i="228"/>
  <c r="K148" i="228"/>
  <c r="G148" i="228"/>
  <c r="S146" i="228"/>
  <c r="O146" i="228"/>
  <c r="K146" i="228"/>
  <c r="G146" i="228"/>
  <c r="S145" i="228"/>
  <c r="O145" i="228"/>
  <c r="K145" i="228"/>
  <c r="G145" i="228"/>
  <c r="S144" i="228"/>
  <c r="O144" i="228"/>
  <c r="K144" i="228"/>
  <c r="G144" i="228"/>
  <c r="S143" i="228"/>
  <c r="O143" i="228"/>
  <c r="K143" i="228"/>
  <c r="G143" i="228"/>
  <c r="S140" i="228"/>
  <c r="S139" i="228"/>
  <c r="O139" i="228"/>
  <c r="S138" i="228"/>
  <c r="O138" i="228"/>
  <c r="K138" i="228"/>
  <c r="G138" i="228"/>
  <c r="S137" i="228"/>
  <c r="O137" i="228"/>
  <c r="K137" i="228"/>
  <c r="G137" i="228"/>
  <c r="S136" i="228"/>
  <c r="O136" i="228"/>
  <c r="K136" i="228"/>
  <c r="G136" i="228"/>
  <c r="C136" i="228"/>
  <c r="S135" i="228"/>
  <c r="O135" i="228"/>
  <c r="C135" i="228"/>
  <c r="S134" i="228"/>
  <c r="O134" i="228"/>
  <c r="K134" i="228"/>
  <c r="G134" i="228"/>
  <c r="C134" i="228"/>
  <c r="S133" i="228"/>
  <c r="O133" i="228"/>
  <c r="K133" i="228"/>
  <c r="G133" i="228"/>
  <c r="S132" i="228"/>
  <c r="O132" i="228"/>
  <c r="K132" i="228"/>
  <c r="G132" i="228"/>
  <c r="C132" i="228"/>
  <c r="S131" i="228"/>
  <c r="O131" i="228"/>
  <c r="C131" i="228"/>
  <c r="S130" i="228"/>
  <c r="O130" i="228"/>
  <c r="K130" i="228"/>
  <c r="G130" i="228"/>
  <c r="C130" i="228"/>
  <c r="S129" i="228"/>
  <c r="O129" i="228"/>
  <c r="K129" i="228"/>
  <c r="G129" i="228"/>
  <c r="S128" i="228"/>
  <c r="O128" i="228"/>
  <c r="K128" i="228"/>
  <c r="G128" i="228"/>
  <c r="S127" i="228"/>
  <c r="O127" i="228"/>
  <c r="C127" i="228"/>
  <c r="S126" i="228"/>
  <c r="O126" i="228"/>
  <c r="K126" i="228"/>
  <c r="C126" i="228"/>
  <c r="S125" i="228"/>
  <c r="O125" i="228"/>
  <c r="K125" i="228"/>
  <c r="G125" i="228"/>
  <c r="C125" i="228"/>
  <c r="S124" i="228"/>
  <c r="O124" i="228"/>
  <c r="K124" i="228"/>
  <c r="G124" i="228"/>
  <c r="S123" i="228"/>
  <c r="O123" i="228"/>
  <c r="G123" i="228"/>
  <c r="C123" i="228"/>
  <c r="S122" i="228"/>
  <c r="O122" i="228"/>
  <c r="C122" i="228"/>
  <c r="S121" i="228"/>
  <c r="O121" i="228"/>
  <c r="K121" i="228"/>
  <c r="G121" i="228"/>
  <c r="C121" i="228"/>
  <c r="S120" i="228"/>
  <c r="K120" i="228"/>
  <c r="G120" i="228"/>
  <c r="S119" i="228"/>
  <c r="K119" i="228"/>
  <c r="G119" i="228"/>
  <c r="C119" i="228"/>
  <c r="S118" i="228"/>
  <c r="O118" i="228"/>
  <c r="C118" i="228"/>
  <c r="S117" i="228"/>
  <c r="K117" i="228"/>
  <c r="G117" i="228"/>
  <c r="C117" i="228"/>
  <c r="S116" i="228"/>
  <c r="O116" i="228"/>
  <c r="K116" i="228"/>
  <c r="G116" i="228"/>
  <c r="S115" i="228"/>
  <c r="K115" i="228"/>
  <c r="G115" i="228"/>
  <c r="C115" i="228"/>
  <c r="S114" i="228"/>
  <c r="O114" i="228"/>
  <c r="C114" i="228"/>
  <c r="S113" i="228"/>
  <c r="K113" i="228"/>
  <c r="G113" i="228"/>
  <c r="C113" i="228"/>
  <c r="S112" i="228"/>
  <c r="O112" i="228"/>
  <c r="K112" i="228"/>
  <c r="G112" i="228"/>
  <c r="S111" i="228"/>
  <c r="K111" i="228"/>
  <c r="G111" i="228"/>
  <c r="C111" i="228"/>
  <c r="O140" i="228"/>
  <c r="O110" i="228"/>
  <c r="C110" i="228"/>
  <c r="K109" i="228"/>
  <c r="G109" i="228"/>
  <c r="C109" i="228"/>
  <c r="K108" i="228"/>
  <c r="G108" i="228"/>
  <c r="S108" i="228"/>
  <c r="O107" i="228"/>
  <c r="K107" i="228"/>
  <c r="G107" i="228"/>
  <c r="S107" i="228"/>
  <c r="S106" i="228"/>
  <c r="O105" i="228"/>
  <c r="K105" i="228"/>
  <c r="S105" i="228"/>
  <c r="K104" i="228"/>
  <c r="G104" i="228"/>
  <c r="S104" i="228"/>
  <c r="O103" i="228"/>
  <c r="K103" i="228"/>
  <c r="G103" i="228"/>
  <c r="G102" i="228"/>
  <c r="S102" i="228"/>
  <c r="O101" i="228"/>
  <c r="S101" i="228"/>
  <c r="K100" i="228"/>
  <c r="G100" i="228"/>
  <c r="S100" i="228"/>
  <c r="O99" i="228"/>
  <c r="K99" i="228"/>
  <c r="G99" i="228"/>
  <c r="S99" i="228"/>
  <c r="K98" i="228"/>
  <c r="G98" i="228"/>
  <c r="S98" i="228"/>
  <c r="O96" i="228"/>
  <c r="K96" i="228"/>
  <c r="G96" i="228"/>
  <c r="S96" i="228"/>
  <c r="O95" i="228"/>
  <c r="K95" i="228"/>
  <c r="G95" i="228"/>
  <c r="S95" i="228"/>
  <c r="O94" i="228"/>
  <c r="K94" i="228"/>
  <c r="G94" i="228"/>
  <c r="S94" i="228"/>
  <c r="S93" i="228"/>
  <c r="O92" i="228"/>
  <c r="K92" i="228"/>
  <c r="G92" i="228"/>
  <c r="S92" i="228"/>
  <c r="O91" i="228"/>
  <c r="K91" i="228"/>
  <c r="G91" i="228"/>
  <c r="O90" i="228"/>
  <c r="K90" i="228"/>
  <c r="G90" i="228"/>
  <c r="S90" i="228"/>
  <c r="S89" i="228"/>
  <c r="O88" i="228"/>
  <c r="K88" i="228"/>
  <c r="G88" i="228"/>
  <c r="S88" i="228"/>
  <c r="O87" i="228"/>
  <c r="K87" i="228"/>
  <c r="G87" i="228"/>
  <c r="S87" i="228"/>
  <c r="O86" i="228"/>
  <c r="K86" i="228"/>
  <c r="G86" i="228"/>
  <c r="S86" i="228"/>
  <c r="S85" i="228"/>
  <c r="O84" i="228"/>
  <c r="K84" i="228"/>
  <c r="S84" i="228"/>
  <c r="O83" i="228"/>
  <c r="K83" i="228"/>
  <c r="G83" i="228"/>
  <c r="S82" i="228"/>
  <c r="O82" i="228"/>
  <c r="K82" i="228"/>
  <c r="G82" i="228"/>
  <c r="S81" i="228"/>
  <c r="G81" i="228"/>
  <c r="S80" i="228"/>
  <c r="O80" i="228"/>
  <c r="S79" i="228"/>
  <c r="O79" i="228"/>
  <c r="K79" i="228"/>
  <c r="G79" i="228"/>
  <c r="S78" i="228"/>
  <c r="O78" i="228"/>
  <c r="K78" i="228"/>
  <c r="G78" i="228"/>
  <c r="S77" i="228"/>
  <c r="K77" i="228"/>
  <c r="G77" i="228"/>
  <c r="S76" i="228"/>
  <c r="S75" i="228"/>
  <c r="O75" i="228"/>
  <c r="K75" i="228"/>
  <c r="G75" i="228"/>
  <c r="S74" i="228"/>
  <c r="O74" i="228"/>
  <c r="K74" i="228"/>
  <c r="G74" i="228"/>
  <c r="S73" i="228"/>
  <c r="O73" i="228"/>
  <c r="K73" i="228"/>
  <c r="G73" i="228"/>
  <c r="S72" i="228"/>
  <c r="S69" i="228"/>
  <c r="O69" i="228"/>
  <c r="K69" i="228"/>
  <c r="G69" i="228"/>
  <c r="C69" i="228"/>
  <c r="S68" i="228"/>
  <c r="O68" i="228"/>
  <c r="K68" i="228"/>
  <c r="G68" i="228"/>
  <c r="C68" i="228"/>
  <c r="S67" i="228"/>
  <c r="O67" i="228"/>
  <c r="K67" i="228"/>
  <c r="G67" i="228"/>
  <c r="C67" i="228"/>
  <c r="S65" i="228"/>
  <c r="O65" i="228"/>
  <c r="K65" i="228"/>
  <c r="G65" i="228"/>
  <c r="S64" i="228"/>
  <c r="O64" i="228"/>
  <c r="K64" i="228"/>
  <c r="G64" i="228"/>
  <c r="C64" i="228"/>
  <c r="S63" i="228"/>
  <c r="O63" i="228"/>
  <c r="K63" i="228"/>
  <c r="G63" i="228"/>
  <c r="C63" i="228"/>
  <c r="C62" i="228"/>
  <c r="S61" i="228"/>
  <c r="O61" i="228"/>
  <c r="K61" i="228"/>
  <c r="S60" i="228"/>
  <c r="O60" i="228"/>
  <c r="K60" i="228"/>
  <c r="G60" i="228"/>
  <c r="C60" i="228"/>
  <c r="S59" i="228"/>
  <c r="O59" i="228"/>
  <c r="K59" i="228"/>
  <c r="G59" i="228"/>
  <c r="C59" i="228"/>
  <c r="G58" i="228"/>
  <c r="C58" i="228"/>
  <c r="S57" i="228"/>
  <c r="O57" i="228"/>
  <c r="S56" i="228"/>
  <c r="O56" i="228"/>
  <c r="K56" i="228"/>
  <c r="G56" i="228"/>
  <c r="C56" i="228"/>
  <c r="S55" i="228"/>
  <c r="O55" i="228"/>
  <c r="K55" i="228"/>
  <c r="G55" i="228"/>
  <c r="C55" i="228"/>
  <c r="K54" i="228"/>
  <c r="G54" i="228"/>
  <c r="C54" i="228"/>
  <c r="S53" i="228"/>
  <c r="S52" i="228"/>
  <c r="O52" i="228"/>
  <c r="K52" i="228"/>
  <c r="G52" i="228"/>
  <c r="C52" i="228"/>
  <c r="S51" i="228"/>
  <c r="O51" i="228"/>
  <c r="K51" i="228"/>
  <c r="G51" i="228"/>
  <c r="C51" i="228"/>
  <c r="O50" i="228"/>
  <c r="K50" i="228"/>
  <c r="G50" i="228"/>
  <c r="C50" i="228"/>
  <c r="S48" i="228"/>
  <c r="O48" i="228"/>
  <c r="K48" i="228"/>
  <c r="G48" i="228"/>
  <c r="C48" i="228"/>
  <c r="S47" i="228"/>
  <c r="O47" i="228"/>
  <c r="K47" i="228"/>
  <c r="G47" i="228"/>
  <c r="C47" i="228"/>
  <c r="S46" i="228"/>
  <c r="O46" i="228"/>
  <c r="K46" i="228"/>
  <c r="G46" i="228"/>
  <c r="C46" i="228"/>
  <c r="S44" i="228"/>
  <c r="O44" i="228"/>
  <c r="K44" i="228"/>
  <c r="G44" i="228"/>
  <c r="S43" i="228"/>
  <c r="O43" i="228"/>
  <c r="K43" i="228"/>
  <c r="G43" i="228"/>
  <c r="C43" i="228"/>
  <c r="S42" i="228"/>
  <c r="O42" i="228"/>
  <c r="K42" i="228"/>
  <c r="G42" i="228"/>
  <c r="C42" i="228"/>
  <c r="C41" i="228"/>
  <c r="S40" i="228"/>
  <c r="O40" i="228"/>
  <c r="K40" i="228"/>
  <c r="S39" i="228"/>
  <c r="O39" i="228"/>
  <c r="K39" i="228"/>
  <c r="G39" i="228"/>
  <c r="C39" i="228"/>
  <c r="S38" i="228"/>
  <c r="O38" i="228"/>
  <c r="K38" i="228"/>
  <c r="G38" i="228"/>
  <c r="C38" i="228"/>
  <c r="G37" i="228"/>
  <c r="C37" i="228"/>
  <c r="S36" i="228"/>
  <c r="O36" i="228"/>
  <c r="S35" i="228"/>
  <c r="O35" i="228"/>
  <c r="K35" i="228"/>
  <c r="G35" i="228"/>
  <c r="C35" i="228"/>
  <c r="S34" i="228"/>
  <c r="O34" i="228"/>
  <c r="K34" i="228"/>
  <c r="G34" i="228"/>
  <c r="C34" i="228"/>
  <c r="G33" i="228"/>
  <c r="C33" i="228"/>
  <c r="S32" i="228"/>
  <c r="S31" i="228"/>
  <c r="O31" i="228"/>
  <c r="K31" i="228"/>
  <c r="G31" i="228"/>
  <c r="C31" i="228"/>
  <c r="S30" i="228"/>
  <c r="O30" i="228"/>
  <c r="K30" i="228"/>
  <c r="G30" i="228"/>
  <c r="C30" i="228"/>
  <c r="O29" i="228"/>
  <c r="G29" i="228"/>
  <c r="C29" i="228"/>
  <c r="S27" i="228"/>
  <c r="O27" i="228"/>
  <c r="K27" i="228"/>
  <c r="G27" i="228"/>
  <c r="C27" i="228"/>
  <c r="S26" i="228"/>
  <c r="O26" i="228"/>
  <c r="K26" i="228"/>
  <c r="G26" i="228"/>
  <c r="C26" i="228"/>
  <c r="S25" i="228"/>
  <c r="O25" i="228"/>
  <c r="G25" i="228"/>
  <c r="C25" i="228"/>
  <c r="S23" i="228"/>
  <c r="O23" i="228"/>
  <c r="K23" i="228"/>
  <c r="G23" i="228"/>
  <c r="S22" i="228"/>
  <c r="O22" i="228"/>
  <c r="K22" i="228"/>
  <c r="G22" i="228"/>
  <c r="S21" i="228"/>
  <c r="O21" i="228"/>
  <c r="G21" i="228"/>
  <c r="S19" i="228"/>
  <c r="O19" i="228"/>
  <c r="K19" i="228"/>
  <c r="S18" i="228"/>
  <c r="O18" i="228"/>
  <c r="K18" i="228"/>
  <c r="G18" i="228"/>
  <c r="S17" i="228"/>
  <c r="O17" i="228"/>
  <c r="K17" i="228"/>
  <c r="G17" i="228"/>
  <c r="G16" i="228"/>
  <c r="S15" i="228"/>
  <c r="O15" i="228"/>
  <c r="S14" i="228"/>
  <c r="O14" i="228"/>
  <c r="K14" i="228"/>
  <c r="G14" i="228"/>
  <c r="S13" i="228"/>
  <c r="O13" i="228"/>
  <c r="K13" i="228"/>
  <c r="G13" i="228"/>
  <c r="K12" i="228"/>
  <c r="G12" i="228"/>
  <c r="S11" i="228"/>
  <c r="S10" i="228"/>
  <c r="O10" i="228"/>
  <c r="K10" i="228"/>
  <c r="G10" i="228"/>
  <c r="S9" i="228"/>
  <c r="O9" i="228"/>
  <c r="K9" i="228"/>
  <c r="G9" i="228"/>
  <c r="O8" i="228"/>
  <c r="K8" i="228"/>
  <c r="G8" i="228"/>
  <c r="S6" i="228"/>
  <c r="O6" i="228"/>
  <c r="K6" i="228"/>
  <c r="G6" i="228"/>
  <c r="S5" i="228"/>
  <c r="O5" i="228"/>
  <c r="K5" i="228"/>
  <c r="G5" i="228"/>
  <c r="S4" i="228"/>
  <c r="O4" i="228"/>
  <c r="K4" i="228"/>
  <c r="G4" i="228"/>
  <c r="C171" i="227"/>
  <c r="C170" i="227"/>
  <c r="C169" i="227"/>
  <c r="C167" i="227"/>
  <c r="C166" i="227"/>
  <c r="C165" i="227"/>
  <c r="C163" i="227"/>
  <c r="S162" i="227"/>
  <c r="O162" i="227"/>
  <c r="K162" i="227"/>
  <c r="G162" i="227"/>
  <c r="C162" i="227"/>
  <c r="S161" i="227"/>
  <c r="O161" i="227"/>
  <c r="K161" i="227"/>
  <c r="G161" i="227"/>
  <c r="C161" i="227"/>
  <c r="S160" i="227"/>
  <c r="O160" i="227"/>
  <c r="K160" i="227"/>
  <c r="G160" i="227"/>
  <c r="C159" i="227"/>
  <c r="S158" i="227"/>
  <c r="O158" i="227"/>
  <c r="K158" i="227"/>
  <c r="G158" i="227"/>
  <c r="C158" i="227"/>
  <c r="S157" i="227"/>
  <c r="O157" i="227"/>
  <c r="K157" i="227"/>
  <c r="G157" i="227"/>
  <c r="C157" i="227"/>
  <c r="S156" i="227"/>
  <c r="O156" i="227"/>
  <c r="K156" i="227"/>
  <c r="G156" i="227"/>
  <c r="C155" i="227"/>
  <c r="S154" i="227"/>
  <c r="O154" i="227"/>
  <c r="K154" i="227"/>
  <c r="G154" i="227"/>
  <c r="C154" i="227"/>
  <c r="S153" i="227"/>
  <c r="O153" i="227"/>
  <c r="K153" i="227"/>
  <c r="G153" i="227"/>
  <c r="C153" i="227"/>
  <c r="S152" i="227"/>
  <c r="O152" i="227"/>
  <c r="K152" i="227"/>
  <c r="G152" i="227"/>
  <c r="C152" i="227"/>
  <c r="S150" i="227"/>
  <c r="O150" i="227"/>
  <c r="K150" i="227"/>
  <c r="G150" i="227"/>
  <c r="S149" i="227"/>
  <c r="O149" i="227"/>
  <c r="K149" i="227"/>
  <c r="G149" i="227"/>
  <c r="S148" i="227"/>
  <c r="O148" i="227"/>
  <c r="K148" i="227"/>
  <c r="G148" i="227"/>
  <c r="S146" i="227"/>
  <c r="O146" i="227"/>
  <c r="K146" i="227"/>
  <c r="G146" i="227"/>
  <c r="S145" i="227"/>
  <c r="O145" i="227"/>
  <c r="K145" i="227"/>
  <c r="G145" i="227"/>
  <c r="S144" i="227"/>
  <c r="O144" i="227"/>
  <c r="K144" i="227"/>
  <c r="G144" i="227"/>
  <c r="S143" i="227"/>
  <c r="O143" i="227"/>
  <c r="K143" i="227"/>
  <c r="G143" i="227"/>
  <c r="S140" i="227"/>
  <c r="S139" i="227"/>
  <c r="O139" i="227"/>
  <c r="S138" i="227"/>
  <c r="O138" i="227"/>
  <c r="K138" i="227"/>
  <c r="G138" i="227"/>
  <c r="S137" i="227"/>
  <c r="O137" i="227"/>
  <c r="K137" i="227"/>
  <c r="G137" i="227"/>
  <c r="S136" i="227"/>
  <c r="O136" i="227"/>
  <c r="K136" i="227"/>
  <c r="G136" i="227"/>
  <c r="C136" i="227"/>
  <c r="S135" i="227"/>
  <c r="O135" i="227"/>
  <c r="C135" i="227"/>
  <c r="S134" i="227"/>
  <c r="O134" i="227"/>
  <c r="K134" i="227"/>
  <c r="G134" i="227"/>
  <c r="C134" i="227"/>
  <c r="S133" i="227"/>
  <c r="O133" i="227"/>
  <c r="K133" i="227"/>
  <c r="G133" i="227"/>
  <c r="S132" i="227"/>
  <c r="O132" i="227"/>
  <c r="K132" i="227"/>
  <c r="G132" i="227"/>
  <c r="C132" i="227"/>
  <c r="S131" i="227"/>
  <c r="O131" i="227"/>
  <c r="C131" i="227"/>
  <c r="S130" i="227"/>
  <c r="O130" i="227"/>
  <c r="K130" i="227"/>
  <c r="G130" i="227"/>
  <c r="C130" i="227"/>
  <c r="S129" i="227"/>
  <c r="O129" i="227"/>
  <c r="K129" i="227"/>
  <c r="G129" i="227"/>
  <c r="S128" i="227"/>
  <c r="O128" i="227"/>
  <c r="K128" i="227"/>
  <c r="G128" i="227"/>
  <c r="S127" i="227"/>
  <c r="O127" i="227"/>
  <c r="C127" i="227"/>
  <c r="S126" i="227"/>
  <c r="O126" i="227"/>
  <c r="K126" i="227"/>
  <c r="C126" i="227"/>
  <c r="S125" i="227"/>
  <c r="O125" i="227"/>
  <c r="K125" i="227"/>
  <c r="G125" i="227"/>
  <c r="C125" i="227"/>
  <c r="S124" i="227"/>
  <c r="O124" i="227"/>
  <c r="K124" i="227"/>
  <c r="G124" i="227"/>
  <c r="S123" i="227"/>
  <c r="O123" i="227"/>
  <c r="G123" i="227"/>
  <c r="C123" i="227"/>
  <c r="S122" i="227"/>
  <c r="O122" i="227"/>
  <c r="C122" i="227"/>
  <c r="S121" i="227"/>
  <c r="O121" i="227"/>
  <c r="K121" i="227"/>
  <c r="G121" i="227"/>
  <c r="C121" i="227"/>
  <c r="S120" i="227"/>
  <c r="K120" i="227"/>
  <c r="G120" i="227"/>
  <c r="S119" i="227"/>
  <c r="K119" i="227"/>
  <c r="G119" i="227"/>
  <c r="C119" i="227"/>
  <c r="S118" i="227"/>
  <c r="O118" i="227"/>
  <c r="C118" i="227"/>
  <c r="S117" i="227"/>
  <c r="K117" i="227"/>
  <c r="G117" i="227"/>
  <c r="C117" i="227"/>
  <c r="S116" i="227"/>
  <c r="O116" i="227"/>
  <c r="K116" i="227"/>
  <c r="G116" i="227"/>
  <c r="S115" i="227"/>
  <c r="K115" i="227"/>
  <c r="G115" i="227"/>
  <c r="C115" i="227"/>
  <c r="S114" i="227"/>
  <c r="O114" i="227"/>
  <c r="C114" i="227"/>
  <c r="S113" i="227"/>
  <c r="K113" i="227"/>
  <c r="G113" i="227"/>
  <c r="C113" i="227"/>
  <c r="S112" i="227"/>
  <c r="O112" i="227"/>
  <c r="K112" i="227"/>
  <c r="G112" i="227"/>
  <c r="S111" i="227"/>
  <c r="K111" i="227"/>
  <c r="G111" i="227"/>
  <c r="C111" i="227"/>
  <c r="O140" i="227"/>
  <c r="O110" i="227"/>
  <c r="C110" i="227"/>
  <c r="K109" i="227"/>
  <c r="G109" i="227"/>
  <c r="C109" i="227"/>
  <c r="K108" i="227"/>
  <c r="G108" i="227"/>
  <c r="S108" i="227"/>
  <c r="O107" i="227"/>
  <c r="K107" i="227"/>
  <c r="G107" i="227"/>
  <c r="S107" i="227"/>
  <c r="S106" i="227"/>
  <c r="O105" i="227"/>
  <c r="K105" i="227"/>
  <c r="S105" i="227"/>
  <c r="K104" i="227"/>
  <c r="G104" i="227"/>
  <c r="S104" i="227"/>
  <c r="O103" i="227"/>
  <c r="K103" i="227"/>
  <c r="G103" i="227"/>
  <c r="G102" i="227"/>
  <c r="S102" i="227"/>
  <c r="O101" i="227"/>
  <c r="S101" i="227"/>
  <c r="K100" i="227"/>
  <c r="G100" i="227"/>
  <c r="S100" i="227"/>
  <c r="O99" i="227"/>
  <c r="K99" i="227"/>
  <c r="G99" i="227"/>
  <c r="S99" i="227"/>
  <c r="K98" i="227"/>
  <c r="G98" i="227"/>
  <c r="S98" i="227"/>
  <c r="O96" i="227"/>
  <c r="K96" i="227"/>
  <c r="G96" i="227"/>
  <c r="S96" i="227"/>
  <c r="O95" i="227"/>
  <c r="K95" i="227"/>
  <c r="G95" i="227"/>
  <c r="S95" i="227"/>
  <c r="O94" i="227"/>
  <c r="K94" i="227"/>
  <c r="G94" i="227"/>
  <c r="S94" i="227"/>
  <c r="S93" i="227"/>
  <c r="O92" i="227"/>
  <c r="K92" i="227"/>
  <c r="G92" i="227"/>
  <c r="S92" i="227"/>
  <c r="O91" i="227"/>
  <c r="K91" i="227"/>
  <c r="G91" i="227"/>
  <c r="O90" i="227"/>
  <c r="K90" i="227"/>
  <c r="G90" i="227"/>
  <c r="S90" i="227"/>
  <c r="S89" i="227"/>
  <c r="O88" i="227"/>
  <c r="K88" i="227"/>
  <c r="G88" i="227"/>
  <c r="S88" i="227"/>
  <c r="O87" i="227"/>
  <c r="K87" i="227"/>
  <c r="G87" i="227"/>
  <c r="S87" i="227"/>
  <c r="O86" i="227"/>
  <c r="K86" i="227"/>
  <c r="G86" i="227"/>
  <c r="S86" i="227"/>
  <c r="S85" i="227"/>
  <c r="O84" i="227"/>
  <c r="K84" i="227"/>
  <c r="S84" i="227"/>
  <c r="O83" i="227"/>
  <c r="K83" i="227"/>
  <c r="G83" i="227"/>
  <c r="S82" i="227"/>
  <c r="O82" i="227"/>
  <c r="K82" i="227"/>
  <c r="G82" i="227"/>
  <c r="S81" i="227"/>
  <c r="G81" i="227"/>
  <c r="S80" i="227"/>
  <c r="O80" i="227"/>
  <c r="S79" i="227"/>
  <c r="O79" i="227"/>
  <c r="K79" i="227"/>
  <c r="G79" i="227"/>
  <c r="S78" i="227"/>
  <c r="O78" i="227"/>
  <c r="K78" i="227"/>
  <c r="G78" i="227"/>
  <c r="S77" i="227"/>
  <c r="K77" i="227"/>
  <c r="G77" i="227"/>
  <c r="S76" i="227"/>
  <c r="S75" i="227"/>
  <c r="O75" i="227"/>
  <c r="K75" i="227"/>
  <c r="G75" i="227"/>
  <c r="S74" i="227"/>
  <c r="O74" i="227"/>
  <c r="K74" i="227"/>
  <c r="G74" i="227"/>
  <c r="S73" i="227"/>
  <c r="O73" i="227"/>
  <c r="K73" i="227"/>
  <c r="G73" i="227"/>
  <c r="S72" i="227"/>
  <c r="S69" i="227"/>
  <c r="O69" i="227"/>
  <c r="K69" i="227"/>
  <c r="G69" i="227"/>
  <c r="C69" i="227"/>
  <c r="S68" i="227"/>
  <c r="O68" i="227"/>
  <c r="K68" i="227"/>
  <c r="G68" i="227"/>
  <c r="C68" i="227"/>
  <c r="S67" i="227"/>
  <c r="O67" i="227"/>
  <c r="K67" i="227"/>
  <c r="G67" i="227"/>
  <c r="C67" i="227"/>
  <c r="S65" i="227"/>
  <c r="O65" i="227"/>
  <c r="K65" i="227"/>
  <c r="G65" i="227"/>
  <c r="S64" i="227"/>
  <c r="O64" i="227"/>
  <c r="K64" i="227"/>
  <c r="G64" i="227"/>
  <c r="C64" i="227"/>
  <c r="S63" i="227"/>
  <c r="O63" i="227"/>
  <c r="K63" i="227"/>
  <c r="G63" i="227"/>
  <c r="C63" i="227"/>
  <c r="C62" i="227"/>
  <c r="S61" i="227"/>
  <c r="O61" i="227"/>
  <c r="K61" i="227"/>
  <c r="S60" i="227"/>
  <c r="O60" i="227"/>
  <c r="K60" i="227"/>
  <c r="G60" i="227"/>
  <c r="C60" i="227"/>
  <c r="S59" i="227"/>
  <c r="O59" i="227"/>
  <c r="K59" i="227"/>
  <c r="G59" i="227"/>
  <c r="C59" i="227"/>
  <c r="G58" i="227"/>
  <c r="C58" i="227"/>
  <c r="S57" i="227"/>
  <c r="O57" i="227"/>
  <c r="S56" i="227"/>
  <c r="O56" i="227"/>
  <c r="K56" i="227"/>
  <c r="G56" i="227"/>
  <c r="C56" i="227"/>
  <c r="S55" i="227"/>
  <c r="O55" i="227"/>
  <c r="K55" i="227"/>
  <c r="G55" i="227"/>
  <c r="C55" i="227"/>
  <c r="K54" i="227"/>
  <c r="G54" i="227"/>
  <c r="C54" i="227"/>
  <c r="S53" i="227"/>
  <c r="S52" i="227"/>
  <c r="O52" i="227"/>
  <c r="K52" i="227"/>
  <c r="G52" i="227"/>
  <c r="C52" i="227"/>
  <c r="S51" i="227"/>
  <c r="O51" i="227"/>
  <c r="K51" i="227"/>
  <c r="G51" i="227"/>
  <c r="C51" i="227"/>
  <c r="O50" i="227"/>
  <c r="K50" i="227"/>
  <c r="G50" i="227"/>
  <c r="C50" i="227"/>
  <c r="S48" i="227"/>
  <c r="O48" i="227"/>
  <c r="K48" i="227"/>
  <c r="G48" i="227"/>
  <c r="C48" i="227"/>
  <c r="S47" i="227"/>
  <c r="O47" i="227"/>
  <c r="K47" i="227"/>
  <c r="G47" i="227"/>
  <c r="C47" i="227"/>
  <c r="S46" i="227"/>
  <c r="O46" i="227"/>
  <c r="K46" i="227"/>
  <c r="G46" i="227"/>
  <c r="C46" i="227"/>
  <c r="S44" i="227"/>
  <c r="O44" i="227"/>
  <c r="K44" i="227"/>
  <c r="G44" i="227"/>
  <c r="S43" i="227"/>
  <c r="O43" i="227"/>
  <c r="K43" i="227"/>
  <c r="G43" i="227"/>
  <c r="C43" i="227"/>
  <c r="S42" i="227"/>
  <c r="O42" i="227"/>
  <c r="K42" i="227"/>
  <c r="G42" i="227"/>
  <c r="C42" i="227"/>
  <c r="C41" i="227"/>
  <c r="S40" i="227"/>
  <c r="O40" i="227"/>
  <c r="K40" i="227"/>
  <c r="S39" i="227"/>
  <c r="O39" i="227"/>
  <c r="K39" i="227"/>
  <c r="G39" i="227"/>
  <c r="C39" i="227"/>
  <c r="S38" i="227"/>
  <c r="O38" i="227"/>
  <c r="K38" i="227"/>
  <c r="G38" i="227"/>
  <c r="C38" i="227"/>
  <c r="G37" i="227"/>
  <c r="C37" i="227"/>
  <c r="S36" i="227"/>
  <c r="O36" i="227"/>
  <c r="S35" i="227"/>
  <c r="O35" i="227"/>
  <c r="K35" i="227"/>
  <c r="G35" i="227"/>
  <c r="C35" i="227"/>
  <c r="S34" i="227"/>
  <c r="O34" i="227"/>
  <c r="K34" i="227"/>
  <c r="G34" i="227"/>
  <c r="C34" i="227"/>
  <c r="G33" i="227"/>
  <c r="C33" i="227"/>
  <c r="S32" i="227"/>
  <c r="S31" i="227"/>
  <c r="O31" i="227"/>
  <c r="K31" i="227"/>
  <c r="G31" i="227"/>
  <c r="C31" i="227"/>
  <c r="S30" i="227"/>
  <c r="O30" i="227"/>
  <c r="K30" i="227"/>
  <c r="G30" i="227"/>
  <c r="C30" i="227"/>
  <c r="O29" i="227"/>
  <c r="G29" i="227"/>
  <c r="C29" i="227"/>
  <c r="S27" i="227"/>
  <c r="O27" i="227"/>
  <c r="K27" i="227"/>
  <c r="G27" i="227"/>
  <c r="C27" i="227"/>
  <c r="S26" i="227"/>
  <c r="O26" i="227"/>
  <c r="K26" i="227"/>
  <c r="G26" i="227"/>
  <c r="C26" i="227"/>
  <c r="S25" i="227"/>
  <c r="O25" i="227"/>
  <c r="G25" i="227"/>
  <c r="C25" i="227"/>
  <c r="S23" i="227"/>
  <c r="O23" i="227"/>
  <c r="K23" i="227"/>
  <c r="G23" i="227"/>
  <c r="S22" i="227"/>
  <c r="O22" i="227"/>
  <c r="K22" i="227"/>
  <c r="G22" i="227"/>
  <c r="S21" i="227"/>
  <c r="O21" i="227"/>
  <c r="G21" i="227"/>
  <c r="S19" i="227"/>
  <c r="O19" i="227"/>
  <c r="K19" i="227"/>
  <c r="S18" i="227"/>
  <c r="O18" i="227"/>
  <c r="K18" i="227"/>
  <c r="G18" i="227"/>
  <c r="S17" i="227"/>
  <c r="O17" i="227"/>
  <c r="K17" i="227"/>
  <c r="G17" i="227"/>
  <c r="G16" i="227"/>
  <c r="S15" i="227"/>
  <c r="O15" i="227"/>
  <c r="S14" i="227"/>
  <c r="O14" i="227"/>
  <c r="K14" i="227"/>
  <c r="G14" i="227"/>
  <c r="S13" i="227"/>
  <c r="O13" i="227"/>
  <c r="K13" i="227"/>
  <c r="G13" i="227"/>
  <c r="K12" i="227"/>
  <c r="G12" i="227"/>
  <c r="S11" i="227"/>
  <c r="S10" i="227"/>
  <c r="O10" i="227"/>
  <c r="K10" i="227"/>
  <c r="G10" i="227"/>
  <c r="S9" i="227"/>
  <c r="O9" i="227"/>
  <c r="K9" i="227"/>
  <c r="G9" i="227"/>
  <c r="O8" i="227"/>
  <c r="K8" i="227"/>
  <c r="G8" i="227"/>
  <c r="S6" i="227"/>
  <c r="O6" i="227"/>
  <c r="K6" i="227"/>
  <c r="G6" i="227"/>
  <c r="S5" i="227"/>
  <c r="O5" i="227"/>
  <c r="K5" i="227"/>
  <c r="G5" i="227"/>
  <c r="S4" i="227"/>
  <c r="O4" i="227"/>
  <c r="K4" i="227"/>
  <c r="G4" i="227"/>
  <c r="C171" i="226"/>
  <c r="C170" i="226"/>
  <c r="C169" i="226"/>
  <c r="C167" i="226"/>
  <c r="C166" i="226"/>
  <c r="C165" i="226"/>
  <c r="C163" i="226"/>
  <c r="S162" i="226"/>
  <c r="O162" i="226"/>
  <c r="K162" i="226"/>
  <c r="G162" i="226"/>
  <c r="C162" i="226"/>
  <c r="S161" i="226"/>
  <c r="O161" i="226"/>
  <c r="K161" i="226"/>
  <c r="G161" i="226"/>
  <c r="C161" i="226"/>
  <c r="S160" i="226"/>
  <c r="O160" i="226"/>
  <c r="K160" i="226"/>
  <c r="G160" i="226"/>
  <c r="C159" i="226"/>
  <c r="S158" i="226"/>
  <c r="O158" i="226"/>
  <c r="K158" i="226"/>
  <c r="G158" i="226"/>
  <c r="C158" i="226"/>
  <c r="S157" i="226"/>
  <c r="O157" i="226"/>
  <c r="K157" i="226"/>
  <c r="G157" i="226"/>
  <c r="C157" i="226"/>
  <c r="S156" i="226"/>
  <c r="O156" i="226"/>
  <c r="K156" i="226"/>
  <c r="G156" i="226"/>
  <c r="C155" i="226"/>
  <c r="S154" i="226"/>
  <c r="O154" i="226"/>
  <c r="K154" i="226"/>
  <c r="G154" i="226"/>
  <c r="C154" i="226"/>
  <c r="S153" i="226"/>
  <c r="O153" i="226"/>
  <c r="K153" i="226"/>
  <c r="G153" i="226"/>
  <c r="C153" i="226"/>
  <c r="S152" i="226"/>
  <c r="O152" i="226"/>
  <c r="K152" i="226"/>
  <c r="G152" i="226"/>
  <c r="C152" i="226"/>
  <c r="S150" i="226"/>
  <c r="O150" i="226"/>
  <c r="K150" i="226"/>
  <c r="G150" i="226"/>
  <c r="S149" i="226"/>
  <c r="O149" i="226"/>
  <c r="K149" i="226"/>
  <c r="G149" i="226"/>
  <c r="S148" i="226"/>
  <c r="O148" i="226"/>
  <c r="K148" i="226"/>
  <c r="G148" i="226"/>
  <c r="S146" i="226"/>
  <c r="O146" i="226"/>
  <c r="K146" i="226"/>
  <c r="G146" i="226"/>
  <c r="S145" i="226"/>
  <c r="O145" i="226"/>
  <c r="K145" i="226"/>
  <c r="G145" i="226"/>
  <c r="S144" i="226"/>
  <c r="O144" i="226"/>
  <c r="K144" i="226"/>
  <c r="G144" i="226"/>
  <c r="S143" i="226"/>
  <c r="O143" i="226"/>
  <c r="K143" i="226"/>
  <c r="G143" i="226"/>
  <c r="S140" i="226"/>
  <c r="S139" i="226"/>
  <c r="O139" i="226"/>
  <c r="S138" i="226"/>
  <c r="O138" i="226"/>
  <c r="K138" i="226"/>
  <c r="G138" i="226"/>
  <c r="S137" i="226"/>
  <c r="O137" i="226"/>
  <c r="K137" i="226"/>
  <c r="G137" i="226"/>
  <c r="S136" i="226"/>
  <c r="O136" i="226"/>
  <c r="K136" i="226"/>
  <c r="G136" i="226"/>
  <c r="C136" i="226"/>
  <c r="S135" i="226"/>
  <c r="O135" i="226"/>
  <c r="C135" i="226"/>
  <c r="S134" i="226"/>
  <c r="O134" i="226"/>
  <c r="K134" i="226"/>
  <c r="G134" i="226"/>
  <c r="C134" i="226"/>
  <c r="S133" i="226"/>
  <c r="O133" i="226"/>
  <c r="K133" i="226"/>
  <c r="G133" i="226"/>
  <c r="S132" i="226"/>
  <c r="O132" i="226"/>
  <c r="K132" i="226"/>
  <c r="G132" i="226"/>
  <c r="C132" i="226"/>
  <c r="S131" i="226"/>
  <c r="O131" i="226"/>
  <c r="C131" i="226"/>
  <c r="S130" i="226"/>
  <c r="O130" i="226"/>
  <c r="K130" i="226"/>
  <c r="G130" i="226"/>
  <c r="C130" i="226"/>
  <c r="S129" i="226"/>
  <c r="O129" i="226"/>
  <c r="K129" i="226"/>
  <c r="G129" i="226"/>
  <c r="S128" i="226"/>
  <c r="O128" i="226"/>
  <c r="K128" i="226"/>
  <c r="G128" i="226"/>
  <c r="S127" i="226"/>
  <c r="O127" i="226"/>
  <c r="C127" i="226"/>
  <c r="S126" i="226"/>
  <c r="O126" i="226"/>
  <c r="K126" i="226"/>
  <c r="C126" i="226"/>
  <c r="S125" i="226"/>
  <c r="O125" i="226"/>
  <c r="K125" i="226"/>
  <c r="G125" i="226"/>
  <c r="C125" i="226"/>
  <c r="S124" i="226"/>
  <c r="O124" i="226"/>
  <c r="K124" i="226"/>
  <c r="G124" i="226"/>
  <c r="S123" i="226"/>
  <c r="O123" i="226"/>
  <c r="G123" i="226"/>
  <c r="C123" i="226"/>
  <c r="S122" i="226"/>
  <c r="O122" i="226"/>
  <c r="C122" i="226"/>
  <c r="S121" i="226"/>
  <c r="O121" i="226"/>
  <c r="K121" i="226"/>
  <c r="G121" i="226"/>
  <c r="C121" i="226"/>
  <c r="S120" i="226"/>
  <c r="K120" i="226"/>
  <c r="G120" i="226"/>
  <c r="S119" i="226"/>
  <c r="K119" i="226"/>
  <c r="G119" i="226"/>
  <c r="C119" i="226"/>
  <c r="S118" i="226"/>
  <c r="O118" i="226"/>
  <c r="C118" i="226"/>
  <c r="S117" i="226"/>
  <c r="K117" i="226"/>
  <c r="G117" i="226"/>
  <c r="C117" i="226"/>
  <c r="S116" i="226"/>
  <c r="O116" i="226"/>
  <c r="K116" i="226"/>
  <c r="G116" i="226"/>
  <c r="S115" i="226"/>
  <c r="K115" i="226"/>
  <c r="G115" i="226"/>
  <c r="C115" i="226"/>
  <c r="S114" i="226"/>
  <c r="O114" i="226"/>
  <c r="C114" i="226"/>
  <c r="S113" i="226"/>
  <c r="K113" i="226"/>
  <c r="G113" i="226"/>
  <c r="C113" i="226"/>
  <c r="S112" i="226"/>
  <c r="O112" i="226"/>
  <c r="K112" i="226"/>
  <c r="G112" i="226"/>
  <c r="S111" i="226"/>
  <c r="K111" i="226"/>
  <c r="G111" i="226"/>
  <c r="C111" i="226"/>
  <c r="O140" i="226"/>
  <c r="O110" i="226"/>
  <c r="C110" i="226"/>
  <c r="K109" i="226"/>
  <c r="G109" i="226"/>
  <c r="C109" i="226"/>
  <c r="K108" i="226"/>
  <c r="G108" i="226"/>
  <c r="S108" i="226"/>
  <c r="O107" i="226"/>
  <c r="K107" i="226"/>
  <c r="G107" i="226"/>
  <c r="S107" i="226"/>
  <c r="S106" i="226"/>
  <c r="O105" i="226"/>
  <c r="K105" i="226"/>
  <c r="S105" i="226"/>
  <c r="K104" i="226"/>
  <c r="G104" i="226"/>
  <c r="S104" i="226"/>
  <c r="O103" i="226"/>
  <c r="K103" i="226"/>
  <c r="G103" i="226"/>
  <c r="G102" i="226"/>
  <c r="S102" i="226"/>
  <c r="O101" i="226"/>
  <c r="S101" i="226"/>
  <c r="K100" i="226"/>
  <c r="G100" i="226"/>
  <c r="S100" i="226"/>
  <c r="O99" i="226"/>
  <c r="K99" i="226"/>
  <c r="G99" i="226"/>
  <c r="S99" i="226"/>
  <c r="K98" i="226"/>
  <c r="G98" i="226"/>
  <c r="S98" i="226"/>
  <c r="O96" i="226"/>
  <c r="K96" i="226"/>
  <c r="G96" i="226"/>
  <c r="S96" i="226"/>
  <c r="O95" i="226"/>
  <c r="K95" i="226"/>
  <c r="G95" i="226"/>
  <c r="S95" i="226"/>
  <c r="O94" i="226"/>
  <c r="K94" i="226"/>
  <c r="G94" i="226"/>
  <c r="S94" i="226"/>
  <c r="S93" i="226"/>
  <c r="O92" i="226"/>
  <c r="K92" i="226"/>
  <c r="G92" i="226"/>
  <c r="S92" i="226"/>
  <c r="O91" i="226"/>
  <c r="K91" i="226"/>
  <c r="G91" i="226"/>
  <c r="O90" i="226"/>
  <c r="K90" i="226"/>
  <c r="G90" i="226"/>
  <c r="S90" i="226"/>
  <c r="S89" i="226"/>
  <c r="O88" i="226"/>
  <c r="K88" i="226"/>
  <c r="G88" i="226"/>
  <c r="S88" i="226"/>
  <c r="O87" i="226"/>
  <c r="K87" i="226"/>
  <c r="G87" i="226"/>
  <c r="S87" i="226"/>
  <c r="O86" i="226"/>
  <c r="K86" i="226"/>
  <c r="G86" i="226"/>
  <c r="S86" i="226"/>
  <c r="S85" i="226"/>
  <c r="O84" i="226"/>
  <c r="K84" i="226"/>
  <c r="S84" i="226"/>
  <c r="O83" i="226"/>
  <c r="K83" i="226"/>
  <c r="G83" i="226"/>
  <c r="S82" i="226"/>
  <c r="O82" i="226"/>
  <c r="K82" i="226"/>
  <c r="G82" i="226"/>
  <c r="S81" i="226"/>
  <c r="G81" i="226"/>
  <c r="S80" i="226"/>
  <c r="O80" i="226"/>
  <c r="S79" i="226"/>
  <c r="O79" i="226"/>
  <c r="K79" i="226"/>
  <c r="G79" i="226"/>
  <c r="S78" i="226"/>
  <c r="O78" i="226"/>
  <c r="K78" i="226"/>
  <c r="G78" i="226"/>
  <c r="S77" i="226"/>
  <c r="K77" i="226"/>
  <c r="G77" i="226"/>
  <c r="S76" i="226"/>
  <c r="S75" i="226"/>
  <c r="O75" i="226"/>
  <c r="K75" i="226"/>
  <c r="G75" i="226"/>
  <c r="S74" i="226"/>
  <c r="O74" i="226"/>
  <c r="K74" i="226"/>
  <c r="G74" i="226"/>
  <c r="S73" i="226"/>
  <c r="O73" i="226"/>
  <c r="K73" i="226"/>
  <c r="G73" i="226"/>
  <c r="S72" i="226"/>
  <c r="S69" i="226"/>
  <c r="O69" i="226"/>
  <c r="K69" i="226"/>
  <c r="G69" i="226"/>
  <c r="C69" i="226"/>
  <c r="S68" i="226"/>
  <c r="O68" i="226"/>
  <c r="K68" i="226"/>
  <c r="G68" i="226"/>
  <c r="C68" i="226"/>
  <c r="S67" i="226"/>
  <c r="O67" i="226"/>
  <c r="K67" i="226"/>
  <c r="G67" i="226"/>
  <c r="C67" i="226"/>
  <c r="S65" i="226"/>
  <c r="O65" i="226"/>
  <c r="K65" i="226"/>
  <c r="G65" i="226"/>
  <c r="S64" i="226"/>
  <c r="O64" i="226"/>
  <c r="K64" i="226"/>
  <c r="G64" i="226"/>
  <c r="C64" i="226"/>
  <c r="S63" i="226"/>
  <c r="O63" i="226"/>
  <c r="K63" i="226"/>
  <c r="G63" i="226"/>
  <c r="C63" i="226"/>
  <c r="C62" i="226"/>
  <c r="S61" i="226"/>
  <c r="O61" i="226"/>
  <c r="K61" i="226"/>
  <c r="S60" i="226"/>
  <c r="O60" i="226"/>
  <c r="K60" i="226"/>
  <c r="G60" i="226"/>
  <c r="C60" i="226"/>
  <c r="S59" i="226"/>
  <c r="O59" i="226"/>
  <c r="K59" i="226"/>
  <c r="G59" i="226"/>
  <c r="C59" i="226"/>
  <c r="G58" i="226"/>
  <c r="C58" i="226"/>
  <c r="S57" i="226"/>
  <c r="O57" i="226"/>
  <c r="S56" i="226"/>
  <c r="O56" i="226"/>
  <c r="K56" i="226"/>
  <c r="G56" i="226"/>
  <c r="C56" i="226"/>
  <c r="S55" i="226"/>
  <c r="O55" i="226"/>
  <c r="K55" i="226"/>
  <c r="G55" i="226"/>
  <c r="C55" i="226"/>
  <c r="K54" i="226"/>
  <c r="G54" i="226"/>
  <c r="C54" i="226"/>
  <c r="S53" i="226"/>
  <c r="S52" i="226"/>
  <c r="O52" i="226"/>
  <c r="K52" i="226"/>
  <c r="G52" i="226"/>
  <c r="C52" i="226"/>
  <c r="S51" i="226"/>
  <c r="O51" i="226"/>
  <c r="K51" i="226"/>
  <c r="G51" i="226"/>
  <c r="C51" i="226"/>
  <c r="O50" i="226"/>
  <c r="K50" i="226"/>
  <c r="G50" i="226"/>
  <c r="C50" i="226"/>
  <c r="S48" i="226"/>
  <c r="O48" i="226"/>
  <c r="K48" i="226"/>
  <c r="G48" i="226"/>
  <c r="C48" i="226"/>
  <c r="S47" i="226"/>
  <c r="O47" i="226"/>
  <c r="K47" i="226"/>
  <c r="G47" i="226"/>
  <c r="C47" i="226"/>
  <c r="S46" i="226"/>
  <c r="O46" i="226"/>
  <c r="K46" i="226"/>
  <c r="G46" i="226"/>
  <c r="C46" i="226"/>
  <c r="S44" i="226"/>
  <c r="O44" i="226"/>
  <c r="K44" i="226"/>
  <c r="G44" i="226"/>
  <c r="S43" i="226"/>
  <c r="O43" i="226"/>
  <c r="K43" i="226"/>
  <c r="G43" i="226"/>
  <c r="C43" i="226"/>
  <c r="S42" i="226"/>
  <c r="O42" i="226"/>
  <c r="K42" i="226"/>
  <c r="G42" i="226"/>
  <c r="C42" i="226"/>
  <c r="C41" i="226"/>
  <c r="S40" i="226"/>
  <c r="O40" i="226"/>
  <c r="K40" i="226"/>
  <c r="S39" i="226"/>
  <c r="O39" i="226"/>
  <c r="K39" i="226"/>
  <c r="G39" i="226"/>
  <c r="C39" i="226"/>
  <c r="S38" i="226"/>
  <c r="O38" i="226"/>
  <c r="K38" i="226"/>
  <c r="G38" i="226"/>
  <c r="C38" i="226"/>
  <c r="G37" i="226"/>
  <c r="C37" i="226"/>
  <c r="S36" i="226"/>
  <c r="O36" i="226"/>
  <c r="S35" i="226"/>
  <c r="O35" i="226"/>
  <c r="K35" i="226"/>
  <c r="G35" i="226"/>
  <c r="C35" i="226"/>
  <c r="S34" i="226"/>
  <c r="O34" i="226"/>
  <c r="K34" i="226"/>
  <c r="G34" i="226"/>
  <c r="C34" i="226"/>
  <c r="G33" i="226"/>
  <c r="C33" i="226"/>
  <c r="S32" i="226"/>
  <c r="S31" i="226"/>
  <c r="O31" i="226"/>
  <c r="K31" i="226"/>
  <c r="G31" i="226"/>
  <c r="C31" i="226"/>
  <c r="S30" i="226"/>
  <c r="O30" i="226"/>
  <c r="K30" i="226"/>
  <c r="G30" i="226"/>
  <c r="C30" i="226"/>
  <c r="O29" i="226"/>
  <c r="G29" i="226"/>
  <c r="C29" i="226"/>
  <c r="S27" i="226"/>
  <c r="O27" i="226"/>
  <c r="K27" i="226"/>
  <c r="G27" i="226"/>
  <c r="C27" i="226"/>
  <c r="S26" i="226"/>
  <c r="O26" i="226"/>
  <c r="K26" i="226"/>
  <c r="G26" i="226"/>
  <c r="C26" i="226"/>
  <c r="S25" i="226"/>
  <c r="O25" i="226"/>
  <c r="G25" i="226"/>
  <c r="C25" i="226"/>
  <c r="S23" i="226"/>
  <c r="O23" i="226"/>
  <c r="K23" i="226"/>
  <c r="G23" i="226"/>
  <c r="S22" i="226"/>
  <c r="O22" i="226"/>
  <c r="K22" i="226"/>
  <c r="G22" i="226"/>
  <c r="S21" i="226"/>
  <c r="O21" i="226"/>
  <c r="G21" i="226"/>
  <c r="S19" i="226"/>
  <c r="O19" i="226"/>
  <c r="K19" i="226"/>
  <c r="S18" i="226"/>
  <c r="O18" i="226"/>
  <c r="K18" i="226"/>
  <c r="G18" i="226"/>
  <c r="S17" i="226"/>
  <c r="O17" i="226"/>
  <c r="K17" i="226"/>
  <c r="G17" i="226"/>
  <c r="G16" i="226"/>
  <c r="S15" i="226"/>
  <c r="O15" i="226"/>
  <c r="S14" i="226"/>
  <c r="O14" i="226"/>
  <c r="K14" i="226"/>
  <c r="G14" i="226"/>
  <c r="S13" i="226"/>
  <c r="O13" i="226"/>
  <c r="K13" i="226"/>
  <c r="G13" i="226"/>
  <c r="K12" i="226"/>
  <c r="G12" i="226"/>
  <c r="S11" i="226"/>
  <c r="S10" i="226"/>
  <c r="O10" i="226"/>
  <c r="K10" i="226"/>
  <c r="G10" i="226"/>
  <c r="S9" i="226"/>
  <c r="O9" i="226"/>
  <c r="K9" i="226"/>
  <c r="G9" i="226"/>
  <c r="O8" i="226"/>
  <c r="K8" i="226"/>
  <c r="G8" i="226"/>
  <c r="S6" i="226"/>
  <c r="O6" i="226"/>
  <c r="K6" i="226"/>
  <c r="G6" i="226"/>
  <c r="S5" i="226"/>
  <c r="O5" i="226"/>
  <c r="K5" i="226"/>
  <c r="G5" i="226"/>
  <c r="S4" i="226"/>
  <c r="O4" i="226"/>
  <c r="K4" i="226"/>
  <c r="G4" i="226"/>
  <c r="Q83" i="225"/>
  <c r="C171" i="225"/>
  <c r="C170" i="225"/>
  <c r="C169" i="225"/>
  <c r="C167" i="225"/>
  <c r="C166" i="225"/>
  <c r="C165" i="225"/>
  <c r="C163" i="225"/>
  <c r="S162" i="225"/>
  <c r="O162" i="225"/>
  <c r="K162" i="225"/>
  <c r="G162" i="225"/>
  <c r="C162" i="225"/>
  <c r="S161" i="225"/>
  <c r="O161" i="225"/>
  <c r="K161" i="225"/>
  <c r="G161" i="225"/>
  <c r="C161" i="225"/>
  <c r="S160" i="225"/>
  <c r="O160" i="225"/>
  <c r="K160" i="225"/>
  <c r="G160" i="225"/>
  <c r="C159" i="225"/>
  <c r="S158" i="225"/>
  <c r="O158" i="225"/>
  <c r="K158" i="225"/>
  <c r="G158" i="225"/>
  <c r="C158" i="225"/>
  <c r="S157" i="225"/>
  <c r="O157" i="225"/>
  <c r="K157" i="225"/>
  <c r="G157" i="225"/>
  <c r="C157" i="225"/>
  <c r="S156" i="225"/>
  <c r="O156" i="225"/>
  <c r="K156" i="225"/>
  <c r="G156" i="225"/>
  <c r="C155" i="225"/>
  <c r="S154" i="225"/>
  <c r="O154" i="225"/>
  <c r="K154" i="225"/>
  <c r="G154" i="225"/>
  <c r="C154" i="225"/>
  <c r="S153" i="225"/>
  <c r="O153" i="225"/>
  <c r="K153" i="225"/>
  <c r="G153" i="225"/>
  <c r="C153" i="225"/>
  <c r="S152" i="225"/>
  <c r="O152" i="225"/>
  <c r="K152" i="225"/>
  <c r="G152" i="225"/>
  <c r="C152" i="225"/>
  <c r="S150" i="225"/>
  <c r="O150" i="225"/>
  <c r="K150" i="225"/>
  <c r="G150" i="225"/>
  <c r="S149" i="225"/>
  <c r="O149" i="225"/>
  <c r="K149" i="225"/>
  <c r="G149" i="225"/>
  <c r="S148" i="225"/>
  <c r="O148" i="225"/>
  <c r="K148" i="225"/>
  <c r="G148" i="225"/>
  <c r="S146" i="225"/>
  <c r="O146" i="225"/>
  <c r="K146" i="225"/>
  <c r="G146" i="225"/>
  <c r="S145" i="225"/>
  <c r="O145" i="225"/>
  <c r="K145" i="225"/>
  <c r="G145" i="225"/>
  <c r="S144" i="225"/>
  <c r="O144" i="225"/>
  <c r="K144" i="225"/>
  <c r="G144" i="225"/>
  <c r="S143" i="225"/>
  <c r="O143" i="225"/>
  <c r="K143" i="225"/>
  <c r="G143" i="225"/>
  <c r="S140" i="225"/>
  <c r="S139" i="225"/>
  <c r="O139" i="225"/>
  <c r="S138" i="225"/>
  <c r="O138" i="225"/>
  <c r="K138" i="225"/>
  <c r="G138" i="225"/>
  <c r="S137" i="225"/>
  <c r="O137" i="225"/>
  <c r="K137" i="225"/>
  <c r="G137" i="225"/>
  <c r="S136" i="225"/>
  <c r="O136" i="225"/>
  <c r="K136" i="225"/>
  <c r="G136" i="225"/>
  <c r="C136" i="225"/>
  <c r="S135" i="225"/>
  <c r="O135" i="225"/>
  <c r="C135" i="225"/>
  <c r="S134" i="225"/>
  <c r="O134" i="225"/>
  <c r="K134" i="225"/>
  <c r="G134" i="225"/>
  <c r="C134" i="225"/>
  <c r="S133" i="225"/>
  <c r="O133" i="225"/>
  <c r="K133" i="225"/>
  <c r="G133" i="225"/>
  <c r="S132" i="225"/>
  <c r="O132" i="225"/>
  <c r="K132" i="225"/>
  <c r="G132" i="225"/>
  <c r="C132" i="225"/>
  <c r="S131" i="225"/>
  <c r="O131" i="225"/>
  <c r="C131" i="225"/>
  <c r="S130" i="225"/>
  <c r="O130" i="225"/>
  <c r="K130" i="225"/>
  <c r="G130" i="225"/>
  <c r="C130" i="225"/>
  <c r="S129" i="225"/>
  <c r="O129" i="225"/>
  <c r="K129" i="225"/>
  <c r="G129" i="225"/>
  <c r="S128" i="225"/>
  <c r="O128" i="225"/>
  <c r="K128" i="225"/>
  <c r="G128" i="225"/>
  <c r="S127" i="225"/>
  <c r="O127" i="225"/>
  <c r="C127" i="225"/>
  <c r="S126" i="225"/>
  <c r="O126" i="225"/>
  <c r="K126" i="225"/>
  <c r="C126" i="225"/>
  <c r="S125" i="225"/>
  <c r="O125" i="225"/>
  <c r="K125" i="225"/>
  <c r="G125" i="225"/>
  <c r="C125" i="225"/>
  <c r="S124" i="225"/>
  <c r="O124" i="225"/>
  <c r="K124" i="225"/>
  <c r="G124" i="225"/>
  <c r="S123" i="225"/>
  <c r="O123" i="225"/>
  <c r="G123" i="225"/>
  <c r="C123" i="225"/>
  <c r="S122" i="225"/>
  <c r="O122" i="225"/>
  <c r="C122" i="225"/>
  <c r="S121" i="225"/>
  <c r="O121" i="225"/>
  <c r="K121" i="225"/>
  <c r="G121" i="225"/>
  <c r="C121" i="225"/>
  <c r="S120" i="225"/>
  <c r="K120" i="225"/>
  <c r="G120" i="225"/>
  <c r="S119" i="225"/>
  <c r="K119" i="225"/>
  <c r="G119" i="225"/>
  <c r="C119" i="225"/>
  <c r="S118" i="225"/>
  <c r="O118" i="225"/>
  <c r="C118" i="225"/>
  <c r="S117" i="225"/>
  <c r="K117" i="225"/>
  <c r="G117" i="225"/>
  <c r="C117" i="225"/>
  <c r="S116" i="225"/>
  <c r="O116" i="225"/>
  <c r="K116" i="225"/>
  <c r="G116" i="225"/>
  <c r="S115" i="225"/>
  <c r="K115" i="225"/>
  <c r="G115" i="225"/>
  <c r="C115" i="225"/>
  <c r="S114" i="225"/>
  <c r="O114" i="225"/>
  <c r="C114" i="225"/>
  <c r="S113" i="225"/>
  <c r="K113" i="225"/>
  <c r="G113" i="225"/>
  <c r="C113" i="225"/>
  <c r="S112" i="225"/>
  <c r="O112" i="225"/>
  <c r="K112" i="225"/>
  <c r="G112" i="225"/>
  <c r="S111" i="225"/>
  <c r="K111" i="225"/>
  <c r="G111" i="225"/>
  <c r="C111" i="225"/>
  <c r="O140" i="225"/>
  <c r="O110" i="225"/>
  <c r="C110" i="225"/>
  <c r="K109" i="225"/>
  <c r="G109" i="225"/>
  <c r="C109" i="225"/>
  <c r="K108" i="225"/>
  <c r="G108" i="225"/>
  <c r="S108" i="225"/>
  <c r="O107" i="225"/>
  <c r="K107" i="225"/>
  <c r="G107" i="225"/>
  <c r="S107" i="225"/>
  <c r="S106" i="225"/>
  <c r="O105" i="225"/>
  <c r="K105" i="225"/>
  <c r="S105" i="225"/>
  <c r="K104" i="225"/>
  <c r="G104" i="225"/>
  <c r="S104" i="225"/>
  <c r="O103" i="225"/>
  <c r="K103" i="225"/>
  <c r="G103" i="225"/>
  <c r="G102" i="225"/>
  <c r="S102" i="225"/>
  <c r="O101" i="225"/>
  <c r="S101" i="225"/>
  <c r="K100" i="225"/>
  <c r="G100" i="225"/>
  <c r="S100" i="225"/>
  <c r="O99" i="225"/>
  <c r="K99" i="225"/>
  <c r="G99" i="225"/>
  <c r="S99" i="225"/>
  <c r="K98" i="225"/>
  <c r="G98" i="225"/>
  <c r="S98" i="225"/>
  <c r="O96" i="225"/>
  <c r="K96" i="225"/>
  <c r="G96" i="225"/>
  <c r="S96" i="225"/>
  <c r="O95" i="225"/>
  <c r="K95" i="225"/>
  <c r="G95" i="225"/>
  <c r="S95" i="225"/>
  <c r="O94" i="225"/>
  <c r="K94" i="225"/>
  <c r="G94" i="225"/>
  <c r="S94" i="225"/>
  <c r="S93" i="225"/>
  <c r="O92" i="225"/>
  <c r="K92" i="225"/>
  <c r="G92" i="225"/>
  <c r="S92" i="225"/>
  <c r="O91" i="225"/>
  <c r="K91" i="225"/>
  <c r="G91" i="225"/>
  <c r="O90" i="225"/>
  <c r="K90" i="225"/>
  <c r="G90" i="225"/>
  <c r="S90" i="225"/>
  <c r="S89" i="225"/>
  <c r="O88" i="225"/>
  <c r="K88" i="225"/>
  <c r="G88" i="225"/>
  <c r="S88" i="225"/>
  <c r="O87" i="225"/>
  <c r="K87" i="225"/>
  <c r="G87" i="225"/>
  <c r="S87" i="225"/>
  <c r="O86" i="225"/>
  <c r="K86" i="225"/>
  <c r="G86" i="225"/>
  <c r="S86" i="225"/>
  <c r="S85" i="225"/>
  <c r="O84" i="225"/>
  <c r="K84" i="225"/>
  <c r="S84" i="225"/>
  <c r="O83" i="225"/>
  <c r="K83" i="225"/>
  <c r="G83" i="225"/>
  <c r="S82" i="225"/>
  <c r="O82" i="225"/>
  <c r="K82" i="225"/>
  <c r="G82" i="225"/>
  <c r="S81" i="225"/>
  <c r="G81" i="225"/>
  <c r="S80" i="225"/>
  <c r="O80" i="225"/>
  <c r="S79" i="225"/>
  <c r="O79" i="225"/>
  <c r="K79" i="225"/>
  <c r="G79" i="225"/>
  <c r="S78" i="225"/>
  <c r="O78" i="225"/>
  <c r="K78" i="225"/>
  <c r="G78" i="225"/>
  <c r="S77" i="225"/>
  <c r="K77" i="225"/>
  <c r="G77" i="225"/>
  <c r="S76" i="225"/>
  <c r="S75" i="225"/>
  <c r="O75" i="225"/>
  <c r="K75" i="225"/>
  <c r="G75" i="225"/>
  <c r="S74" i="225"/>
  <c r="O74" i="225"/>
  <c r="K74" i="225"/>
  <c r="G74" i="225"/>
  <c r="S73" i="225"/>
  <c r="O73" i="225"/>
  <c r="K73" i="225"/>
  <c r="G73" i="225"/>
  <c r="S72" i="225"/>
  <c r="S69" i="225"/>
  <c r="O69" i="225"/>
  <c r="K69" i="225"/>
  <c r="G69" i="225"/>
  <c r="C69" i="225"/>
  <c r="S68" i="225"/>
  <c r="O68" i="225"/>
  <c r="K68" i="225"/>
  <c r="G68" i="225"/>
  <c r="C68" i="225"/>
  <c r="S67" i="225"/>
  <c r="O67" i="225"/>
  <c r="K67" i="225"/>
  <c r="G67" i="225"/>
  <c r="C67" i="225"/>
  <c r="S65" i="225"/>
  <c r="O65" i="225"/>
  <c r="K65" i="225"/>
  <c r="G65" i="225"/>
  <c r="S64" i="225"/>
  <c r="O64" i="225"/>
  <c r="K64" i="225"/>
  <c r="G64" i="225"/>
  <c r="C64" i="225"/>
  <c r="S63" i="225"/>
  <c r="O63" i="225"/>
  <c r="K63" i="225"/>
  <c r="G63" i="225"/>
  <c r="C63" i="225"/>
  <c r="C62" i="225"/>
  <c r="S61" i="225"/>
  <c r="O61" i="225"/>
  <c r="K61" i="225"/>
  <c r="S60" i="225"/>
  <c r="O60" i="225"/>
  <c r="K60" i="225"/>
  <c r="G60" i="225"/>
  <c r="C60" i="225"/>
  <c r="S59" i="225"/>
  <c r="O59" i="225"/>
  <c r="K59" i="225"/>
  <c r="G59" i="225"/>
  <c r="C59" i="225"/>
  <c r="G58" i="225"/>
  <c r="C58" i="225"/>
  <c r="S57" i="225"/>
  <c r="O57" i="225"/>
  <c r="S56" i="225"/>
  <c r="O56" i="225"/>
  <c r="K56" i="225"/>
  <c r="G56" i="225"/>
  <c r="C56" i="225"/>
  <c r="S55" i="225"/>
  <c r="O55" i="225"/>
  <c r="K55" i="225"/>
  <c r="G55" i="225"/>
  <c r="C55" i="225"/>
  <c r="K54" i="225"/>
  <c r="G54" i="225"/>
  <c r="C54" i="225"/>
  <c r="S53" i="225"/>
  <c r="S52" i="225"/>
  <c r="O52" i="225"/>
  <c r="K52" i="225"/>
  <c r="G52" i="225"/>
  <c r="C52" i="225"/>
  <c r="S51" i="225"/>
  <c r="O51" i="225"/>
  <c r="K51" i="225"/>
  <c r="G51" i="225"/>
  <c r="C51" i="225"/>
  <c r="O50" i="225"/>
  <c r="K50" i="225"/>
  <c r="G50" i="225"/>
  <c r="C50" i="225"/>
  <c r="S48" i="225"/>
  <c r="O48" i="225"/>
  <c r="K48" i="225"/>
  <c r="G48" i="225"/>
  <c r="C48" i="225"/>
  <c r="S47" i="225"/>
  <c r="O47" i="225"/>
  <c r="K47" i="225"/>
  <c r="G47" i="225"/>
  <c r="C47" i="225"/>
  <c r="S46" i="225"/>
  <c r="O46" i="225"/>
  <c r="K46" i="225"/>
  <c r="G46" i="225"/>
  <c r="C46" i="225"/>
  <c r="S44" i="225"/>
  <c r="O44" i="225"/>
  <c r="K44" i="225"/>
  <c r="G44" i="225"/>
  <c r="S43" i="225"/>
  <c r="O43" i="225"/>
  <c r="K43" i="225"/>
  <c r="G43" i="225"/>
  <c r="C43" i="225"/>
  <c r="S42" i="225"/>
  <c r="O42" i="225"/>
  <c r="K42" i="225"/>
  <c r="G42" i="225"/>
  <c r="C42" i="225"/>
  <c r="C41" i="225"/>
  <c r="S40" i="225"/>
  <c r="O40" i="225"/>
  <c r="K40" i="225"/>
  <c r="S39" i="225"/>
  <c r="O39" i="225"/>
  <c r="K39" i="225"/>
  <c r="G39" i="225"/>
  <c r="C39" i="225"/>
  <c r="S38" i="225"/>
  <c r="O38" i="225"/>
  <c r="K38" i="225"/>
  <c r="G38" i="225"/>
  <c r="C38" i="225"/>
  <c r="G37" i="225"/>
  <c r="C37" i="225"/>
  <c r="S36" i="225"/>
  <c r="O36" i="225"/>
  <c r="S35" i="225"/>
  <c r="O35" i="225"/>
  <c r="K35" i="225"/>
  <c r="G35" i="225"/>
  <c r="C35" i="225"/>
  <c r="S34" i="225"/>
  <c r="O34" i="225"/>
  <c r="K34" i="225"/>
  <c r="G34" i="225"/>
  <c r="C34" i="225"/>
  <c r="G33" i="225"/>
  <c r="C33" i="225"/>
  <c r="S32" i="225"/>
  <c r="S31" i="225"/>
  <c r="O31" i="225"/>
  <c r="K31" i="225"/>
  <c r="G31" i="225"/>
  <c r="C31" i="225"/>
  <c r="S30" i="225"/>
  <c r="O30" i="225"/>
  <c r="K30" i="225"/>
  <c r="G30" i="225"/>
  <c r="C30" i="225"/>
  <c r="O29" i="225"/>
  <c r="G29" i="225"/>
  <c r="C29" i="225"/>
  <c r="S27" i="225"/>
  <c r="O27" i="225"/>
  <c r="K27" i="225"/>
  <c r="G27" i="225"/>
  <c r="C27" i="225"/>
  <c r="S26" i="225"/>
  <c r="O26" i="225"/>
  <c r="K26" i="225"/>
  <c r="G26" i="225"/>
  <c r="C26" i="225"/>
  <c r="S25" i="225"/>
  <c r="O25" i="225"/>
  <c r="G25" i="225"/>
  <c r="C25" i="225"/>
  <c r="S23" i="225"/>
  <c r="O23" i="225"/>
  <c r="K23" i="225"/>
  <c r="G23" i="225"/>
  <c r="S22" i="225"/>
  <c r="O22" i="225"/>
  <c r="K22" i="225"/>
  <c r="G22" i="225"/>
  <c r="S21" i="225"/>
  <c r="O21" i="225"/>
  <c r="G21" i="225"/>
  <c r="S19" i="225"/>
  <c r="O19" i="225"/>
  <c r="K19" i="225"/>
  <c r="S18" i="225"/>
  <c r="O18" i="225"/>
  <c r="K18" i="225"/>
  <c r="G18" i="225"/>
  <c r="S17" i="225"/>
  <c r="O17" i="225"/>
  <c r="K17" i="225"/>
  <c r="G17" i="225"/>
  <c r="G16" i="225"/>
  <c r="S15" i="225"/>
  <c r="O15" i="225"/>
  <c r="S14" i="225"/>
  <c r="O14" i="225"/>
  <c r="K14" i="225"/>
  <c r="G14" i="225"/>
  <c r="S13" i="225"/>
  <c r="O13" i="225"/>
  <c r="K13" i="225"/>
  <c r="G13" i="225"/>
  <c r="K12" i="225"/>
  <c r="G12" i="225"/>
  <c r="S11" i="225"/>
  <c r="S10" i="225"/>
  <c r="O10" i="225"/>
  <c r="K10" i="225"/>
  <c r="G10" i="225"/>
  <c r="S9" i="225"/>
  <c r="O9" i="225"/>
  <c r="K9" i="225"/>
  <c r="G9" i="225"/>
  <c r="O8" i="225"/>
  <c r="K8" i="225"/>
  <c r="G8" i="225"/>
  <c r="S6" i="225"/>
  <c r="O6" i="225"/>
  <c r="K6" i="225"/>
  <c r="G6" i="225"/>
  <c r="S5" i="225"/>
  <c r="O5" i="225"/>
  <c r="K5" i="225"/>
  <c r="G5" i="225"/>
  <c r="S4" i="225"/>
  <c r="O4" i="225"/>
  <c r="K4" i="225"/>
  <c r="G4" i="225"/>
  <c r="C171" i="224"/>
  <c r="C170" i="224"/>
  <c r="C169" i="224"/>
  <c r="C167" i="224"/>
  <c r="C166" i="224"/>
  <c r="C165" i="224"/>
  <c r="S162" i="224"/>
  <c r="C163" i="224"/>
  <c r="S161" i="224"/>
  <c r="O162" i="224"/>
  <c r="K162" i="224"/>
  <c r="G162" i="224"/>
  <c r="C162" i="224"/>
  <c r="S160" i="224"/>
  <c r="O161" i="224"/>
  <c r="K161" i="224"/>
  <c r="G161" i="224"/>
  <c r="C161" i="224"/>
  <c r="O160" i="224"/>
  <c r="K160" i="224"/>
  <c r="G160" i="224"/>
  <c r="S158" i="224"/>
  <c r="C159" i="224"/>
  <c r="S157" i="224"/>
  <c r="O158" i="224"/>
  <c r="K158" i="224"/>
  <c r="G158" i="224"/>
  <c r="C158" i="224"/>
  <c r="S156" i="224"/>
  <c r="O157" i="224"/>
  <c r="K157" i="224"/>
  <c r="G157" i="224"/>
  <c r="C157" i="224"/>
  <c r="O156" i="224"/>
  <c r="K156" i="224"/>
  <c r="G156" i="224"/>
  <c r="S154" i="224"/>
  <c r="C155" i="224"/>
  <c r="S153" i="224"/>
  <c r="O154" i="224"/>
  <c r="K154" i="224"/>
  <c r="G154" i="224"/>
  <c r="C154" i="224"/>
  <c r="S152" i="224"/>
  <c r="O153" i="224"/>
  <c r="K153" i="224"/>
  <c r="G153" i="224"/>
  <c r="C153" i="224"/>
  <c r="O152" i="224"/>
  <c r="K152" i="224"/>
  <c r="G152" i="224"/>
  <c r="C152" i="224"/>
  <c r="S150" i="224"/>
  <c r="S149" i="224"/>
  <c r="O150" i="224"/>
  <c r="K150" i="224"/>
  <c r="G150" i="224"/>
  <c r="S148" i="224"/>
  <c r="O149" i="224"/>
  <c r="K149" i="224"/>
  <c r="G149" i="224"/>
  <c r="O148" i="224"/>
  <c r="K148" i="224"/>
  <c r="G148" i="224"/>
  <c r="S146" i="224"/>
  <c r="S145" i="224"/>
  <c r="O146" i="224"/>
  <c r="K146" i="224"/>
  <c r="G146" i="224"/>
  <c r="S144" i="224"/>
  <c r="O145" i="224"/>
  <c r="K145" i="224"/>
  <c r="G145" i="224"/>
  <c r="S143" i="224"/>
  <c r="O144" i="224"/>
  <c r="K144" i="224"/>
  <c r="G144" i="224"/>
  <c r="O143" i="224"/>
  <c r="K143" i="224"/>
  <c r="G143" i="224"/>
  <c r="S140" i="224"/>
  <c r="S139" i="224"/>
  <c r="S138" i="224"/>
  <c r="O139" i="224"/>
  <c r="S137" i="224"/>
  <c r="O138" i="224"/>
  <c r="K138" i="224"/>
  <c r="G138" i="224"/>
  <c r="S136" i="224"/>
  <c r="O137" i="224"/>
  <c r="K137" i="224"/>
  <c r="G137" i="224"/>
  <c r="S135" i="224"/>
  <c r="O136" i="224"/>
  <c r="K136" i="224"/>
  <c r="G136" i="224"/>
  <c r="C136" i="224"/>
  <c r="S134" i="224"/>
  <c r="O135" i="224"/>
  <c r="C135" i="224"/>
  <c r="S133" i="224"/>
  <c r="O134" i="224"/>
  <c r="K134" i="224"/>
  <c r="G134" i="224"/>
  <c r="C134" i="224"/>
  <c r="S132" i="224"/>
  <c r="O133" i="224"/>
  <c r="K133" i="224"/>
  <c r="G133" i="224"/>
  <c r="S131" i="224"/>
  <c r="O132" i="224"/>
  <c r="K132" i="224"/>
  <c r="G132" i="224"/>
  <c r="C132" i="224"/>
  <c r="S130" i="224"/>
  <c r="O131" i="224"/>
  <c r="C131" i="224"/>
  <c r="S129" i="224"/>
  <c r="O130" i="224"/>
  <c r="K130" i="224"/>
  <c r="G130" i="224"/>
  <c r="C130" i="224"/>
  <c r="S128" i="224"/>
  <c r="O129" i="224"/>
  <c r="K129" i="224"/>
  <c r="G129" i="224"/>
  <c r="S127" i="224"/>
  <c r="O128" i="224"/>
  <c r="K128" i="224"/>
  <c r="G128" i="224"/>
  <c r="S126" i="224"/>
  <c r="O127" i="224"/>
  <c r="C127" i="224"/>
  <c r="S125" i="224"/>
  <c r="O126" i="224"/>
  <c r="K126" i="224"/>
  <c r="C126" i="224"/>
  <c r="S124" i="224"/>
  <c r="O125" i="224"/>
  <c r="K125" i="224"/>
  <c r="G125" i="224"/>
  <c r="C125" i="224"/>
  <c r="S123" i="224"/>
  <c r="O124" i="224"/>
  <c r="K124" i="224"/>
  <c r="G124" i="224"/>
  <c r="S122" i="224"/>
  <c r="O123" i="224"/>
  <c r="G123" i="224"/>
  <c r="C123" i="224"/>
  <c r="S121" i="224"/>
  <c r="O122" i="224"/>
  <c r="C122" i="224"/>
  <c r="S120" i="224"/>
  <c r="O121" i="224"/>
  <c r="K121" i="224"/>
  <c r="G121" i="224"/>
  <c r="C121" i="224"/>
  <c r="S119" i="224"/>
  <c r="K120" i="224"/>
  <c r="G120" i="224"/>
  <c r="S118" i="224"/>
  <c r="K119" i="224"/>
  <c r="G119" i="224"/>
  <c r="C119" i="224"/>
  <c r="S117" i="224"/>
  <c r="O118" i="224"/>
  <c r="C118" i="224"/>
  <c r="S116" i="224"/>
  <c r="K117" i="224"/>
  <c r="G117" i="224"/>
  <c r="C117" i="224"/>
  <c r="S115" i="224"/>
  <c r="O116" i="224"/>
  <c r="K116" i="224"/>
  <c r="G116" i="224"/>
  <c r="S114" i="224"/>
  <c r="K115" i="224"/>
  <c r="G115" i="224"/>
  <c r="C115" i="224"/>
  <c r="S113" i="224"/>
  <c r="O114" i="224"/>
  <c r="C114" i="224"/>
  <c r="S112" i="224"/>
  <c r="K113" i="224"/>
  <c r="G113" i="224"/>
  <c r="C113" i="224"/>
  <c r="S111" i="224"/>
  <c r="O112" i="224"/>
  <c r="K112" i="224"/>
  <c r="G112" i="224"/>
  <c r="O140" i="224"/>
  <c r="K111" i="224"/>
  <c r="G111" i="224"/>
  <c r="C111" i="224"/>
  <c r="O110" i="224"/>
  <c r="C110" i="224"/>
  <c r="K109" i="224"/>
  <c r="G109" i="224"/>
  <c r="C109" i="224"/>
  <c r="S108" i="224"/>
  <c r="K108" i="224"/>
  <c r="G108" i="224"/>
  <c r="S107" i="224"/>
  <c r="O107" i="224"/>
  <c r="K107" i="224"/>
  <c r="G107" i="224"/>
  <c r="S106" i="224"/>
  <c r="S105" i="224"/>
  <c r="O105" i="224"/>
  <c r="K105" i="224"/>
  <c r="S104" i="224"/>
  <c r="K104" i="224"/>
  <c r="G104" i="224"/>
  <c r="O103" i="224"/>
  <c r="K103" i="224"/>
  <c r="G103" i="224"/>
  <c r="S102" i="224"/>
  <c r="G102" i="224"/>
  <c r="S101" i="224"/>
  <c r="O101" i="224"/>
  <c r="S100" i="224"/>
  <c r="K100" i="224"/>
  <c r="G100" i="224"/>
  <c r="S99" i="224"/>
  <c r="O99" i="224"/>
  <c r="K99" i="224"/>
  <c r="G99" i="224"/>
  <c r="S98" i="224"/>
  <c r="K98" i="224"/>
  <c r="G98" i="224"/>
  <c r="S96" i="224"/>
  <c r="O96" i="224"/>
  <c r="K96" i="224"/>
  <c r="G96" i="224"/>
  <c r="S95" i="224"/>
  <c r="O95" i="224"/>
  <c r="K95" i="224"/>
  <c r="G95" i="224"/>
  <c r="S94" i="224"/>
  <c r="O94" i="224"/>
  <c r="K94" i="224"/>
  <c r="G94" i="224"/>
  <c r="S93" i="224"/>
  <c r="S92" i="224"/>
  <c r="O92" i="224"/>
  <c r="K92" i="224"/>
  <c r="G92" i="224"/>
  <c r="O91" i="224"/>
  <c r="K91" i="224"/>
  <c r="G91" i="224"/>
  <c r="S90" i="224"/>
  <c r="O90" i="224"/>
  <c r="K90" i="224"/>
  <c r="G90" i="224"/>
  <c r="S89" i="224"/>
  <c r="S88" i="224"/>
  <c r="O88" i="224"/>
  <c r="K88" i="224"/>
  <c r="G88" i="224"/>
  <c r="S87" i="224"/>
  <c r="O87" i="224"/>
  <c r="K87" i="224"/>
  <c r="G87" i="224"/>
  <c r="S86" i="224"/>
  <c r="O86" i="224"/>
  <c r="K86" i="224"/>
  <c r="G86" i="224"/>
  <c r="S85" i="224"/>
  <c r="S84" i="224"/>
  <c r="O84" i="224"/>
  <c r="K84" i="224"/>
  <c r="O83" i="224"/>
  <c r="K83" i="224"/>
  <c r="G83" i="224"/>
  <c r="S82" i="224"/>
  <c r="O82" i="224"/>
  <c r="K82" i="224"/>
  <c r="G82" i="224"/>
  <c r="S81" i="224"/>
  <c r="G81" i="224"/>
  <c r="S80" i="224"/>
  <c r="O80" i="224"/>
  <c r="S79" i="224"/>
  <c r="O79" i="224"/>
  <c r="K79" i="224"/>
  <c r="G79" i="224"/>
  <c r="S78" i="224"/>
  <c r="O78" i="224"/>
  <c r="K78" i="224"/>
  <c r="G78" i="224"/>
  <c r="S77" i="224"/>
  <c r="K77" i="224"/>
  <c r="G77" i="224"/>
  <c r="S76" i="224"/>
  <c r="S75" i="224"/>
  <c r="O75" i="224"/>
  <c r="K75" i="224"/>
  <c r="G75" i="224"/>
  <c r="S74" i="224"/>
  <c r="O74" i="224"/>
  <c r="K74" i="224"/>
  <c r="G74" i="224"/>
  <c r="S73" i="224"/>
  <c r="O73" i="224"/>
  <c r="K73" i="224"/>
  <c r="G73" i="224"/>
  <c r="S72" i="224"/>
  <c r="S69" i="224"/>
  <c r="O69" i="224"/>
  <c r="K69" i="224"/>
  <c r="G69" i="224"/>
  <c r="C69" i="224"/>
  <c r="S68" i="224"/>
  <c r="O68" i="224"/>
  <c r="K68" i="224"/>
  <c r="G68" i="224"/>
  <c r="C68" i="224"/>
  <c r="S67" i="224"/>
  <c r="O67" i="224"/>
  <c r="K67" i="224"/>
  <c r="G67" i="224"/>
  <c r="C67" i="224"/>
  <c r="S65" i="224"/>
  <c r="O65" i="224"/>
  <c r="K65" i="224"/>
  <c r="G65" i="224"/>
  <c r="S64" i="224"/>
  <c r="O64" i="224"/>
  <c r="K64" i="224"/>
  <c r="G64" i="224"/>
  <c r="C64" i="224"/>
  <c r="S63" i="224"/>
  <c r="O63" i="224"/>
  <c r="K63" i="224"/>
  <c r="G63" i="224"/>
  <c r="C63" i="224"/>
  <c r="C62" i="224"/>
  <c r="S61" i="224"/>
  <c r="O61" i="224"/>
  <c r="K61" i="224"/>
  <c r="S60" i="224"/>
  <c r="O60" i="224"/>
  <c r="K60" i="224"/>
  <c r="G60" i="224"/>
  <c r="C60" i="224"/>
  <c r="S59" i="224"/>
  <c r="O59" i="224"/>
  <c r="K59" i="224"/>
  <c r="G59" i="224"/>
  <c r="C59" i="224"/>
  <c r="G58" i="224"/>
  <c r="C58" i="224"/>
  <c r="S57" i="224"/>
  <c r="O57" i="224"/>
  <c r="S56" i="224"/>
  <c r="O56" i="224"/>
  <c r="K56" i="224"/>
  <c r="G56" i="224"/>
  <c r="C56" i="224"/>
  <c r="S55" i="224"/>
  <c r="O55" i="224"/>
  <c r="K55" i="224"/>
  <c r="G55" i="224"/>
  <c r="C55" i="224"/>
  <c r="K54" i="224"/>
  <c r="G54" i="224"/>
  <c r="C54" i="224"/>
  <c r="S53" i="224"/>
  <c r="S52" i="224"/>
  <c r="O52" i="224"/>
  <c r="K52" i="224"/>
  <c r="G52" i="224"/>
  <c r="C52" i="224"/>
  <c r="S51" i="224"/>
  <c r="O51" i="224"/>
  <c r="K51" i="224"/>
  <c r="G51" i="224"/>
  <c r="C51" i="224"/>
  <c r="O50" i="224"/>
  <c r="K50" i="224"/>
  <c r="G50" i="224"/>
  <c r="C50" i="224"/>
  <c r="S48" i="224"/>
  <c r="O48" i="224"/>
  <c r="K48" i="224"/>
  <c r="G48" i="224"/>
  <c r="C48" i="224"/>
  <c r="S47" i="224"/>
  <c r="O47" i="224"/>
  <c r="K47" i="224"/>
  <c r="G47" i="224"/>
  <c r="C47" i="224"/>
  <c r="S46" i="224"/>
  <c r="O46" i="224"/>
  <c r="K46" i="224"/>
  <c r="G46" i="224"/>
  <c r="C46" i="224"/>
  <c r="S44" i="224"/>
  <c r="O44" i="224"/>
  <c r="K44" i="224"/>
  <c r="G44" i="224"/>
  <c r="S43" i="224"/>
  <c r="O43" i="224"/>
  <c r="K43" i="224"/>
  <c r="G43" i="224"/>
  <c r="C43" i="224"/>
  <c r="S42" i="224"/>
  <c r="O42" i="224"/>
  <c r="K42" i="224"/>
  <c r="G42" i="224"/>
  <c r="C42" i="224"/>
  <c r="C41" i="224"/>
  <c r="S40" i="224"/>
  <c r="O40" i="224"/>
  <c r="K40" i="224"/>
  <c r="S39" i="224"/>
  <c r="O39" i="224"/>
  <c r="K39" i="224"/>
  <c r="G39" i="224"/>
  <c r="C39" i="224"/>
  <c r="S38" i="224"/>
  <c r="O38" i="224"/>
  <c r="K38" i="224"/>
  <c r="G38" i="224"/>
  <c r="C38" i="224"/>
  <c r="G37" i="224"/>
  <c r="C37" i="224"/>
  <c r="S36" i="224"/>
  <c r="O36" i="224"/>
  <c r="S35" i="224"/>
  <c r="O35" i="224"/>
  <c r="K35" i="224"/>
  <c r="G35" i="224"/>
  <c r="C35" i="224"/>
  <c r="S34" i="224"/>
  <c r="O34" i="224"/>
  <c r="K34" i="224"/>
  <c r="G34" i="224"/>
  <c r="C34" i="224"/>
  <c r="G33" i="224"/>
  <c r="C33" i="224"/>
  <c r="S32" i="224"/>
  <c r="S31" i="224"/>
  <c r="O31" i="224"/>
  <c r="K31" i="224"/>
  <c r="G31" i="224"/>
  <c r="C31" i="224"/>
  <c r="S30" i="224"/>
  <c r="O30" i="224"/>
  <c r="K30" i="224"/>
  <c r="G30" i="224"/>
  <c r="C30" i="224"/>
  <c r="O29" i="224"/>
  <c r="G29" i="224"/>
  <c r="C29" i="224"/>
  <c r="S27" i="224"/>
  <c r="O27" i="224"/>
  <c r="K27" i="224"/>
  <c r="G27" i="224"/>
  <c r="C27" i="224"/>
  <c r="S26" i="224"/>
  <c r="O26" i="224"/>
  <c r="K26" i="224"/>
  <c r="G26" i="224"/>
  <c r="C26" i="224"/>
  <c r="S25" i="224"/>
  <c r="O25" i="224"/>
  <c r="G25" i="224"/>
  <c r="C25" i="224"/>
  <c r="S23" i="224"/>
  <c r="O23" i="224"/>
  <c r="K23" i="224"/>
  <c r="G23" i="224"/>
  <c r="S22" i="224"/>
  <c r="O22" i="224"/>
  <c r="K22" i="224"/>
  <c r="G22" i="224"/>
  <c r="S21" i="224"/>
  <c r="O21" i="224"/>
  <c r="G21" i="224"/>
  <c r="S19" i="224"/>
  <c r="O19" i="224"/>
  <c r="K19" i="224"/>
  <c r="S18" i="224"/>
  <c r="O18" i="224"/>
  <c r="K18" i="224"/>
  <c r="G18" i="224"/>
  <c r="S17" i="224"/>
  <c r="O17" i="224"/>
  <c r="K17" i="224"/>
  <c r="G17" i="224"/>
  <c r="G16" i="224"/>
  <c r="S15" i="224"/>
  <c r="O15" i="224"/>
  <c r="S14" i="224"/>
  <c r="O14" i="224"/>
  <c r="K14" i="224"/>
  <c r="G14" i="224"/>
  <c r="S13" i="224"/>
  <c r="O13" i="224"/>
  <c r="K13" i="224"/>
  <c r="G13" i="224"/>
  <c r="K12" i="224"/>
  <c r="G12" i="224"/>
  <c r="S11" i="224"/>
  <c r="S10" i="224"/>
  <c r="O10" i="224"/>
  <c r="K10" i="224"/>
  <c r="G10" i="224"/>
  <c r="S9" i="224"/>
  <c r="O9" i="224"/>
  <c r="K9" i="224"/>
  <c r="G9" i="224"/>
  <c r="O8" i="224"/>
  <c r="K8" i="224"/>
  <c r="G8" i="224"/>
  <c r="S6" i="224"/>
  <c r="O6" i="224"/>
  <c r="K6" i="224"/>
  <c r="G6" i="224"/>
  <c r="S5" i="224"/>
  <c r="O5" i="224"/>
  <c r="K5" i="224"/>
  <c r="G5" i="224"/>
  <c r="S4" i="224"/>
  <c r="O4" i="224"/>
  <c r="K4" i="224"/>
  <c r="G4" i="224"/>
  <c r="Q83" i="224"/>
  <c r="Q83" i="223"/>
  <c r="C171" i="223"/>
  <c r="C170" i="223"/>
  <c r="C169" i="223"/>
  <c r="C167" i="223"/>
  <c r="C166" i="223"/>
  <c r="C165" i="223"/>
  <c r="C163" i="223"/>
  <c r="S162" i="223"/>
  <c r="O162" i="223"/>
  <c r="K162" i="223"/>
  <c r="G162" i="223"/>
  <c r="C162" i="223"/>
  <c r="S161" i="223"/>
  <c r="O161" i="223"/>
  <c r="K161" i="223"/>
  <c r="G161" i="223"/>
  <c r="C161" i="223"/>
  <c r="S160" i="223"/>
  <c r="O160" i="223"/>
  <c r="K160" i="223"/>
  <c r="G160" i="223"/>
  <c r="C159" i="223"/>
  <c r="S158" i="223"/>
  <c r="O158" i="223"/>
  <c r="K158" i="223"/>
  <c r="G158" i="223"/>
  <c r="C158" i="223"/>
  <c r="S157" i="223"/>
  <c r="O157" i="223"/>
  <c r="K157" i="223"/>
  <c r="G157" i="223"/>
  <c r="C157" i="223"/>
  <c r="S156" i="223"/>
  <c r="O156" i="223"/>
  <c r="K156" i="223"/>
  <c r="G156" i="223"/>
  <c r="C155" i="223"/>
  <c r="S154" i="223"/>
  <c r="O154" i="223"/>
  <c r="K154" i="223"/>
  <c r="G154" i="223"/>
  <c r="C154" i="223"/>
  <c r="S153" i="223"/>
  <c r="O153" i="223"/>
  <c r="K153" i="223"/>
  <c r="G153" i="223"/>
  <c r="C153" i="223"/>
  <c r="S152" i="223"/>
  <c r="O152" i="223"/>
  <c r="K152" i="223"/>
  <c r="G152" i="223"/>
  <c r="C152" i="223"/>
  <c r="S150" i="223"/>
  <c r="O150" i="223"/>
  <c r="K150" i="223"/>
  <c r="G150" i="223"/>
  <c r="S149" i="223"/>
  <c r="O149" i="223"/>
  <c r="K149" i="223"/>
  <c r="G149" i="223"/>
  <c r="S148" i="223"/>
  <c r="O148" i="223"/>
  <c r="K148" i="223"/>
  <c r="G148" i="223"/>
  <c r="S146" i="223"/>
  <c r="O146" i="223"/>
  <c r="K146" i="223"/>
  <c r="G146" i="223"/>
  <c r="S145" i="223"/>
  <c r="O145" i="223"/>
  <c r="K145" i="223"/>
  <c r="G145" i="223"/>
  <c r="S144" i="223"/>
  <c r="O144" i="223"/>
  <c r="K144" i="223"/>
  <c r="G144" i="223"/>
  <c r="S143" i="223"/>
  <c r="O143" i="223"/>
  <c r="K143" i="223"/>
  <c r="G143" i="223"/>
  <c r="S140" i="223"/>
  <c r="S139" i="223"/>
  <c r="O139" i="223"/>
  <c r="S138" i="223"/>
  <c r="O138" i="223"/>
  <c r="K138" i="223"/>
  <c r="G138" i="223"/>
  <c r="S137" i="223"/>
  <c r="O137" i="223"/>
  <c r="K137" i="223"/>
  <c r="G137" i="223"/>
  <c r="S136" i="223"/>
  <c r="O136" i="223"/>
  <c r="K136" i="223"/>
  <c r="G136" i="223"/>
  <c r="C136" i="223"/>
  <c r="S135" i="223"/>
  <c r="O135" i="223"/>
  <c r="C135" i="223"/>
  <c r="S134" i="223"/>
  <c r="O134" i="223"/>
  <c r="K134" i="223"/>
  <c r="G134" i="223"/>
  <c r="C134" i="223"/>
  <c r="S133" i="223"/>
  <c r="O133" i="223"/>
  <c r="K133" i="223"/>
  <c r="G133" i="223"/>
  <c r="S132" i="223"/>
  <c r="O132" i="223"/>
  <c r="K132" i="223"/>
  <c r="G132" i="223"/>
  <c r="C132" i="223"/>
  <c r="S131" i="223"/>
  <c r="O131" i="223"/>
  <c r="C131" i="223"/>
  <c r="S130" i="223"/>
  <c r="O130" i="223"/>
  <c r="K130" i="223"/>
  <c r="G130" i="223"/>
  <c r="C130" i="223"/>
  <c r="S129" i="223"/>
  <c r="O129" i="223"/>
  <c r="K129" i="223"/>
  <c r="G129" i="223"/>
  <c r="S128" i="223"/>
  <c r="O128" i="223"/>
  <c r="K128" i="223"/>
  <c r="G128" i="223"/>
  <c r="S127" i="223"/>
  <c r="O127" i="223"/>
  <c r="C127" i="223"/>
  <c r="S126" i="223"/>
  <c r="O126" i="223"/>
  <c r="K126" i="223"/>
  <c r="C126" i="223"/>
  <c r="S125" i="223"/>
  <c r="O125" i="223"/>
  <c r="K125" i="223"/>
  <c r="G125" i="223"/>
  <c r="C125" i="223"/>
  <c r="S124" i="223"/>
  <c r="O124" i="223"/>
  <c r="K124" i="223"/>
  <c r="G124" i="223"/>
  <c r="S123" i="223"/>
  <c r="O123" i="223"/>
  <c r="G123" i="223"/>
  <c r="C123" i="223"/>
  <c r="S122" i="223"/>
  <c r="O122" i="223"/>
  <c r="C122" i="223"/>
  <c r="S121" i="223"/>
  <c r="O121" i="223"/>
  <c r="K121" i="223"/>
  <c r="G121" i="223"/>
  <c r="C121" i="223"/>
  <c r="S120" i="223"/>
  <c r="K120" i="223"/>
  <c r="G120" i="223"/>
  <c r="S119" i="223"/>
  <c r="K119" i="223"/>
  <c r="G119" i="223"/>
  <c r="C119" i="223"/>
  <c r="S118" i="223"/>
  <c r="O118" i="223"/>
  <c r="C118" i="223"/>
  <c r="S117" i="223"/>
  <c r="K117" i="223"/>
  <c r="G117" i="223"/>
  <c r="C117" i="223"/>
  <c r="S116" i="223"/>
  <c r="O116" i="223"/>
  <c r="K116" i="223"/>
  <c r="G116" i="223"/>
  <c r="S115" i="223"/>
  <c r="K115" i="223"/>
  <c r="G115" i="223"/>
  <c r="C115" i="223"/>
  <c r="S114" i="223"/>
  <c r="O114" i="223"/>
  <c r="C114" i="223"/>
  <c r="S113" i="223"/>
  <c r="K113" i="223"/>
  <c r="G113" i="223"/>
  <c r="C113" i="223"/>
  <c r="S112" i="223"/>
  <c r="O112" i="223"/>
  <c r="K112" i="223"/>
  <c r="G112" i="223"/>
  <c r="S111" i="223"/>
  <c r="K111" i="223"/>
  <c r="G111" i="223"/>
  <c r="C111" i="223"/>
  <c r="O140" i="223"/>
  <c r="O110" i="223"/>
  <c r="C110" i="223"/>
  <c r="K109" i="223"/>
  <c r="G109" i="223"/>
  <c r="C109" i="223"/>
  <c r="K108" i="223"/>
  <c r="G108" i="223"/>
  <c r="S108" i="223"/>
  <c r="O107" i="223"/>
  <c r="K107" i="223"/>
  <c r="G107" i="223"/>
  <c r="S107" i="223"/>
  <c r="S106" i="223"/>
  <c r="O105" i="223"/>
  <c r="K105" i="223"/>
  <c r="S105" i="223"/>
  <c r="K104" i="223"/>
  <c r="G104" i="223"/>
  <c r="S104" i="223"/>
  <c r="O103" i="223"/>
  <c r="K103" i="223"/>
  <c r="G103" i="223"/>
  <c r="G102" i="223"/>
  <c r="S102" i="223"/>
  <c r="O101" i="223"/>
  <c r="S101" i="223"/>
  <c r="K100" i="223"/>
  <c r="G100" i="223"/>
  <c r="S100" i="223"/>
  <c r="O99" i="223"/>
  <c r="K99" i="223"/>
  <c r="G99" i="223"/>
  <c r="S99" i="223"/>
  <c r="K98" i="223"/>
  <c r="G98" i="223"/>
  <c r="S98" i="223"/>
  <c r="O96" i="223"/>
  <c r="K96" i="223"/>
  <c r="G96" i="223"/>
  <c r="S96" i="223"/>
  <c r="O95" i="223"/>
  <c r="K95" i="223"/>
  <c r="G95" i="223"/>
  <c r="S95" i="223"/>
  <c r="O94" i="223"/>
  <c r="K94" i="223"/>
  <c r="G94" i="223"/>
  <c r="S94" i="223"/>
  <c r="S93" i="223"/>
  <c r="O92" i="223"/>
  <c r="K92" i="223"/>
  <c r="G92" i="223"/>
  <c r="S92" i="223"/>
  <c r="O91" i="223"/>
  <c r="K91" i="223"/>
  <c r="G91" i="223"/>
  <c r="O90" i="223"/>
  <c r="K90" i="223"/>
  <c r="G90" i="223"/>
  <c r="S90" i="223"/>
  <c r="S89" i="223"/>
  <c r="O88" i="223"/>
  <c r="K88" i="223"/>
  <c r="G88" i="223"/>
  <c r="S88" i="223"/>
  <c r="O87" i="223"/>
  <c r="K87" i="223"/>
  <c r="G87" i="223"/>
  <c r="S87" i="223"/>
  <c r="O86" i="223"/>
  <c r="K86" i="223"/>
  <c r="G86" i="223"/>
  <c r="S86" i="223"/>
  <c r="S85" i="223"/>
  <c r="O84" i="223"/>
  <c r="K84" i="223"/>
  <c r="S84" i="223"/>
  <c r="O83" i="223"/>
  <c r="K83" i="223"/>
  <c r="G83" i="223"/>
  <c r="S82" i="223"/>
  <c r="O82" i="223"/>
  <c r="K82" i="223"/>
  <c r="G82" i="223"/>
  <c r="S81" i="223"/>
  <c r="G81" i="223"/>
  <c r="S80" i="223"/>
  <c r="O80" i="223"/>
  <c r="S79" i="223"/>
  <c r="O79" i="223"/>
  <c r="K79" i="223"/>
  <c r="G79" i="223"/>
  <c r="S78" i="223"/>
  <c r="O78" i="223"/>
  <c r="K78" i="223"/>
  <c r="G78" i="223"/>
  <c r="S77" i="223"/>
  <c r="K77" i="223"/>
  <c r="G77" i="223"/>
  <c r="S76" i="223"/>
  <c r="S75" i="223"/>
  <c r="O75" i="223"/>
  <c r="K75" i="223"/>
  <c r="G75" i="223"/>
  <c r="S74" i="223"/>
  <c r="O74" i="223"/>
  <c r="K74" i="223"/>
  <c r="G74" i="223"/>
  <c r="S73" i="223"/>
  <c r="O73" i="223"/>
  <c r="K73" i="223"/>
  <c r="G73" i="223"/>
  <c r="S72" i="223"/>
  <c r="S69" i="223"/>
  <c r="O69" i="223"/>
  <c r="K69" i="223"/>
  <c r="G69" i="223"/>
  <c r="C69" i="223"/>
  <c r="S68" i="223"/>
  <c r="O68" i="223"/>
  <c r="K68" i="223"/>
  <c r="G68" i="223"/>
  <c r="C68" i="223"/>
  <c r="S67" i="223"/>
  <c r="O67" i="223"/>
  <c r="K67" i="223"/>
  <c r="G67" i="223"/>
  <c r="C67" i="223"/>
  <c r="S65" i="223"/>
  <c r="O65" i="223"/>
  <c r="K65" i="223"/>
  <c r="G65" i="223"/>
  <c r="S64" i="223"/>
  <c r="O64" i="223"/>
  <c r="K64" i="223"/>
  <c r="G64" i="223"/>
  <c r="C64" i="223"/>
  <c r="S63" i="223"/>
  <c r="O63" i="223"/>
  <c r="K63" i="223"/>
  <c r="G63" i="223"/>
  <c r="C63" i="223"/>
  <c r="C62" i="223"/>
  <c r="S61" i="223"/>
  <c r="O61" i="223"/>
  <c r="K61" i="223"/>
  <c r="S60" i="223"/>
  <c r="O60" i="223"/>
  <c r="K60" i="223"/>
  <c r="G60" i="223"/>
  <c r="C60" i="223"/>
  <c r="S59" i="223"/>
  <c r="O59" i="223"/>
  <c r="K59" i="223"/>
  <c r="G59" i="223"/>
  <c r="C59" i="223"/>
  <c r="G58" i="223"/>
  <c r="C58" i="223"/>
  <c r="S57" i="223"/>
  <c r="O57" i="223"/>
  <c r="S56" i="223"/>
  <c r="O56" i="223"/>
  <c r="K56" i="223"/>
  <c r="G56" i="223"/>
  <c r="C56" i="223"/>
  <c r="S55" i="223"/>
  <c r="O55" i="223"/>
  <c r="K55" i="223"/>
  <c r="G55" i="223"/>
  <c r="C55" i="223"/>
  <c r="K54" i="223"/>
  <c r="G54" i="223"/>
  <c r="C54" i="223"/>
  <c r="S53" i="223"/>
  <c r="S52" i="223"/>
  <c r="O52" i="223"/>
  <c r="K52" i="223"/>
  <c r="G52" i="223"/>
  <c r="C52" i="223"/>
  <c r="S51" i="223"/>
  <c r="O51" i="223"/>
  <c r="K51" i="223"/>
  <c r="G51" i="223"/>
  <c r="C51" i="223"/>
  <c r="O50" i="223"/>
  <c r="K50" i="223"/>
  <c r="G50" i="223"/>
  <c r="C50" i="223"/>
  <c r="S48" i="223"/>
  <c r="O48" i="223"/>
  <c r="K48" i="223"/>
  <c r="G48" i="223"/>
  <c r="C48" i="223"/>
  <c r="S47" i="223"/>
  <c r="O47" i="223"/>
  <c r="K47" i="223"/>
  <c r="G47" i="223"/>
  <c r="C47" i="223"/>
  <c r="S46" i="223"/>
  <c r="O46" i="223"/>
  <c r="K46" i="223"/>
  <c r="G46" i="223"/>
  <c r="C46" i="223"/>
  <c r="S44" i="223"/>
  <c r="O44" i="223"/>
  <c r="K44" i="223"/>
  <c r="G44" i="223"/>
  <c r="S43" i="223"/>
  <c r="O43" i="223"/>
  <c r="K43" i="223"/>
  <c r="G43" i="223"/>
  <c r="C43" i="223"/>
  <c r="S42" i="223"/>
  <c r="O42" i="223"/>
  <c r="K42" i="223"/>
  <c r="G42" i="223"/>
  <c r="C42" i="223"/>
  <c r="C41" i="223"/>
  <c r="S40" i="223"/>
  <c r="O40" i="223"/>
  <c r="K40" i="223"/>
  <c r="S39" i="223"/>
  <c r="O39" i="223"/>
  <c r="K39" i="223"/>
  <c r="G39" i="223"/>
  <c r="C39" i="223"/>
  <c r="S38" i="223"/>
  <c r="O38" i="223"/>
  <c r="K38" i="223"/>
  <c r="G38" i="223"/>
  <c r="C38" i="223"/>
  <c r="G37" i="223"/>
  <c r="C37" i="223"/>
  <c r="S36" i="223"/>
  <c r="O36" i="223"/>
  <c r="S35" i="223"/>
  <c r="O35" i="223"/>
  <c r="K35" i="223"/>
  <c r="G35" i="223"/>
  <c r="C35" i="223"/>
  <c r="S34" i="223"/>
  <c r="O34" i="223"/>
  <c r="K34" i="223"/>
  <c r="G34" i="223"/>
  <c r="C34" i="223"/>
  <c r="G33" i="223"/>
  <c r="C33" i="223"/>
  <c r="S32" i="223"/>
  <c r="S31" i="223"/>
  <c r="O31" i="223"/>
  <c r="K31" i="223"/>
  <c r="G31" i="223"/>
  <c r="C31" i="223"/>
  <c r="S30" i="223"/>
  <c r="O30" i="223"/>
  <c r="K30" i="223"/>
  <c r="G30" i="223"/>
  <c r="C30" i="223"/>
  <c r="O29" i="223"/>
  <c r="G29" i="223"/>
  <c r="C29" i="223"/>
  <c r="S27" i="223"/>
  <c r="O27" i="223"/>
  <c r="K27" i="223"/>
  <c r="G27" i="223"/>
  <c r="C27" i="223"/>
  <c r="S26" i="223"/>
  <c r="O26" i="223"/>
  <c r="K26" i="223"/>
  <c r="G26" i="223"/>
  <c r="C26" i="223"/>
  <c r="S25" i="223"/>
  <c r="O25" i="223"/>
  <c r="G25" i="223"/>
  <c r="C25" i="223"/>
  <c r="S23" i="223"/>
  <c r="O23" i="223"/>
  <c r="K23" i="223"/>
  <c r="G23" i="223"/>
  <c r="S22" i="223"/>
  <c r="O22" i="223"/>
  <c r="K22" i="223"/>
  <c r="G22" i="223"/>
  <c r="S21" i="223"/>
  <c r="O21" i="223"/>
  <c r="G21" i="223"/>
  <c r="S19" i="223"/>
  <c r="O19" i="223"/>
  <c r="K19" i="223"/>
  <c r="S18" i="223"/>
  <c r="O18" i="223"/>
  <c r="K18" i="223"/>
  <c r="G18" i="223"/>
  <c r="S17" i="223"/>
  <c r="O17" i="223"/>
  <c r="K17" i="223"/>
  <c r="G17" i="223"/>
  <c r="G16" i="223"/>
  <c r="S15" i="223"/>
  <c r="O15" i="223"/>
  <c r="S14" i="223"/>
  <c r="O14" i="223"/>
  <c r="K14" i="223"/>
  <c r="G14" i="223"/>
  <c r="S13" i="223"/>
  <c r="O13" i="223"/>
  <c r="K13" i="223"/>
  <c r="G13" i="223"/>
  <c r="K12" i="223"/>
  <c r="G12" i="223"/>
  <c r="S11" i="223"/>
  <c r="S10" i="223"/>
  <c r="O10" i="223"/>
  <c r="K10" i="223"/>
  <c r="G10" i="223"/>
  <c r="S9" i="223"/>
  <c r="O9" i="223"/>
  <c r="K9" i="223"/>
  <c r="G9" i="223"/>
  <c r="O8" i="223"/>
  <c r="K8" i="223"/>
  <c r="G8" i="223"/>
  <c r="S6" i="223"/>
  <c r="O6" i="223"/>
  <c r="K6" i="223"/>
  <c r="G6" i="223"/>
  <c r="S5" i="223"/>
  <c r="O5" i="223"/>
  <c r="K5" i="223"/>
  <c r="G5" i="223"/>
  <c r="S4" i="223"/>
  <c r="O4" i="223"/>
  <c r="K4" i="223"/>
  <c r="G4" i="223"/>
  <c r="C171" i="222"/>
  <c r="C170" i="222"/>
  <c r="C169" i="222"/>
  <c r="C167" i="222"/>
  <c r="C166" i="222"/>
  <c r="C165" i="222"/>
  <c r="S162" i="222"/>
  <c r="C163" i="222"/>
  <c r="S161" i="222"/>
  <c r="O162" i="222"/>
  <c r="K162" i="222"/>
  <c r="G162" i="222"/>
  <c r="C162" i="222"/>
  <c r="S160" i="222"/>
  <c r="O161" i="222"/>
  <c r="K161" i="222"/>
  <c r="G161" i="222"/>
  <c r="C161" i="222"/>
  <c r="O160" i="222"/>
  <c r="K160" i="222"/>
  <c r="G160" i="222"/>
  <c r="S158" i="222"/>
  <c r="C159" i="222"/>
  <c r="S157" i="222"/>
  <c r="O158" i="222"/>
  <c r="K158" i="222"/>
  <c r="G158" i="222"/>
  <c r="C158" i="222"/>
  <c r="S156" i="222"/>
  <c r="O157" i="222"/>
  <c r="K157" i="222"/>
  <c r="G157" i="222"/>
  <c r="C157" i="222"/>
  <c r="O156" i="222"/>
  <c r="K156" i="222"/>
  <c r="G156" i="222"/>
  <c r="S154" i="222"/>
  <c r="C155" i="222"/>
  <c r="S153" i="222"/>
  <c r="O154" i="222"/>
  <c r="K154" i="222"/>
  <c r="G154" i="222"/>
  <c r="C154" i="222"/>
  <c r="S152" i="222"/>
  <c r="O153" i="222"/>
  <c r="K153" i="222"/>
  <c r="G153" i="222"/>
  <c r="C153" i="222"/>
  <c r="O152" i="222"/>
  <c r="K152" i="222"/>
  <c r="G152" i="222"/>
  <c r="C152" i="222"/>
  <c r="S150" i="222"/>
  <c r="S149" i="222"/>
  <c r="O150" i="222"/>
  <c r="K150" i="222"/>
  <c r="G150" i="222"/>
  <c r="S148" i="222"/>
  <c r="O149" i="222"/>
  <c r="K149" i="222"/>
  <c r="G149" i="222"/>
  <c r="O148" i="222"/>
  <c r="K148" i="222"/>
  <c r="G148" i="222"/>
  <c r="S146" i="222"/>
  <c r="S145" i="222"/>
  <c r="O146" i="222"/>
  <c r="K146" i="222"/>
  <c r="G146" i="222"/>
  <c r="S144" i="222"/>
  <c r="O145" i="222"/>
  <c r="K145" i="222"/>
  <c r="G145" i="222"/>
  <c r="S143" i="222"/>
  <c r="O144" i="222"/>
  <c r="K144" i="222"/>
  <c r="G144" i="222"/>
  <c r="O143" i="222"/>
  <c r="K143" i="222"/>
  <c r="G143" i="222"/>
  <c r="S140" i="222"/>
  <c r="S139" i="222"/>
  <c r="S138" i="222"/>
  <c r="O139" i="222"/>
  <c r="S137" i="222"/>
  <c r="O138" i="222"/>
  <c r="K138" i="222"/>
  <c r="G138" i="222"/>
  <c r="S136" i="222"/>
  <c r="O137" i="222"/>
  <c r="K137" i="222"/>
  <c r="G137" i="222"/>
  <c r="S135" i="222"/>
  <c r="O136" i="222"/>
  <c r="K136" i="222"/>
  <c r="G136" i="222"/>
  <c r="C136" i="222"/>
  <c r="S134" i="222"/>
  <c r="O135" i="222"/>
  <c r="C135" i="222"/>
  <c r="S133" i="222"/>
  <c r="O134" i="222"/>
  <c r="K134" i="222"/>
  <c r="G134" i="222"/>
  <c r="C134" i="222"/>
  <c r="S132" i="222"/>
  <c r="O133" i="222"/>
  <c r="K133" i="222"/>
  <c r="G133" i="222"/>
  <c r="S131" i="222"/>
  <c r="O132" i="222"/>
  <c r="K132" i="222"/>
  <c r="G132" i="222"/>
  <c r="C132" i="222"/>
  <c r="S130" i="222"/>
  <c r="O131" i="222"/>
  <c r="C131" i="222"/>
  <c r="S129" i="222"/>
  <c r="O130" i="222"/>
  <c r="K130" i="222"/>
  <c r="G130" i="222"/>
  <c r="C130" i="222"/>
  <c r="S128" i="222"/>
  <c r="O129" i="222"/>
  <c r="K129" i="222"/>
  <c r="G129" i="222"/>
  <c r="S127" i="222"/>
  <c r="O128" i="222"/>
  <c r="K128" i="222"/>
  <c r="G128" i="222"/>
  <c r="S126" i="222"/>
  <c r="O127" i="222"/>
  <c r="C127" i="222"/>
  <c r="S125" i="222"/>
  <c r="O126" i="222"/>
  <c r="K126" i="222"/>
  <c r="C126" i="222"/>
  <c r="S124" i="222"/>
  <c r="O125" i="222"/>
  <c r="K125" i="222"/>
  <c r="G125" i="222"/>
  <c r="C125" i="222"/>
  <c r="S123" i="222"/>
  <c r="O124" i="222"/>
  <c r="K124" i="222"/>
  <c r="G124" i="222"/>
  <c r="S122" i="222"/>
  <c r="O123" i="222"/>
  <c r="G123" i="222"/>
  <c r="C123" i="222"/>
  <c r="S121" i="222"/>
  <c r="O122" i="222"/>
  <c r="C122" i="222"/>
  <c r="S120" i="222"/>
  <c r="O121" i="222"/>
  <c r="K121" i="222"/>
  <c r="G121" i="222"/>
  <c r="C121" i="222"/>
  <c r="S119" i="222"/>
  <c r="K120" i="222"/>
  <c r="G120" i="222"/>
  <c r="S118" i="222"/>
  <c r="K119" i="222"/>
  <c r="G119" i="222"/>
  <c r="C119" i="222"/>
  <c r="S117" i="222"/>
  <c r="O118" i="222"/>
  <c r="C118" i="222"/>
  <c r="S116" i="222"/>
  <c r="K117" i="222"/>
  <c r="G117" i="222"/>
  <c r="C117" i="222"/>
  <c r="S115" i="222"/>
  <c r="O116" i="222"/>
  <c r="K116" i="222"/>
  <c r="G116" i="222"/>
  <c r="S114" i="222"/>
  <c r="K115" i="222"/>
  <c r="G115" i="222"/>
  <c r="C115" i="222"/>
  <c r="S113" i="222"/>
  <c r="O114" i="222"/>
  <c r="C114" i="222"/>
  <c r="S112" i="222"/>
  <c r="K113" i="222"/>
  <c r="G113" i="222"/>
  <c r="C113" i="222"/>
  <c r="S111" i="222"/>
  <c r="O112" i="222"/>
  <c r="K112" i="222"/>
  <c r="G112" i="222"/>
  <c r="O140" i="222"/>
  <c r="K111" i="222"/>
  <c r="G111" i="222"/>
  <c r="C111" i="222"/>
  <c r="O110" i="222"/>
  <c r="C110" i="222"/>
  <c r="K109" i="222"/>
  <c r="G109" i="222"/>
  <c r="C109" i="222"/>
  <c r="S108" i="222"/>
  <c r="K108" i="222"/>
  <c r="G108" i="222"/>
  <c r="S107" i="222"/>
  <c r="O107" i="222"/>
  <c r="K107" i="222"/>
  <c r="G107" i="222"/>
  <c r="S106" i="222"/>
  <c r="S105" i="222"/>
  <c r="O105" i="222"/>
  <c r="K105" i="222"/>
  <c r="S104" i="222"/>
  <c r="K104" i="222"/>
  <c r="G104" i="222"/>
  <c r="O103" i="222"/>
  <c r="K103" i="222"/>
  <c r="G103" i="222"/>
  <c r="S102" i="222"/>
  <c r="G102" i="222"/>
  <c r="S101" i="222"/>
  <c r="O101" i="222"/>
  <c r="S100" i="222"/>
  <c r="K100" i="222"/>
  <c r="G100" i="222"/>
  <c r="S99" i="222"/>
  <c r="O99" i="222"/>
  <c r="K99" i="222"/>
  <c r="G99" i="222"/>
  <c r="S98" i="222"/>
  <c r="K98" i="222"/>
  <c r="G98" i="222"/>
  <c r="S96" i="222"/>
  <c r="O96" i="222"/>
  <c r="K96" i="222"/>
  <c r="G96" i="222"/>
  <c r="S95" i="222"/>
  <c r="O95" i="222"/>
  <c r="K95" i="222"/>
  <c r="G95" i="222"/>
  <c r="S94" i="222"/>
  <c r="O94" i="222"/>
  <c r="K94" i="222"/>
  <c r="G94" i="222"/>
  <c r="S93" i="222"/>
  <c r="S92" i="222"/>
  <c r="O92" i="222"/>
  <c r="K92" i="222"/>
  <c r="G92" i="222"/>
  <c r="O91" i="222"/>
  <c r="K91" i="222"/>
  <c r="G91" i="222"/>
  <c r="S90" i="222"/>
  <c r="O90" i="222"/>
  <c r="K90" i="222"/>
  <c r="G90" i="222"/>
  <c r="S89" i="222"/>
  <c r="S88" i="222"/>
  <c r="O88" i="222"/>
  <c r="K88" i="222"/>
  <c r="G88" i="222"/>
  <c r="S87" i="222"/>
  <c r="O87" i="222"/>
  <c r="K87" i="222"/>
  <c r="G87" i="222"/>
  <c r="S86" i="222"/>
  <c r="O86" i="222"/>
  <c r="K86" i="222"/>
  <c r="G86" i="222"/>
  <c r="S85" i="222"/>
  <c r="S84" i="222"/>
  <c r="O84" i="222"/>
  <c r="K84" i="222"/>
  <c r="O83" i="222"/>
  <c r="K83" i="222"/>
  <c r="G83" i="222"/>
  <c r="S82" i="222"/>
  <c r="O82" i="222"/>
  <c r="K82" i="222"/>
  <c r="G82" i="222"/>
  <c r="S81" i="222"/>
  <c r="G81" i="222"/>
  <c r="S80" i="222"/>
  <c r="O80" i="222"/>
  <c r="S79" i="222"/>
  <c r="O79" i="222"/>
  <c r="K79" i="222"/>
  <c r="G79" i="222"/>
  <c r="S78" i="222"/>
  <c r="O78" i="222"/>
  <c r="K78" i="222"/>
  <c r="G78" i="222"/>
  <c r="S77" i="222"/>
  <c r="K77" i="222"/>
  <c r="G77" i="222"/>
  <c r="S76" i="222"/>
  <c r="S75" i="222"/>
  <c r="O75" i="222"/>
  <c r="K75" i="222"/>
  <c r="G75" i="222"/>
  <c r="S74" i="222"/>
  <c r="O74" i="222"/>
  <c r="K74" i="222"/>
  <c r="G74" i="222"/>
  <c r="S73" i="222"/>
  <c r="O73" i="222"/>
  <c r="K73" i="222"/>
  <c r="G73" i="222"/>
  <c r="S72" i="222"/>
  <c r="S69" i="222"/>
  <c r="O69" i="222"/>
  <c r="K69" i="222"/>
  <c r="G69" i="222"/>
  <c r="C69" i="222"/>
  <c r="S68" i="222"/>
  <c r="O68" i="222"/>
  <c r="K68" i="222"/>
  <c r="G68" i="222"/>
  <c r="C68" i="222"/>
  <c r="S67" i="222"/>
  <c r="O67" i="222"/>
  <c r="K67" i="222"/>
  <c r="G67" i="222"/>
  <c r="C67" i="222"/>
  <c r="S65" i="222"/>
  <c r="O65" i="222"/>
  <c r="K65" i="222"/>
  <c r="G65" i="222"/>
  <c r="S64" i="222"/>
  <c r="O64" i="222"/>
  <c r="K64" i="222"/>
  <c r="G64" i="222"/>
  <c r="C64" i="222"/>
  <c r="S63" i="222"/>
  <c r="O63" i="222"/>
  <c r="K63" i="222"/>
  <c r="G63" i="222"/>
  <c r="C63" i="222"/>
  <c r="C62" i="222"/>
  <c r="S61" i="222"/>
  <c r="O61" i="222"/>
  <c r="K61" i="222"/>
  <c r="S60" i="222"/>
  <c r="O60" i="222"/>
  <c r="K60" i="222"/>
  <c r="G60" i="222"/>
  <c r="C60" i="222"/>
  <c r="S59" i="222"/>
  <c r="O59" i="222"/>
  <c r="K59" i="222"/>
  <c r="G59" i="222"/>
  <c r="C59" i="222"/>
  <c r="G58" i="222"/>
  <c r="C58" i="222"/>
  <c r="S57" i="222"/>
  <c r="O57" i="222"/>
  <c r="S56" i="222"/>
  <c r="O56" i="222"/>
  <c r="K56" i="222"/>
  <c r="G56" i="222"/>
  <c r="C56" i="222"/>
  <c r="S55" i="222"/>
  <c r="O55" i="222"/>
  <c r="K55" i="222"/>
  <c r="G55" i="222"/>
  <c r="C55" i="222"/>
  <c r="K54" i="222"/>
  <c r="G54" i="222"/>
  <c r="C54" i="222"/>
  <c r="S53" i="222"/>
  <c r="S52" i="222"/>
  <c r="O52" i="222"/>
  <c r="K52" i="222"/>
  <c r="G52" i="222"/>
  <c r="C52" i="222"/>
  <c r="S51" i="222"/>
  <c r="O51" i="222"/>
  <c r="K51" i="222"/>
  <c r="G51" i="222"/>
  <c r="C51" i="222"/>
  <c r="O50" i="222"/>
  <c r="K50" i="222"/>
  <c r="G50" i="222"/>
  <c r="C50" i="222"/>
  <c r="S48" i="222"/>
  <c r="O48" i="222"/>
  <c r="K48" i="222"/>
  <c r="G48" i="222"/>
  <c r="C48" i="222"/>
  <c r="S47" i="222"/>
  <c r="O47" i="222"/>
  <c r="K47" i="222"/>
  <c r="G47" i="222"/>
  <c r="C47" i="222"/>
  <c r="S46" i="222"/>
  <c r="O46" i="222"/>
  <c r="K46" i="222"/>
  <c r="G46" i="222"/>
  <c r="C46" i="222"/>
  <c r="S44" i="222"/>
  <c r="O44" i="222"/>
  <c r="K44" i="222"/>
  <c r="G44" i="222"/>
  <c r="S43" i="222"/>
  <c r="O43" i="222"/>
  <c r="K43" i="222"/>
  <c r="G43" i="222"/>
  <c r="C43" i="222"/>
  <c r="S42" i="222"/>
  <c r="O42" i="222"/>
  <c r="K42" i="222"/>
  <c r="G42" i="222"/>
  <c r="C42" i="222"/>
  <c r="C41" i="222"/>
  <c r="S40" i="222"/>
  <c r="O40" i="222"/>
  <c r="K40" i="222"/>
  <c r="S39" i="222"/>
  <c r="O39" i="222"/>
  <c r="K39" i="222"/>
  <c r="G39" i="222"/>
  <c r="C39" i="222"/>
  <c r="S38" i="222"/>
  <c r="O38" i="222"/>
  <c r="K38" i="222"/>
  <c r="G38" i="222"/>
  <c r="C38" i="222"/>
  <c r="G37" i="222"/>
  <c r="C37" i="222"/>
  <c r="S36" i="222"/>
  <c r="O36" i="222"/>
  <c r="S35" i="222"/>
  <c r="O35" i="222"/>
  <c r="K35" i="222"/>
  <c r="G35" i="222"/>
  <c r="C35" i="222"/>
  <c r="S34" i="222"/>
  <c r="O34" i="222"/>
  <c r="K34" i="222"/>
  <c r="G34" i="222"/>
  <c r="C34" i="222"/>
  <c r="G33" i="222"/>
  <c r="C33" i="222"/>
  <c r="S32" i="222"/>
  <c r="S31" i="222"/>
  <c r="O31" i="222"/>
  <c r="K31" i="222"/>
  <c r="G31" i="222"/>
  <c r="C31" i="222"/>
  <c r="S30" i="222"/>
  <c r="O30" i="222"/>
  <c r="K30" i="222"/>
  <c r="G30" i="222"/>
  <c r="C30" i="222"/>
  <c r="O29" i="222"/>
  <c r="G29" i="222"/>
  <c r="C29" i="222"/>
  <c r="S27" i="222"/>
  <c r="O27" i="222"/>
  <c r="K27" i="222"/>
  <c r="G27" i="222"/>
  <c r="C27" i="222"/>
  <c r="S26" i="222"/>
  <c r="O26" i="222"/>
  <c r="K26" i="222"/>
  <c r="G26" i="222"/>
  <c r="C26" i="222"/>
  <c r="S25" i="222"/>
  <c r="O25" i="222"/>
  <c r="G25" i="222"/>
  <c r="C25" i="222"/>
  <c r="S23" i="222"/>
  <c r="O23" i="222"/>
  <c r="K23" i="222"/>
  <c r="G23" i="222"/>
  <c r="S22" i="222"/>
  <c r="O22" i="222"/>
  <c r="K22" i="222"/>
  <c r="G22" i="222"/>
  <c r="S21" i="222"/>
  <c r="O21" i="222"/>
  <c r="G21" i="222"/>
  <c r="S19" i="222"/>
  <c r="O19" i="222"/>
  <c r="K19" i="222"/>
  <c r="S18" i="222"/>
  <c r="O18" i="222"/>
  <c r="K18" i="222"/>
  <c r="G18" i="222"/>
  <c r="S17" i="222"/>
  <c r="O17" i="222"/>
  <c r="K17" i="222"/>
  <c r="G17" i="222"/>
  <c r="G16" i="222"/>
  <c r="S15" i="222"/>
  <c r="O15" i="222"/>
  <c r="S14" i="222"/>
  <c r="O14" i="222"/>
  <c r="K14" i="222"/>
  <c r="G14" i="222"/>
  <c r="S13" i="222"/>
  <c r="O13" i="222"/>
  <c r="K13" i="222"/>
  <c r="G13" i="222"/>
  <c r="K12" i="222"/>
  <c r="G12" i="222"/>
  <c r="S11" i="222"/>
  <c r="S10" i="222"/>
  <c r="O10" i="222"/>
  <c r="K10" i="222"/>
  <c r="G10" i="222"/>
  <c r="S9" i="222"/>
  <c r="O9" i="222"/>
  <c r="K9" i="222"/>
  <c r="G9" i="222"/>
  <c r="O8" i="222"/>
  <c r="K8" i="222"/>
  <c r="G8" i="222"/>
  <c r="S6" i="222"/>
  <c r="O6" i="222"/>
  <c r="K6" i="222"/>
  <c r="G6" i="222"/>
  <c r="S5" i="222"/>
  <c r="O5" i="222"/>
  <c r="K5" i="222"/>
  <c r="G5" i="222"/>
  <c r="S4" i="222"/>
  <c r="O4" i="222"/>
  <c r="K4" i="222"/>
  <c r="G4" i="222"/>
  <c r="Q83" i="222"/>
  <c r="Q83" i="221"/>
  <c r="C171" i="221"/>
  <c r="C170" i="221"/>
  <c r="C169" i="221"/>
  <c r="C167" i="221"/>
  <c r="C166" i="221"/>
  <c r="C165" i="221"/>
  <c r="C163" i="221"/>
  <c r="S162" i="221"/>
  <c r="O162" i="221"/>
  <c r="K162" i="221"/>
  <c r="G162" i="221"/>
  <c r="C162" i="221"/>
  <c r="S161" i="221"/>
  <c r="O161" i="221"/>
  <c r="K161" i="221"/>
  <c r="G161" i="221"/>
  <c r="C161" i="221"/>
  <c r="S160" i="221"/>
  <c r="O160" i="221"/>
  <c r="K160" i="221"/>
  <c r="G160" i="221"/>
  <c r="C159" i="221"/>
  <c r="S158" i="221"/>
  <c r="O158" i="221"/>
  <c r="K158" i="221"/>
  <c r="G158" i="221"/>
  <c r="C158" i="221"/>
  <c r="S157" i="221"/>
  <c r="O157" i="221"/>
  <c r="K157" i="221"/>
  <c r="G157" i="221"/>
  <c r="C157" i="221"/>
  <c r="S156" i="221"/>
  <c r="O156" i="221"/>
  <c r="K156" i="221"/>
  <c r="G156" i="221"/>
  <c r="C155" i="221"/>
  <c r="S154" i="221"/>
  <c r="O154" i="221"/>
  <c r="K154" i="221"/>
  <c r="G154" i="221"/>
  <c r="C154" i="221"/>
  <c r="S153" i="221"/>
  <c r="O153" i="221"/>
  <c r="K153" i="221"/>
  <c r="G153" i="221"/>
  <c r="C153" i="221"/>
  <c r="S152" i="221"/>
  <c r="O152" i="221"/>
  <c r="K152" i="221"/>
  <c r="G152" i="221"/>
  <c r="C152" i="221"/>
  <c r="S150" i="221"/>
  <c r="O150" i="221"/>
  <c r="K150" i="221"/>
  <c r="G150" i="221"/>
  <c r="S149" i="221"/>
  <c r="O149" i="221"/>
  <c r="K149" i="221"/>
  <c r="G149" i="221"/>
  <c r="S148" i="221"/>
  <c r="O148" i="221"/>
  <c r="K148" i="221"/>
  <c r="G148" i="221"/>
  <c r="S146" i="221"/>
  <c r="O146" i="221"/>
  <c r="K146" i="221"/>
  <c r="G146" i="221"/>
  <c r="S145" i="221"/>
  <c r="O145" i="221"/>
  <c r="K145" i="221"/>
  <c r="G145" i="221"/>
  <c r="S144" i="221"/>
  <c r="O144" i="221"/>
  <c r="K144" i="221"/>
  <c r="G144" i="221"/>
  <c r="S143" i="221"/>
  <c r="O143" i="221"/>
  <c r="K143" i="221"/>
  <c r="G143" i="221"/>
  <c r="S140" i="221"/>
  <c r="S139" i="221"/>
  <c r="O139" i="221"/>
  <c r="S138" i="221"/>
  <c r="O138" i="221"/>
  <c r="K138" i="221"/>
  <c r="G138" i="221"/>
  <c r="S137" i="221"/>
  <c r="O137" i="221"/>
  <c r="K137" i="221"/>
  <c r="G137" i="221"/>
  <c r="S136" i="221"/>
  <c r="O136" i="221"/>
  <c r="K136" i="221"/>
  <c r="G136" i="221"/>
  <c r="C136" i="221"/>
  <c r="S135" i="221"/>
  <c r="O135" i="221"/>
  <c r="C135" i="221"/>
  <c r="S134" i="221"/>
  <c r="O134" i="221"/>
  <c r="K134" i="221"/>
  <c r="G134" i="221"/>
  <c r="C134" i="221"/>
  <c r="S133" i="221"/>
  <c r="O133" i="221"/>
  <c r="K133" i="221"/>
  <c r="G133" i="221"/>
  <c r="S132" i="221"/>
  <c r="O132" i="221"/>
  <c r="K132" i="221"/>
  <c r="G132" i="221"/>
  <c r="C132" i="221"/>
  <c r="S131" i="221"/>
  <c r="O131" i="221"/>
  <c r="C131" i="221"/>
  <c r="S130" i="221"/>
  <c r="O130" i="221"/>
  <c r="K130" i="221"/>
  <c r="G130" i="221"/>
  <c r="C130" i="221"/>
  <c r="S129" i="221"/>
  <c r="O129" i="221"/>
  <c r="K129" i="221"/>
  <c r="G129" i="221"/>
  <c r="S128" i="221"/>
  <c r="O128" i="221"/>
  <c r="K128" i="221"/>
  <c r="G128" i="221"/>
  <c r="S127" i="221"/>
  <c r="O127" i="221"/>
  <c r="C127" i="221"/>
  <c r="S126" i="221"/>
  <c r="O126" i="221"/>
  <c r="K126" i="221"/>
  <c r="C126" i="221"/>
  <c r="S125" i="221"/>
  <c r="O125" i="221"/>
  <c r="K125" i="221"/>
  <c r="G125" i="221"/>
  <c r="C125" i="221"/>
  <c r="S124" i="221"/>
  <c r="O124" i="221"/>
  <c r="K124" i="221"/>
  <c r="G124" i="221"/>
  <c r="S123" i="221"/>
  <c r="O123" i="221"/>
  <c r="G123" i="221"/>
  <c r="C123" i="221"/>
  <c r="S122" i="221"/>
  <c r="O122" i="221"/>
  <c r="C122" i="221"/>
  <c r="S121" i="221"/>
  <c r="O121" i="221"/>
  <c r="K121" i="221"/>
  <c r="G121" i="221"/>
  <c r="C121" i="221"/>
  <c r="S120" i="221"/>
  <c r="K120" i="221"/>
  <c r="G120" i="221"/>
  <c r="S119" i="221"/>
  <c r="K119" i="221"/>
  <c r="G119" i="221"/>
  <c r="C119" i="221"/>
  <c r="S118" i="221"/>
  <c r="O118" i="221"/>
  <c r="C118" i="221"/>
  <c r="S117" i="221"/>
  <c r="K117" i="221"/>
  <c r="G117" i="221"/>
  <c r="C117" i="221"/>
  <c r="S116" i="221"/>
  <c r="O116" i="221"/>
  <c r="K116" i="221"/>
  <c r="G116" i="221"/>
  <c r="S115" i="221"/>
  <c r="K115" i="221"/>
  <c r="G115" i="221"/>
  <c r="C115" i="221"/>
  <c r="S114" i="221"/>
  <c r="O114" i="221"/>
  <c r="C114" i="221"/>
  <c r="S113" i="221"/>
  <c r="K113" i="221"/>
  <c r="G113" i="221"/>
  <c r="C113" i="221"/>
  <c r="S112" i="221"/>
  <c r="O112" i="221"/>
  <c r="K112" i="221"/>
  <c r="G112" i="221"/>
  <c r="S111" i="221"/>
  <c r="K111" i="221"/>
  <c r="G111" i="221"/>
  <c r="C111" i="221"/>
  <c r="O140" i="221"/>
  <c r="O110" i="221"/>
  <c r="C110" i="221"/>
  <c r="K109" i="221"/>
  <c r="G109" i="221"/>
  <c r="C109" i="221"/>
  <c r="K108" i="221"/>
  <c r="G108" i="221"/>
  <c r="S108" i="221"/>
  <c r="O107" i="221"/>
  <c r="K107" i="221"/>
  <c r="G107" i="221"/>
  <c r="S107" i="221"/>
  <c r="S106" i="221"/>
  <c r="O105" i="221"/>
  <c r="K105" i="221"/>
  <c r="S105" i="221"/>
  <c r="K104" i="221"/>
  <c r="G104" i="221"/>
  <c r="S104" i="221"/>
  <c r="O103" i="221"/>
  <c r="K103" i="221"/>
  <c r="G103" i="221"/>
  <c r="G102" i="221"/>
  <c r="S102" i="221"/>
  <c r="O101" i="221"/>
  <c r="S101" i="221"/>
  <c r="K100" i="221"/>
  <c r="G100" i="221"/>
  <c r="S100" i="221"/>
  <c r="O99" i="221"/>
  <c r="K99" i="221"/>
  <c r="G99" i="221"/>
  <c r="S99" i="221"/>
  <c r="K98" i="221"/>
  <c r="G98" i="221"/>
  <c r="S98" i="221"/>
  <c r="O96" i="221"/>
  <c r="K96" i="221"/>
  <c r="G96" i="221"/>
  <c r="S96" i="221"/>
  <c r="O95" i="221"/>
  <c r="K95" i="221"/>
  <c r="G95" i="221"/>
  <c r="S95" i="221"/>
  <c r="O94" i="221"/>
  <c r="K94" i="221"/>
  <c r="G94" i="221"/>
  <c r="S94" i="221"/>
  <c r="S93" i="221"/>
  <c r="O92" i="221"/>
  <c r="K92" i="221"/>
  <c r="G92" i="221"/>
  <c r="S92" i="221"/>
  <c r="O91" i="221"/>
  <c r="K91" i="221"/>
  <c r="G91" i="221"/>
  <c r="O90" i="221"/>
  <c r="K90" i="221"/>
  <c r="G90" i="221"/>
  <c r="S90" i="221"/>
  <c r="S89" i="221"/>
  <c r="O88" i="221"/>
  <c r="K88" i="221"/>
  <c r="G88" i="221"/>
  <c r="S88" i="221"/>
  <c r="O87" i="221"/>
  <c r="K87" i="221"/>
  <c r="G87" i="221"/>
  <c r="S87" i="221"/>
  <c r="O86" i="221"/>
  <c r="K86" i="221"/>
  <c r="G86" i="221"/>
  <c r="S86" i="221"/>
  <c r="S85" i="221"/>
  <c r="O84" i="221"/>
  <c r="K84" i="221"/>
  <c r="S84" i="221"/>
  <c r="O83" i="221"/>
  <c r="K83" i="221"/>
  <c r="G83" i="221"/>
  <c r="S82" i="221"/>
  <c r="O82" i="221"/>
  <c r="K82" i="221"/>
  <c r="G82" i="221"/>
  <c r="S81" i="221"/>
  <c r="G81" i="221"/>
  <c r="S80" i="221"/>
  <c r="O80" i="221"/>
  <c r="S79" i="221"/>
  <c r="O79" i="221"/>
  <c r="K79" i="221"/>
  <c r="G79" i="221"/>
  <c r="S78" i="221"/>
  <c r="O78" i="221"/>
  <c r="K78" i="221"/>
  <c r="G78" i="221"/>
  <c r="S77" i="221"/>
  <c r="K77" i="221"/>
  <c r="G77" i="221"/>
  <c r="S76" i="221"/>
  <c r="S75" i="221"/>
  <c r="O75" i="221"/>
  <c r="K75" i="221"/>
  <c r="G75" i="221"/>
  <c r="S74" i="221"/>
  <c r="O74" i="221"/>
  <c r="K74" i="221"/>
  <c r="G74" i="221"/>
  <c r="S73" i="221"/>
  <c r="O73" i="221"/>
  <c r="K73" i="221"/>
  <c r="G73" i="221"/>
  <c r="S72" i="221"/>
  <c r="S69" i="221"/>
  <c r="O69" i="221"/>
  <c r="K69" i="221"/>
  <c r="G69" i="221"/>
  <c r="C69" i="221"/>
  <c r="S68" i="221"/>
  <c r="O68" i="221"/>
  <c r="K68" i="221"/>
  <c r="G68" i="221"/>
  <c r="C68" i="221"/>
  <c r="S67" i="221"/>
  <c r="O67" i="221"/>
  <c r="K67" i="221"/>
  <c r="G67" i="221"/>
  <c r="C67" i="221"/>
  <c r="S65" i="221"/>
  <c r="O65" i="221"/>
  <c r="K65" i="221"/>
  <c r="G65" i="221"/>
  <c r="S64" i="221"/>
  <c r="O64" i="221"/>
  <c r="K64" i="221"/>
  <c r="G64" i="221"/>
  <c r="C64" i="221"/>
  <c r="S63" i="221"/>
  <c r="O63" i="221"/>
  <c r="K63" i="221"/>
  <c r="G63" i="221"/>
  <c r="C63" i="221"/>
  <c r="C62" i="221"/>
  <c r="S61" i="221"/>
  <c r="O61" i="221"/>
  <c r="K61" i="221"/>
  <c r="S60" i="221"/>
  <c r="O60" i="221"/>
  <c r="K60" i="221"/>
  <c r="G60" i="221"/>
  <c r="C60" i="221"/>
  <c r="S59" i="221"/>
  <c r="O59" i="221"/>
  <c r="K59" i="221"/>
  <c r="G59" i="221"/>
  <c r="C59" i="221"/>
  <c r="G58" i="221"/>
  <c r="C58" i="221"/>
  <c r="S57" i="221"/>
  <c r="O57" i="221"/>
  <c r="S56" i="221"/>
  <c r="O56" i="221"/>
  <c r="K56" i="221"/>
  <c r="G56" i="221"/>
  <c r="C56" i="221"/>
  <c r="S55" i="221"/>
  <c r="O55" i="221"/>
  <c r="K55" i="221"/>
  <c r="G55" i="221"/>
  <c r="C55" i="221"/>
  <c r="K54" i="221"/>
  <c r="G54" i="221"/>
  <c r="C54" i="221"/>
  <c r="S53" i="221"/>
  <c r="S52" i="221"/>
  <c r="O52" i="221"/>
  <c r="K52" i="221"/>
  <c r="G52" i="221"/>
  <c r="C52" i="221"/>
  <c r="S51" i="221"/>
  <c r="O51" i="221"/>
  <c r="K51" i="221"/>
  <c r="G51" i="221"/>
  <c r="C51" i="221"/>
  <c r="O50" i="221"/>
  <c r="K50" i="221"/>
  <c r="G50" i="221"/>
  <c r="C50" i="221"/>
  <c r="S48" i="221"/>
  <c r="O48" i="221"/>
  <c r="K48" i="221"/>
  <c r="G48" i="221"/>
  <c r="C48" i="221"/>
  <c r="S47" i="221"/>
  <c r="O47" i="221"/>
  <c r="K47" i="221"/>
  <c r="G47" i="221"/>
  <c r="C47" i="221"/>
  <c r="S46" i="221"/>
  <c r="O46" i="221"/>
  <c r="K46" i="221"/>
  <c r="G46" i="221"/>
  <c r="C46" i="221"/>
  <c r="S44" i="221"/>
  <c r="O44" i="221"/>
  <c r="K44" i="221"/>
  <c r="G44" i="221"/>
  <c r="S43" i="221"/>
  <c r="O43" i="221"/>
  <c r="K43" i="221"/>
  <c r="G43" i="221"/>
  <c r="C43" i="221"/>
  <c r="S42" i="221"/>
  <c r="O42" i="221"/>
  <c r="K42" i="221"/>
  <c r="G42" i="221"/>
  <c r="C42" i="221"/>
  <c r="C41" i="221"/>
  <c r="S40" i="221"/>
  <c r="O40" i="221"/>
  <c r="K40" i="221"/>
  <c r="S39" i="221"/>
  <c r="O39" i="221"/>
  <c r="K39" i="221"/>
  <c r="G39" i="221"/>
  <c r="C39" i="221"/>
  <c r="S38" i="221"/>
  <c r="O38" i="221"/>
  <c r="K38" i="221"/>
  <c r="G38" i="221"/>
  <c r="C38" i="221"/>
  <c r="G37" i="221"/>
  <c r="C37" i="221"/>
  <c r="S36" i="221"/>
  <c r="O36" i="221"/>
  <c r="S35" i="221"/>
  <c r="O35" i="221"/>
  <c r="K35" i="221"/>
  <c r="G35" i="221"/>
  <c r="C35" i="221"/>
  <c r="S34" i="221"/>
  <c r="O34" i="221"/>
  <c r="K34" i="221"/>
  <c r="G34" i="221"/>
  <c r="C34" i="221"/>
  <c r="G33" i="221"/>
  <c r="C33" i="221"/>
  <c r="S32" i="221"/>
  <c r="S31" i="221"/>
  <c r="O31" i="221"/>
  <c r="K31" i="221"/>
  <c r="G31" i="221"/>
  <c r="C31" i="221"/>
  <c r="S30" i="221"/>
  <c r="O30" i="221"/>
  <c r="K30" i="221"/>
  <c r="G30" i="221"/>
  <c r="C30" i="221"/>
  <c r="O29" i="221"/>
  <c r="G29" i="221"/>
  <c r="C29" i="221"/>
  <c r="S27" i="221"/>
  <c r="O27" i="221"/>
  <c r="K27" i="221"/>
  <c r="G27" i="221"/>
  <c r="C27" i="221"/>
  <c r="S26" i="221"/>
  <c r="O26" i="221"/>
  <c r="K26" i="221"/>
  <c r="G26" i="221"/>
  <c r="C26" i="221"/>
  <c r="S25" i="221"/>
  <c r="O25" i="221"/>
  <c r="G25" i="221"/>
  <c r="C25" i="221"/>
  <c r="S23" i="221"/>
  <c r="O23" i="221"/>
  <c r="K23" i="221"/>
  <c r="G23" i="221"/>
  <c r="S22" i="221"/>
  <c r="O22" i="221"/>
  <c r="K22" i="221"/>
  <c r="G22" i="221"/>
  <c r="S21" i="221"/>
  <c r="O21" i="221"/>
  <c r="G21" i="221"/>
  <c r="S19" i="221"/>
  <c r="O19" i="221"/>
  <c r="K19" i="221"/>
  <c r="S18" i="221"/>
  <c r="O18" i="221"/>
  <c r="K18" i="221"/>
  <c r="G18" i="221"/>
  <c r="S17" i="221"/>
  <c r="O17" i="221"/>
  <c r="K17" i="221"/>
  <c r="G17" i="221"/>
  <c r="G16" i="221"/>
  <c r="S15" i="221"/>
  <c r="O15" i="221"/>
  <c r="S14" i="221"/>
  <c r="O14" i="221"/>
  <c r="K14" i="221"/>
  <c r="G14" i="221"/>
  <c r="S13" i="221"/>
  <c r="O13" i="221"/>
  <c r="K13" i="221"/>
  <c r="G13" i="221"/>
  <c r="K12" i="221"/>
  <c r="G12" i="221"/>
  <c r="S11" i="221"/>
  <c r="S10" i="221"/>
  <c r="O10" i="221"/>
  <c r="K10" i="221"/>
  <c r="G10" i="221"/>
  <c r="S9" i="221"/>
  <c r="O9" i="221"/>
  <c r="K9" i="221"/>
  <c r="G9" i="221"/>
  <c r="O8" i="221"/>
  <c r="K8" i="221"/>
  <c r="G8" i="221"/>
  <c r="S6" i="221"/>
  <c r="O6" i="221"/>
  <c r="K6" i="221"/>
  <c r="G6" i="221"/>
  <c r="S5" i="221"/>
  <c r="O5" i="221"/>
  <c r="K5" i="221"/>
  <c r="G5" i="221"/>
  <c r="S4" i="221"/>
  <c r="O4" i="221"/>
  <c r="K4" i="221"/>
  <c r="G4" i="221"/>
  <c r="C171" i="220"/>
  <c r="C170" i="220"/>
  <c r="C169" i="220"/>
  <c r="C167" i="220"/>
  <c r="C166" i="220"/>
  <c r="C165" i="220"/>
  <c r="S162" i="220"/>
  <c r="C163" i="220"/>
  <c r="S161" i="220"/>
  <c r="O162" i="220"/>
  <c r="K162" i="220"/>
  <c r="G162" i="220"/>
  <c r="C162" i="220"/>
  <c r="S160" i="220"/>
  <c r="O161" i="220"/>
  <c r="K161" i="220"/>
  <c r="G161" i="220"/>
  <c r="C161" i="220"/>
  <c r="O160" i="220"/>
  <c r="K160" i="220"/>
  <c r="G160" i="220"/>
  <c r="S158" i="220"/>
  <c r="C159" i="220"/>
  <c r="S157" i="220"/>
  <c r="O158" i="220"/>
  <c r="K158" i="220"/>
  <c r="G158" i="220"/>
  <c r="C158" i="220"/>
  <c r="S156" i="220"/>
  <c r="O157" i="220"/>
  <c r="K157" i="220"/>
  <c r="G157" i="220"/>
  <c r="C157" i="220"/>
  <c r="O156" i="220"/>
  <c r="K156" i="220"/>
  <c r="G156" i="220"/>
  <c r="S154" i="220"/>
  <c r="C155" i="220"/>
  <c r="S153" i="220"/>
  <c r="O154" i="220"/>
  <c r="K154" i="220"/>
  <c r="G154" i="220"/>
  <c r="C154" i="220"/>
  <c r="S152" i="220"/>
  <c r="O153" i="220"/>
  <c r="K153" i="220"/>
  <c r="G153" i="220"/>
  <c r="C153" i="220"/>
  <c r="O152" i="220"/>
  <c r="K152" i="220"/>
  <c r="G152" i="220"/>
  <c r="C152" i="220"/>
  <c r="S150" i="220"/>
  <c r="S149" i="220"/>
  <c r="O150" i="220"/>
  <c r="K150" i="220"/>
  <c r="G150" i="220"/>
  <c r="S148" i="220"/>
  <c r="O149" i="220"/>
  <c r="K149" i="220"/>
  <c r="G149" i="220"/>
  <c r="O148" i="220"/>
  <c r="K148" i="220"/>
  <c r="G148" i="220"/>
  <c r="S146" i="220"/>
  <c r="S145" i="220"/>
  <c r="O146" i="220"/>
  <c r="K146" i="220"/>
  <c r="G146" i="220"/>
  <c r="S144" i="220"/>
  <c r="O145" i="220"/>
  <c r="K145" i="220"/>
  <c r="G145" i="220"/>
  <c r="S143" i="220"/>
  <c r="O144" i="220"/>
  <c r="K144" i="220"/>
  <c r="G144" i="220"/>
  <c r="O143" i="220"/>
  <c r="K143" i="220"/>
  <c r="G143" i="220"/>
  <c r="S140" i="220"/>
  <c r="S139" i="220"/>
  <c r="S138" i="220"/>
  <c r="O139" i="220"/>
  <c r="S137" i="220"/>
  <c r="O138" i="220"/>
  <c r="K138" i="220"/>
  <c r="G138" i="220"/>
  <c r="S136" i="220"/>
  <c r="O137" i="220"/>
  <c r="K137" i="220"/>
  <c r="G137" i="220"/>
  <c r="S135" i="220"/>
  <c r="O136" i="220"/>
  <c r="K136" i="220"/>
  <c r="G136" i="220"/>
  <c r="C136" i="220"/>
  <c r="S134" i="220"/>
  <c r="O135" i="220"/>
  <c r="C135" i="220"/>
  <c r="S133" i="220"/>
  <c r="O134" i="220"/>
  <c r="K134" i="220"/>
  <c r="G134" i="220"/>
  <c r="C134" i="220"/>
  <c r="S132" i="220"/>
  <c r="O133" i="220"/>
  <c r="K133" i="220"/>
  <c r="G133" i="220"/>
  <c r="S131" i="220"/>
  <c r="O132" i="220"/>
  <c r="K132" i="220"/>
  <c r="G132" i="220"/>
  <c r="C132" i="220"/>
  <c r="S130" i="220"/>
  <c r="O131" i="220"/>
  <c r="C131" i="220"/>
  <c r="S129" i="220"/>
  <c r="O130" i="220"/>
  <c r="K130" i="220"/>
  <c r="G130" i="220"/>
  <c r="C130" i="220"/>
  <c r="S128" i="220"/>
  <c r="O129" i="220"/>
  <c r="K129" i="220"/>
  <c r="G129" i="220"/>
  <c r="S127" i="220"/>
  <c r="O128" i="220"/>
  <c r="K128" i="220"/>
  <c r="G128" i="220"/>
  <c r="S126" i="220"/>
  <c r="O127" i="220"/>
  <c r="C127" i="220"/>
  <c r="S125" i="220"/>
  <c r="O126" i="220"/>
  <c r="K126" i="220"/>
  <c r="C126" i="220"/>
  <c r="S124" i="220"/>
  <c r="O125" i="220"/>
  <c r="K125" i="220"/>
  <c r="G125" i="220"/>
  <c r="C125" i="220"/>
  <c r="S123" i="220"/>
  <c r="O124" i="220"/>
  <c r="K124" i="220"/>
  <c r="G124" i="220"/>
  <c r="S122" i="220"/>
  <c r="O123" i="220"/>
  <c r="G123" i="220"/>
  <c r="C123" i="220"/>
  <c r="S121" i="220"/>
  <c r="O122" i="220"/>
  <c r="C122" i="220"/>
  <c r="S120" i="220"/>
  <c r="O121" i="220"/>
  <c r="K121" i="220"/>
  <c r="G121" i="220"/>
  <c r="C121" i="220"/>
  <c r="S119" i="220"/>
  <c r="K120" i="220"/>
  <c r="G120" i="220"/>
  <c r="S118" i="220"/>
  <c r="K119" i="220"/>
  <c r="G119" i="220"/>
  <c r="C119" i="220"/>
  <c r="S117" i="220"/>
  <c r="O118" i="220"/>
  <c r="C118" i="220"/>
  <c r="S116" i="220"/>
  <c r="K117" i="220"/>
  <c r="G117" i="220"/>
  <c r="C117" i="220"/>
  <c r="S115" i="220"/>
  <c r="O116" i="220"/>
  <c r="K116" i="220"/>
  <c r="G116" i="220"/>
  <c r="S114" i="220"/>
  <c r="K115" i="220"/>
  <c r="G115" i="220"/>
  <c r="C115" i="220"/>
  <c r="S113" i="220"/>
  <c r="O114" i="220"/>
  <c r="C114" i="220"/>
  <c r="S112" i="220"/>
  <c r="K113" i="220"/>
  <c r="G113" i="220"/>
  <c r="C113" i="220"/>
  <c r="S111" i="220"/>
  <c r="O112" i="220"/>
  <c r="K112" i="220"/>
  <c r="G112" i="220"/>
  <c r="O140" i="220"/>
  <c r="K111" i="220"/>
  <c r="G111" i="220"/>
  <c r="C111" i="220"/>
  <c r="O110" i="220"/>
  <c r="C110" i="220"/>
  <c r="K109" i="220"/>
  <c r="G109" i="220"/>
  <c r="C109" i="220"/>
  <c r="S108" i="220"/>
  <c r="K108" i="220"/>
  <c r="G108" i="220"/>
  <c r="S107" i="220"/>
  <c r="O107" i="220"/>
  <c r="K107" i="220"/>
  <c r="G107" i="220"/>
  <c r="S106" i="220"/>
  <c r="S105" i="220"/>
  <c r="O105" i="220"/>
  <c r="K105" i="220"/>
  <c r="S104" i="220"/>
  <c r="K104" i="220"/>
  <c r="G104" i="220"/>
  <c r="O103" i="220"/>
  <c r="K103" i="220"/>
  <c r="G103" i="220"/>
  <c r="S102" i="220"/>
  <c r="G102" i="220"/>
  <c r="S101" i="220"/>
  <c r="O101" i="220"/>
  <c r="S100" i="220"/>
  <c r="K100" i="220"/>
  <c r="G100" i="220"/>
  <c r="S99" i="220"/>
  <c r="O99" i="220"/>
  <c r="K99" i="220"/>
  <c r="G99" i="220"/>
  <c r="S98" i="220"/>
  <c r="K98" i="220"/>
  <c r="G98" i="220"/>
  <c r="S96" i="220"/>
  <c r="O96" i="220"/>
  <c r="K96" i="220"/>
  <c r="G96" i="220"/>
  <c r="S95" i="220"/>
  <c r="O95" i="220"/>
  <c r="K95" i="220"/>
  <c r="G95" i="220"/>
  <c r="S94" i="220"/>
  <c r="O94" i="220"/>
  <c r="K94" i="220"/>
  <c r="G94" i="220"/>
  <c r="S93" i="220"/>
  <c r="S92" i="220"/>
  <c r="O92" i="220"/>
  <c r="K92" i="220"/>
  <c r="G92" i="220"/>
  <c r="O91" i="220"/>
  <c r="K91" i="220"/>
  <c r="G91" i="220"/>
  <c r="S90" i="220"/>
  <c r="O90" i="220"/>
  <c r="K90" i="220"/>
  <c r="G90" i="220"/>
  <c r="S89" i="220"/>
  <c r="S88" i="220"/>
  <c r="O88" i="220"/>
  <c r="K88" i="220"/>
  <c r="G88" i="220"/>
  <c r="S87" i="220"/>
  <c r="O87" i="220"/>
  <c r="K87" i="220"/>
  <c r="G87" i="220"/>
  <c r="S86" i="220"/>
  <c r="O86" i="220"/>
  <c r="K86" i="220"/>
  <c r="G86" i="220"/>
  <c r="S85" i="220"/>
  <c r="S84" i="220"/>
  <c r="O84" i="220"/>
  <c r="K84" i="220"/>
  <c r="O83" i="220"/>
  <c r="K83" i="220"/>
  <c r="G83" i="220"/>
  <c r="S82" i="220"/>
  <c r="O82" i="220"/>
  <c r="K82" i="220"/>
  <c r="G82" i="220"/>
  <c r="S81" i="220"/>
  <c r="G81" i="220"/>
  <c r="S80" i="220"/>
  <c r="O80" i="220"/>
  <c r="S79" i="220"/>
  <c r="O79" i="220"/>
  <c r="K79" i="220"/>
  <c r="G79" i="220"/>
  <c r="S78" i="220"/>
  <c r="O78" i="220"/>
  <c r="K78" i="220"/>
  <c r="G78" i="220"/>
  <c r="S77" i="220"/>
  <c r="K77" i="220"/>
  <c r="G77" i="220"/>
  <c r="S76" i="220"/>
  <c r="S75" i="220"/>
  <c r="O75" i="220"/>
  <c r="K75" i="220"/>
  <c r="G75" i="220"/>
  <c r="S74" i="220"/>
  <c r="O74" i="220"/>
  <c r="K74" i="220"/>
  <c r="G74" i="220"/>
  <c r="S73" i="220"/>
  <c r="O73" i="220"/>
  <c r="K73" i="220"/>
  <c r="G73" i="220"/>
  <c r="S72" i="220"/>
  <c r="S69" i="220"/>
  <c r="O69" i="220"/>
  <c r="K69" i="220"/>
  <c r="G69" i="220"/>
  <c r="C69" i="220"/>
  <c r="S68" i="220"/>
  <c r="O68" i="220"/>
  <c r="K68" i="220"/>
  <c r="G68" i="220"/>
  <c r="C68" i="220"/>
  <c r="S67" i="220"/>
  <c r="O67" i="220"/>
  <c r="K67" i="220"/>
  <c r="G67" i="220"/>
  <c r="C67" i="220"/>
  <c r="S65" i="220"/>
  <c r="O65" i="220"/>
  <c r="K65" i="220"/>
  <c r="G65" i="220"/>
  <c r="S64" i="220"/>
  <c r="O64" i="220"/>
  <c r="K64" i="220"/>
  <c r="G64" i="220"/>
  <c r="C64" i="220"/>
  <c r="S63" i="220"/>
  <c r="O63" i="220"/>
  <c r="K63" i="220"/>
  <c r="G63" i="220"/>
  <c r="C63" i="220"/>
  <c r="C62" i="220"/>
  <c r="S61" i="220"/>
  <c r="O61" i="220"/>
  <c r="K61" i="220"/>
  <c r="S60" i="220"/>
  <c r="O60" i="220"/>
  <c r="K60" i="220"/>
  <c r="G60" i="220"/>
  <c r="C60" i="220"/>
  <c r="S59" i="220"/>
  <c r="O59" i="220"/>
  <c r="K59" i="220"/>
  <c r="G59" i="220"/>
  <c r="C59" i="220"/>
  <c r="G58" i="220"/>
  <c r="C58" i="220"/>
  <c r="S57" i="220"/>
  <c r="O57" i="220"/>
  <c r="S56" i="220"/>
  <c r="O56" i="220"/>
  <c r="K56" i="220"/>
  <c r="G56" i="220"/>
  <c r="C56" i="220"/>
  <c r="S55" i="220"/>
  <c r="O55" i="220"/>
  <c r="K55" i="220"/>
  <c r="G55" i="220"/>
  <c r="C55" i="220"/>
  <c r="K54" i="220"/>
  <c r="G54" i="220"/>
  <c r="C54" i="220"/>
  <c r="S53" i="220"/>
  <c r="S52" i="220"/>
  <c r="O52" i="220"/>
  <c r="K52" i="220"/>
  <c r="G52" i="220"/>
  <c r="C52" i="220"/>
  <c r="S51" i="220"/>
  <c r="O51" i="220"/>
  <c r="K51" i="220"/>
  <c r="G51" i="220"/>
  <c r="C51" i="220"/>
  <c r="O50" i="220"/>
  <c r="K50" i="220"/>
  <c r="G50" i="220"/>
  <c r="C50" i="220"/>
  <c r="S48" i="220"/>
  <c r="O48" i="220"/>
  <c r="K48" i="220"/>
  <c r="G48" i="220"/>
  <c r="C48" i="220"/>
  <c r="S47" i="220"/>
  <c r="O47" i="220"/>
  <c r="K47" i="220"/>
  <c r="G47" i="220"/>
  <c r="C47" i="220"/>
  <c r="S46" i="220"/>
  <c r="O46" i="220"/>
  <c r="K46" i="220"/>
  <c r="G46" i="220"/>
  <c r="C46" i="220"/>
  <c r="S44" i="220"/>
  <c r="O44" i="220"/>
  <c r="K44" i="220"/>
  <c r="G44" i="220"/>
  <c r="S43" i="220"/>
  <c r="O43" i="220"/>
  <c r="K43" i="220"/>
  <c r="G43" i="220"/>
  <c r="C43" i="220"/>
  <c r="S42" i="220"/>
  <c r="O42" i="220"/>
  <c r="K42" i="220"/>
  <c r="G42" i="220"/>
  <c r="C42" i="220"/>
  <c r="C41" i="220"/>
  <c r="S40" i="220"/>
  <c r="O40" i="220"/>
  <c r="K40" i="220"/>
  <c r="S39" i="220"/>
  <c r="O39" i="220"/>
  <c r="K39" i="220"/>
  <c r="G39" i="220"/>
  <c r="C39" i="220"/>
  <c r="S38" i="220"/>
  <c r="O38" i="220"/>
  <c r="K38" i="220"/>
  <c r="G38" i="220"/>
  <c r="C38" i="220"/>
  <c r="G37" i="220"/>
  <c r="C37" i="220"/>
  <c r="S36" i="220"/>
  <c r="O36" i="220"/>
  <c r="S35" i="220"/>
  <c r="O35" i="220"/>
  <c r="K35" i="220"/>
  <c r="G35" i="220"/>
  <c r="C35" i="220"/>
  <c r="S34" i="220"/>
  <c r="O34" i="220"/>
  <c r="K34" i="220"/>
  <c r="G34" i="220"/>
  <c r="C34" i="220"/>
  <c r="G33" i="220"/>
  <c r="C33" i="220"/>
  <c r="S32" i="220"/>
  <c r="S31" i="220"/>
  <c r="O31" i="220"/>
  <c r="K31" i="220"/>
  <c r="G31" i="220"/>
  <c r="C31" i="220"/>
  <c r="S30" i="220"/>
  <c r="O30" i="220"/>
  <c r="K30" i="220"/>
  <c r="G30" i="220"/>
  <c r="C30" i="220"/>
  <c r="O29" i="220"/>
  <c r="G29" i="220"/>
  <c r="C29" i="220"/>
  <c r="S27" i="220"/>
  <c r="O27" i="220"/>
  <c r="K27" i="220"/>
  <c r="G27" i="220"/>
  <c r="C27" i="220"/>
  <c r="S26" i="220"/>
  <c r="O26" i="220"/>
  <c r="K26" i="220"/>
  <c r="G26" i="220"/>
  <c r="C26" i="220"/>
  <c r="S25" i="220"/>
  <c r="O25" i="220"/>
  <c r="G25" i="220"/>
  <c r="C25" i="220"/>
  <c r="S23" i="220"/>
  <c r="O23" i="220"/>
  <c r="K23" i="220"/>
  <c r="G23" i="220"/>
  <c r="S22" i="220"/>
  <c r="O22" i="220"/>
  <c r="K22" i="220"/>
  <c r="G22" i="220"/>
  <c r="S21" i="220"/>
  <c r="O21" i="220"/>
  <c r="G21" i="220"/>
  <c r="S19" i="220"/>
  <c r="O19" i="220"/>
  <c r="K19" i="220"/>
  <c r="S18" i="220"/>
  <c r="O18" i="220"/>
  <c r="K18" i="220"/>
  <c r="G18" i="220"/>
  <c r="S17" i="220"/>
  <c r="O17" i="220"/>
  <c r="K17" i="220"/>
  <c r="G17" i="220"/>
  <c r="G16" i="220"/>
  <c r="S15" i="220"/>
  <c r="O15" i="220"/>
  <c r="S14" i="220"/>
  <c r="O14" i="220"/>
  <c r="K14" i="220"/>
  <c r="G14" i="220"/>
  <c r="S13" i="220"/>
  <c r="O13" i="220"/>
  <c r="K13" i="220"/>
  <c r="G13" i="220"/>
  <c r="K12" i="220"/>
  <c r="G12" i="220"/>
  <c r="S11" i="220"/>
  <c r="S10" i="220"/>
  <c r="O10" i="220"/>
  <c r="K10" i="220"/>
  <c r="G10" i="220"/>
  <c r="S9" i="220"/>
  <c r="O9" i="220"/>
  <c r="K9" i="220"/>
  <c r="G9" i="220"/>
  <c r="O8" i="220"/>
  <c r="K8" i="220"/>
  <c r="G8" i="220"/>
  <c r="S6" i="220"/>
  <c r="O6" i="220"/>
  <c r="K6" i="220"/>
  <c r="G6" i="220"/>
  <c r="S5" i="220"/>
  <c r="O5" i="220"/>
  <c r="K5" i="220"/>
  <c r="G5" i="220"/>
  <c r="S4" i="220"/>
  <c r="O4" i="220"/>
  <c r="K4" i="220"/>
  <c r="G4" i="220"/>
  <c r="Q83" i="220"/>
  <c r="C171" i="219"/>
  <c r="C170" i="219"/>
  <c r="C169" i="219"/>
  <c r="C167" i="219"/>
  <c r="C166" i="219"/>
  <c r="C165" i="219"/>
  <c r="C163" i="219"/>
  <c r="S162" i="219"/>
  <c r="O162" i="219"/>
  <c r="K162" i="219"/>
  <c r="G162" i="219"/>
  <c r="C162" i="219"/>
  <c r="S161" i="219"/>
  <c r="O161" i="219"/>
  <c r="K161" i="219"/>
  <c r="G161" i="219"/>
  <c r="C161" i="219"/>
  <c r="S160" i="219"/>
  <c r="O160" i="219"/>
  <c r="K160" i="219"/>
  <c r="G160" i="219"/>
  <c r="C159" i="219"/>
  <c r="S158" i="219"/>
  <c r="O158" i="219"/>
  <c r="K158" i="219"/>
  <c r="G158" i="219"/>
  <c r="C158" i="219"/>
  <c r="S157" i="219"/>
  <c r="O157" i="219"/>
  <c r="K157" i="219"/>
  <c r="G157" i="219"/>
  <c r="C157" i="219"/>
  <c r="S156" i="219"/>
  <c r="O156" i="219"/>
  <c r="K156" i="219"/>
  <c r="G156" i="219"/>
  <c r="C155" i="219"/>
  <c r="S154" i="219"/>
  <c r="O154" i="219"/>
  <c r="K154" i="219"/>
  <c r="G154" i="219"/>
  <c r="C154" i="219"/>
  <c r="S153" i="219"/>
  <c r="O153" i="219"/>
  <c r="K153" i="219"/>
  <c r="G153" i="219"/>
  <c r="C153" i="219"/>
  <c r="S152" i="219"/>
  <c r="O152" i="219"/>
  <c r="K152" i="219"/>
  <c r="G152" i="219"/>
  <c r="C152" i="219"/>
  <c r="S150" i="219"/>
  <c r="O150" i="219"/>
  <c r="K150" i="219"/>
  <c r="G150" i="219"/>
  <c r="S149" i="219"/>
  <c r="O149" i="219"/>
  <c r="K149" i="219"/>
  <c r="G149" i="219"/>
  <c r="S148" i="219"/>
  <c r="O148" i="219"/>
  <c r="K148" i="219"/>
  <c r="G148" i="219"/>
  <c r="S146" i="219"/>
  <c r="O146" i="219"/>
  <c r="K146" i="219"/>
  <c r="G146" i="219"/>
  <c r="S145" i="219"/>
  <c r="O145" i="219"/>
  <c r="K145" i="219"/>
  <c r="G145" i="219"/>
  <c r="S144" i="219"/>
  <c r="O144" i="219"/>
  <c r="K144" i="219"/>
  <c r="G144" i="219"/>
  <c r="S143" i="219"/>
  <c r="O143" i="219"/>
  <c r="K143" i="219"/>
  <c r="G143" i="219"/>
  <c r="S140" i="219"/>
  <c r="O140" i="219"/>
  <c r="S139" i="219"/>
  <c r="O139" i="219"/>
  <c r="S138" i="219"/>
  <c r="O138" i="219"/>
  <c r="K138" i="219"/>
  <c r="G138" i="219"/>
  <c r="S137" i="219"/>
  <c r="O137" i="219"/>
  <c r="K137" i="219"/>
  <c r="G137" i="219"/>
  <c r="S136" i="219"/>
  <c r="O136" i="219"/>
  <c r="K136" i="219"/>
  <c r="G136" i="219"/>
  <c r="C136" i="219"/>
  <c r="S135" i="219"/>
  <c r="O135" i="219"/>
  <c r="C135" i="219"/>
  <c r="S134" i="219"/>
  <c r="O134" i="219"/>
  <c r="K134" i="219"/>
  <c r="G134" i="219"/>
  <c r="C134" i="219"/>
  <c r="S133" i="219"/>
  <c r="O133" i="219"/>
  <c r="K133" i="219"/>
  <c r="G133" i="219"/>
  <c r="S132" i="219"/>
  <c r="O132" i="219"/>
  <c r="K132" i="219"/>
  <c r="G132" i="219"/>
  <c r="C132" i="219"/>
  <c r="S131" i="219"/>
  <c r="O131" i="219"/>
  <c r="C131" i="219"/>
  <c r="S130" i="219"/>
  <c r="O130" i="219"/>
  <c r="K130" i="219"/>
  <c r="G130" i="219"/>
  <c r="C130" i="219"/>
  <c r="S129" i="219"/>
  <c r="O129" i="219"/>
  <c r="K129" i="219"/>
  <c r="G129" i="219"/>
  <c r="S128" i="219"/>
  <c r="O128" i="219"/>
  <c r="K128" i="219"/>
  <c r="G128" i="219"/>
  <c r="S127" i="219"/>
  <c r="O127" i="219"/>
  <c r="C127" i="219"/>
  <c r="S126" i="219"/>
  <c r="O126" i="219"/>
  <c r="K126" i="219"/>
  <c r="C126" i="219"/>
  <c r="S125" i="219"/>
  <c r="O125" i="219"/>
  <c r="K125" i="219"/>
  <c r="G125" i="219"/>
  <c r="C125" i="219"/>
  <c r="S124" i="219"/>
  <c r="O124" i="219"/>
  <c r="K124" i="219"/>
  <c r="G124" i="219"/>
  <c r="S123" i="219"/>
  <c r="O123" i="219"/>
  <c r="G123" i="219"/>
  <c r="C123" i="219"/>
  <c r="S122" i="219"/>
  <c r="O122" i="219"/>
  <c r="C122" i="219"/>
  <c r="S121" i="219"/>
  <c r="O121" i="219"/>
  <c r="K121" i="219"/>
  <c r="G121" i="219"/>
  <c r="C121" i="219"/>
  <c r="S120" i="219"/>
  <c r="K120" i="219"/>
  <c r="G120" i="219"/>
  <c r="S119" i="219"/>
  <c r="K119" i="219"/>
  <c r="G119" i="219"/>
  <c r="C119" i="219"/>
  <c r="S118" i="219"/>
  <c r="O118" i="219"/>
  <c r="C118" i="219"/>
  <c r="S117" i="219"/>
  <c r="K117" i="219"/>
  <c r="G117" i="219"/>
  <c r="C117" i="219"/>
  <c r="S116" i="219"/>
  <c r="O116" i="219"/>
  <c r="K116" i="219"/>
  <c r="G116" i="219"/>
  <c r="S115" i="219"/>
  <c r="K115" i="219"/>
  <c r="G115" i="219"/>
  <c r="C115" i="219"/>
  <c r="S114" i="219"/>
  <c r="O114" i="219"/>
  <c r="C114" i="219"/>
  <c r="S113" i="219"/>
  <c r="K113" i="219"/>
  <c r="G113" i="219"/>
  <c r="C113" i="219"/>
  <c r="S112" i="219"/>
  <c r="O112" i="219"/>
  <c r="K112" i="219"/>
  <c r="G112" i="219"/>
  <c r="K111" i="219"/>
  <c r="G111" i="219"/>
  <c r="C111" i="219"/>
  <c r="O110" i="219"/>
  <c r="C110" i="219"/>
  <c r="K109" i="219"/>
  <c r="G109" i="219"/>
  <c r="C109" i="219"/>
  <c r="S108" i="219"/>
  <c r="K108" i="219"/>
  <c r="G108" i="219"/>
  <c r="S107" i="219"/>
  <c r="O107" i="219"/>
  <c r="K107" i="219"/>
  <c r="G107" i="219"/>
  <c r="S106" i="219"/>
  <c r="S105" i="219"/>
  <c r="O105" i="219"/>
  <c r="K105" i="219"/>
  <c r="S104" i="219"/>
  <c r="K104" i="219"/>
  <c r="G104" i="219"/>
  <c r="O103" i="219"/>
  <c r="K103" i="219"/>
  <c r="G103" i="219"/>
  <c r="S102" i="219"/>
  <c r="G102" i="219"/>
  <c r="S101" i="219"/>
  <c r="O101" i="219"/>
  <c r="S100" i="219"/>
  <c r="K100" i="219"/>
  <c r="G100" i="219"/>
  <c r="S99" i="219"/>
  <c r="O99" i="219"/>
  <c r="K99" i="219"/>
  <c r="G99" i="219"/>
  <c r="S98" i="219"/>
  <c r="K98" i="219"/>
  <c r="G98" i="219"/>
  <c r="S96" i="219"/>
  <c r="O96" i="219"/>
  <c r="K96" i="219"/>
  <c r="G96" i="219"/>
  <c r="S95" i="219"/>
  <c r="O95" i="219"/>
  <c r="K95" i="219"/>
  <c r="G95" i="219"/>
  <c r="S94" i="219"/>
  <c r="O94" i="219"/>
  <c r="K94" i="219"/>
  <c r="G94" i="219"/>
  <c r="S93" i="219"/>
  <c r="S92" i="219"/>
  <c r="O92" i="219"/>
  <c r="K92" i="219"/>
  <c r="G92" i="219"/>
  <c r="O91" i="219"/>
  <c r="K91" i="219"/>
  <c r="G91" i="219"/>
  <c r="S90" i="219"/>
  <c r="O90" i="219"/>
  <c r="K90" i="219"/>
  <c r="G90" i="219"/>
  <c r="S89" i="219"/>
  <c r="S88" i="219"/>
  <c r="O88" i="219"/>
  <c r="K88" i="219"/>
  <c r="G88" i="219"/>
  <c r="S87" i="219"/>
  <c r="O87" i="219"/>
  <c r="K87" i="219"/>
  <c r="G87" i="219"/>
  <c r="S86" i="219"/>
  <c r="O86" i="219"/>
  <c r="K86" i="219"/>
  <c r="G86" i="219"/>
  <c r="S85" i="219"/>
  <c r="S84" i="219"/>
  <c r="O84" i="219"/>
  <c r="K84" i="219"/>
  <c r="O83" i="219"/>
  <c r="K83" i="219"/>
  <c r="G83" i="219"/>
  <c r="S82" i="219"/>
  <c r="O82" i="219"/>
  <c r="K82" i="219"/>
  <c r="G82" i="219"/>
  <c r="S81" i="219"/>
  <c r="G81" i="219"/>
  <c r="S80" i="219"/>
  <c r="O80" i="219"/>
  <c r="S79" i="219"/>
  <c r="O79" i="219"/>
  <c r="K79" i="219"/>
  <c r="G79" i="219"/>
  <c r="S78" i="219"/>
  <c r="O78" i="219"/>
  <c r="K78" i="219"/>
  <c r="G78" i="219"/>
  <c r="S77" i="219"/>
  <c r="K77" i="219"/>
  <c r="G77" i="219"/>
  <c r="S76" i="219"/>
  <c r="S75" i="219"/>
  <c r="O75" i="219"/>
  <c r="K75" i="219"/>
  <c r="G75" i="219"/>
  <c r="S74" i="219"/>
  <c r="O74" i="219"/>
  <c r="K74" i="219"/>
  <c r="G74" i="219"/>
  <c r="S73" i="219"/>
  <c r="O73" i="219"/>
  <c r="K73" i="219"/>
  <c r="G73" i="219"/>
  <c r="S72" i="219"/>
  <c r="S69" i="219"/>
  <c r="O69" i="219"/>
  <c r="K69" i="219"/>
  <c r="G69" i="219"/>
  <c r="C69" i="219"/>
  <c r="S68" i="219"/>
  <c r="O68" i="219"/>
  <c r="K68" i="219"/>
  <c r="G68" i="219"/>
  <c r="C68" i="219"/>
  <c r="S67" i="219"/>
  <c r="O67" i="219"/>
  <c r="K67" i="219"/>
  <c r="G67" i="219"/>
  <c r="C67" i="219"/>
  <c r="S65" i="219"/>
  <c r="O65" i="219"/>
  <c r="K65" i="219"/>
  <c r="G65" i="219"/>
  <c r="S64" i="219"/>
  <c r="O64" i="219"/>
  <c r="K64" i="219"/>
  <c r="G64" i="219"/>
  <c r="C64" i="219"/>
  <c r="S63" i="219"/>
  <c r="O63" i="219"/>
  <c r="K63" i="219"/>
  <c r="G63" i="219"/>
  <c r="C63" i="219"/>
  <c r="C62" i="219"/>
  <c r="S61" i="219"/>
  <c r="O61" i="219"/>
  <c r="K61" i="219"/>
  <c r="S60" i="219"/>
  <c r="O60" i="219"/>
  <c r="K60" i="219"/>
  <c r="G60" i="219"/>
  <c r="C60" i="219"/>
  <c r="S59" i="219"/>
  <c r="O59" i="219"/>
  <c r="K59" i="219"/>
  <c r="G59" i="219"/>
  <c r="C59" i="219"/>
  <c r="G58" i="219"/>
  <c r="C58" i="219"/>
  <c r="S57" i="219"/>
  <c r="O57" i="219"/>
  <c r="S56" i="219"/>
  <c r="O56" i="219"/>
  <c r="K56" i="219"/>
  <c r="G56" i="219"/>
  <c r="C56" i="219"/>
  <c r="S55" i="219"/>
  <c r="O55" i="219"/>
  <c r="K55" i="219"/>
  <c r="G55" i="219"/>
  <c r="C55" i="219"/>
  <c r="K54" i="219"/>
  <c r="G54" i="219"/>
  <c r="C54" i="219"/>
  <c r="S53" i="219"/>
  <c r="S52" i="219"/>
  <c r="O52" i="219"/>
  <c r="K52" i="219"/>
  <c r="G52" i="219"/>
  <c r="C52" i="219"/>
  <c r="S51" i="219"/>
  <c r="O51" i="219"/>
  <c r="K51" i="219"/>
  <c r="G51" i="219"/>
  <c r="C51" i="219"/>
  <c r="O50" i="219"/>
  <c r="K50" i="219"/>
  <c r="G50" i="219"/>
  <c r="C50" i="219"/>
  <c r="S48" i="219"/>
  <c r="O48" i="219"/>
  <c r="K48" i="219"/>
  <c r="G48" i="219"/>
  <c r="C48" i="219"/>
  <c r="S47" i="219"/>
  <c r="O47" i="219"/>
  <c r="K47" i="219"/>
  <c r="G47" i="219"/>
  <c r="C47" i="219"/>
  <c r="S46" i="219"/>
  <c r="O46" i="219"/>
  <c r="K46" i="219"/>
  <c r="G46" i="219"/>
  <c r="C46" i="219"/>
  <c r="S44" i="219"/>
  <c r="O44" i="219"/>
  <c r="K44" i="219"/>
  <c r="G44" i="219"/>
  <c r="S43" i="219"/>
  <c r="O43" i="219"/>
  <c r="K43" i="219"/>
  <c r="G43" i="219"/>
  <c r="C43" i="219"/>
  <c r="S42" i="219"/>
  <c r="O42" i="219"/>
  <c r="K42" i="219"/>
  <c r="G42" i="219"/>
  <c r="C42" i="219"/>
  <c r="C41" i="219"/>
  <c r="S40" i="219"/>
  <c r="O40" i="219"/>
  <c r="K40" i="219"/>
  <c r="S39" i="219"/>
  <c r="O39" i="219"/>
  <c r="K39" i="219"/>
  <c r="G39" i="219"/>
  <c r="C39" i="219"/>
  <c r="S38" i="219"/>
  <c r="O38" i="219"/>
  <c r="K38" i="219"/>
  <c r="G38" i="219"/>
  <c r="C38" i="219"/>
  <c r="G37" i="219"/>
  <c r="C37" i="219"/>
  <c r="S36" i="219"/>
  <c r="O36" i="219"/>
  <c r="S35" i="219"/>
  <c r="O35" i="219"/>
  <c r="K35" i="219"/>
  <c r="G35" i="219"/>
  <c r="C35" i="219"/>
  <c r="S34" i="219"/>
  <c r="O34" i="219"/>
  <c r="K34" i="219"/>
  <c r="G34" i="219"/>
  <c r="C34" i="219"/>
  <c r="G33" i="219"/>
  <c r="C33" i="219"/>
  <c r="S32" i="219"/>
  <c r="S31" i="219"/>
  <c r="O31" i="219"/>
  <c r="K31" i="219"/>
  <c r="G31" i="219"/>
  <c r="C31" i="219"/>
  <c r="S30" i="219"/>
  <c r="O30" i="219"/>
  <c r="K30" i="219"/>
  <c r="G30" i="219"/>
  <c r="C30" i="219"/>
  <c r="O29" i="219"/>
  <c r="G29" i="219"/>
  <c r="C29" i="219"/>
  <c r="S27" i="219"/>
  <c r="O27" i="219"/>
  <c r="K27" i="219"/>
  <c r="G27" i="219"/>
  <c r="C27" i="219"/>
  <c r="S26" i="219"/>
  <c r="O26" i="219"/>
  <c r="K26" i="219"/>
  <c r="G26" i="219"/>
  <c r="C26" i="219"/>
  <c r="S25" i="219"/>
  <c r="O25" i="219"/>
  <c r="G25" i="219"/>
  <c r="C25" i="219"/>
  <c r="S23" i="219"/>
  <c r="O23" i="219"/>
  <c r="K23" i="219"/>
  <c r="G23" i="219"/>
  <c r="S22" i="219"/>
  <c r="O22" i="219"/>
  <c r="K22" i="219"/>
  <c r="G22" i="219"/>
  <c r="S21" i="219"/>
  <c r="O21" i="219"/>
  <c r="G21" i="219"/>
  <c r="S19" i="219"/>
  <c r="O19" i="219"/>
  <c r="K19" i="219"/>
  <c r="S18" i="219"/>
  <c r="O18" i="219"/>
  <c r="K18" i="219"/>
  <c r="G18" i="219"/>
  <c r="S17" i="219"/>
  <c r="O17" i="219"/>
  <c r="K17" i="219"/>
  <c r="G17" i="219"/>
  <c r="G16" i="219"/>
  <c r="S15" i="219"/>
  <c r="O15" i="219"/>
  <c r="S14" i="219"/>
  <c r="O14" i="219"/>
  <c r="K14" i="219"/>
  <c r="G14" i="219"/>
  <c r="S13" i="219"/>
  <c r="O13" i="219"/>
  <c r="K13" i="219"/>
  <c r="G13" i="219"/>
  <c r="K12" i="219"/>
  <c r="G12" i="219"/>
  <c r="S11" i="219"/>
  <c r="S10" i="219"/>
  <c r="O10" i="219"/>
  <c r="K10" i="219"/>
  <c r="G10" i="219"/>
  <c r="S9" i="219"/>
  <c r="O9" i="219"/>
  <c r="K9" i="219"/>
  <c r="G9" i="219"/>
  <c r="O8" i="219"/>
  <c r="K8" i="219"/>
  <c r="G8" i="219"/>
  <c r="S6" i="219"/>
  <c r="O6" i="219"/>
  <c r="K6" i="219"/>
  <c r="G6" i="219"/>
  <c r="S5" i="219"/>
  <c r="O5" i="219"/>
  <c r="K5" i="219"/>
  <c r="G5" i="219"/>
  <c r="S4" i="219"/>
  <c r="O4" i="219"/>
  <c r="K4" i="219"/>
  <c r="G4" i="219"/>
  <c r="S111" i="219"/>
  <c r="Q83" i="219"/>
  <c r="C171" i="218"/>
  <c r="C170" i="218"/>
  <c r="C169" i="218"/>
  <c r="C167" i="218"/>
  <c r="C166" i="218"/>
  <c r="C165" i="218"/>
  <c r="S162" i="218"/>
  <c r="C163" i="218"/>
  <c r="S161" i="218"/>
  <c r="O162" i="218"/>
  <c r="K162" i="218"/>
  <c r="G162" i="218"/>
  <c r="C162" i="218"/>
  <c r="S160" i="218"/>
  <c r="O161" i="218"/>
  <c r="K161" i="218"/>
  <c r="G161" i="218"/>
  <c r="C161" i="218"/>
  <c r="O160" i="218"/>
  <c r="K160" i="218"/>
  <c r="G160" i="218"/>
  <c r="S158" i="218"/>
  <c r="C159" i="218"/>
  <c r="S157" i="218"/>
  <c r="O158" i="218"/>
  <c r="K158" i="218"/>
  <c r="G158" i="218"/>
  <c r="C158" i="218"/>
  <c r="S156" i="218"/>
  <c r="O157" i="218"/>
  <c r="K157" i="218"/>
  <c r="G157" i="218"/>
  <c r="C157" i="218"/>
  <c r="O156" i="218"/>
  <c r="K156" i="218"/>
  <c r="G156" i="218"/>
  <c r="S154" i="218"/>
  <c r="C155" i="218"/>
  <c r="S153" i="218"/>
  <c r="O154" i="218"/>
  <c r="K154" i="218"/>
  <c r="G154" i="218"/>
  <c r="C154" i="218"/>
  <c r="S152" i="218"/>
  <c r="O153" i="218"/>
  <c r="K153" i="218"/>
  <c r="G153" i="218"/>
  <c r="C153" i="218"/>
  <c r="O152" i="218"/>
  <c r="K152" i="218"/>
  <c r="G152" i="218"/>
  <c r="C152" i="218"/>
  <c r="S150" i="218"/>
  <c r="S149" i="218"/>
  <c r="O150" i="218"/>
  <c r="K150" i="218"/>
  <c r="G150" i="218"/>
  <c r="S148" i="218"/>
  <c r="O149" i="218"/>
  <c r="K149" i="218"/>
  <c r="G149" i="218"/>
  <c r="O148" i="218"/>
  <c r="K148" i="218"/>
  <c r="G148" i="218"/>
  <c r="S146" i="218"/>
  <c r="S145" i="218"/>
  <c r="O146" i="218"/>
  <c r="K146" i="218"/>
  <c r="G146" i="218"/>
  <c r="S144" i="218"/>
  <c r="O145" i="218"/>
  <c r="K145" i="218"/>
  <c r="G145" i="218"/>
  <c r="S143" i="218"/>
  <c r="O144" i="218"/>
  <c r="K144" i="218"/>
  <c r="G144" i="218"/>
  <c r="O143" i="218"/>
  <c r="K143" i="218"/>
  <c r="G143" i="218"/>
  <c r="S140" i="218"/>
  <c r="S139" i="218"/>
  <c r="S138" i="218"/>
  <c r="O139" i="218"/>
  <c r="S137" i="218"/>
  <c r="O138" i="218"/>
  <c r="K138" i="218"/>
  <c r="G138" i="218"/>
  <c r="S136" i="218"/>
  <c r="O137" i="218"/>
  <c r="K137" i="218"/>
  <c r="G137" i="218"/>
  <c r="S135" i="218"/>
  <c r="O136" i="218"/>
  <c r="K136" i="218"/>
  <c r="G136" i="218"/>
  <c r="C136" i="218"/>
  <c r="S134" i="218"/>
  <c r="O135" i="218"/>
  <c r="C135" i="218"/>
  <c r="S133" i="218"/>
  <c r="O134" i="218"/>
  <c r="K134" i="218"/>
  <c r="G134" i="218"/>
  <c r="C134" i="218"/>
  <c r="S132" i="218"/>
  <c r="O133" i="218"/>
  <c r="K133" i="218"/>
  <c r="G133" i="218"/>
  <c r="S131" i="218"/>
  <c r="O132" i="218"/>
  <c r="K132" i="218"/>
  <c r="G132" i="218"/>
  <c r="C132" i="218"/>
  <c r="S130" i="218"/>
  <c r="O131" i="218"/>
  <c r="C131" i="218"/>
  <c r="S129" i="218"/>
  <c r="O130" i="218"/>
  <c r="K130" i="218"/>
  <c r="G130" i="218"/>
  <c r="C130" i="218"/>
  <c r="S128" i="218"/>
  <c r="O129" i="218"/>
  <c r="K129" i="218"/>
  <c r="G129" i="218"/>
  <c r="S127" i="218"/>
  <c r="O128" i="218"/>
  <c r="K128" i="218"/>
  <c r="G128" i="218"/>
  <c r="S126" i="218"/>
  <c r="O127" i="218"/>
  <c r="C127" i="218"/>
  <c r="S125" i="218"/>
  <c r="O126" i="218"/>
  <c r="K126" i="218"/>
  <c r="C126" i="218"/>
  <c r="S124" i="218"/>
  <c r="O125" i="218"/>
  <c r="K125" i="218"/>
  <c r="G125" i="218"/>
  <c r="C125" i="218"/>
  <c r="S123" i="218"/>
  <c r="O124" i="218"/>
  <c r="K124" i="218"/>
  <c r="G124" i="218"/>
  <c r="S122" i="218"/>
  <c r="O123" i="218"/>
  <c r="G123" i="218"/>
  <c r="C123" i="218"/>
  <c r="S121" i="218"/>
  <c r="O122" i="218"/>
  <c r="C122" i="218"/>
  <c r="S120" i="218"/>
  <c r="O121" i="218"/>
  <c r="K121" i="218"/>
  <c r="G121" i="218"/>
  <c r="C121" i="218"/>
  <c r="S119" i="218"/>
  <c r="K120" i="218"/>
  <c r="G120" i="218"/>
  <c r="S118" i="218"/>
  <c r="K119" i="218"/>
  <c r="G119" i="218"/>
  <c r="C119" i="218"/>
  <c r="S117" i="218"/>
  <c r="O118" i="218"/>
  <c r="C118" i="218"/>
  <c r="S116" i="218"/>
  <c r="K117" i="218"/>
  <c r="G117" i="218"/>
  <c r="C117" i="218"/>
  <c r="S115" i="218"/>
  <c r="O116" i="218"/>
  <c r="K116" i="218"/>
  <c r="G116" i="218"/>
  <c r="S114" i="218"/>
  <c r="K115" i="218"/>
  <c r="G115" i="218"/>
  <c r="C115" i="218"/>
  <c r="S113" i="218"/>
  <c r="O114" i="218"/>
  <c r="C114" i="218"/>
  <c r="S112" i="218"/>
  <c r="K113" i="218"/>
  <c r="G113" i="218"/>
  <c r="C113" i="218"/>
  <c r="S111" i="218"/>
  <c r="O112" i="218"/>
  <c r="K112" i="218"/>
  <c r="G112" i="218"/>
  <c r="O140" i="218"/>
  <c r="K111" i="218"/>
  <c r="G111" i="218"/>
  <c r="C111" i="218"/>
  <c r="O110" i="218"/>
  <c r="C110" i="218"/>
  <c r="K109" i="218"/>
  <c r="G109" i="218"/>
  <c r="C109" i="218"/>
  <c r="S108" i="218"/>
  <c r="K108" i="218"/>
  <c r="G108" i="218"/>
  <c r="S107" i="218"/>
  <c r="O107" i="218"/>
  <c r="K107" i="218"/>
  <c r="G107" i="218"/>
  <c r="S106" i="218"/>
  <c r="S105" i="218"/>
  <c r="O105" i="218"/>
  <c r="K105" i="218"/>
  <c r="S104" i="218"/>
  <c r="K104" i="218"/>
  <c r="G104" i="218"/>
  <c r="O103" i="218"/>
  <c r="K103" i="218"/>
  <c r="G103" i="218"/>
  <c r="S102" i="218"/>
  <c r="G102" i="218"/>
  <c r="S101" i="218"/>
  <c r="O101" i="218"/>
  <c r="S100" i="218"/>
  <c r="K100" i="218"/>
  <c r="G100" i="218"/>
  <c r="S99" i="218"/>
  <c r="O99" i="218"/>
  <c r="K99" i="218"/>
  <c r="G99" i="218"/>
  <c r="S98" i="218"/>
  <c r="K98" i="218"/>
  <c r="G98" i="218"/>
  <c r="S96" i="218"/>
  <c r="O96" i="218"/>
  <c r="K96" i="218"/>
  <c r="G96" i="218"/>
  <c r="S95" i="218"/>
  <c r="O95" i="218"/>
  <c r="K95" i="218"/>
  <c r="G95" i="218"/>
  <c r="S94" i="218"/>
  <c r="O94" i="218"/>
  <c r="K94" i="218"/>
  <c r="G94" i="218"/>
  <c r="S93" i="218"/>
  <c r="S92" i="218"/>
  <c r="O92" i="218"/>
  <c r="K92" i="218"/>
  <c r="G92" i="218"/>
  <c r="O91" i="218"/>
  <c r="K91" i="218"/>
  <c r="G91" i="218"/>
  <c r="S90" i="218"/>
  <c r="O90" i="218"/>
  <c r="K90" i="218"/>
  <c r="G90" i="218"/>
  <c r="S89" i="218"/>
  <c r="S88" i="218"/>
  <c r="O88" i="218"/>
  <c r="K88" i="218"/>
  <c r="G88" i="218"/>
  <c r="S87" i="218"/>
  <c r="O87" i="218"/>
  <c r="K87" i="218"/>
  <c r="G87" i="218"/>
  <c r="S86" i="218"/>
  <c r="O86" i="218"/>
  <c r="K86" i="218"/>
  <c r="G86" i="218"/>
  <c r="S85" i="218"/>
  <c r="S84" i="218"/>
  <c r="O84" i="218"/>
  <c r="K84" i="218"/>
  <c r="O83" i="218"/>
  <c r="K83" i="218"/>
  <c r="G83" i="218"/>
  <c r="S82" i="218"/>
  <c r="O82" i="218"/>
  <c r="K82" i="218"/>
  <c r="G82" i="218"/>
  <c r="S81" i="218"/>
  <c r="G81" i="218"/>
  <c r="S80" i="218"/>
  <c r="O80" i="218"/>
  <c r="S79" i="218"/>
  <c r="O79" i="218"/>
  <c r="K79" i="218"/>
  <c r="G79" i="218"/>
  <c r="S78" i="218"/>
  <c r="O78" i="218"/>
  <c r="K78" i="218"/>
  <c r="G78" i="218"/>
  <c r="S77" i="218"/>
  <c r="K77" i="218"/>
  <c r="G77" i="218"/>
  <c r="S76" i="218"/>
  <c r="S75" i="218"/>
  <c r="O75" i="218"/>
  <c r="K75" i="218"/>
  <c r="G75" i="218"/>
  <c r="S74" i="218"/>
  <c r="O74" i="218"/>
  <c r="K74" i="218"/>
  <c r="G74" i="218"/>
  <c r="S73" i="218"/>
  <c r="O73" i="218"/>
  <c r="K73" i="218"/>
  <c r="G73" i="218"/>
  <c r="S72" i="218"/>
  <c r="S69" i="218"/>
  <c r="O69" i="218"/>
  <c r="K69" i="218"/>
  <c r="G69" i="218"/>
  <c r="C69" i="218"/>
  <c r="S68" i="218"/>
  <c r="O68" i="218"/>
  <c r="K68" i="218"/>
  <c r="G68" i="218"/>
  <c r="C68" i="218"/>
  <c r="S67" i="218"/>
  <c r="O67" i="218"/>
  <c r="K67" i="218"/>
  <c r="G67" i="218"/>
  <c r="C67" i="218"/>
  <c r="S65" i="218"/>
  <c r="O65" i="218"/>
  <c r="K65" i="218"/>
  <c r="G65" i="218"/>
  <c r="S64" i="218"/>
  <c r="O64" i="218"/>
  <c r="K64" i="218"/>
  <c r="G64" i="218"/>
  <c r="C64" i="218"/>
  <c r="S63" i="218"/>
  <c r="O63" i="218"/>
  <c r="K63" i="218"/>
  <c r="G63" i="218"/>
  <c r="C63" i="218"/>
  <c r="C62" i="218"/>
  <c r="S61" i="218"/>
  <c r="O61" i="218"/>
  <c r="K61" i="218"/>
  <c r="S60" i="218"/>
  <c r="O60" i="218"/>
  <c r="K60" i="218"/>
  <c r="G60" i="218"/>
  <c r="C60" i="218"/>
  <c r="S59" i="218"/>
  <c r="O59" i="218"/>
  <c r="K59" i="218"/>
  <c r="G59" i="218"/>
  <c r="C59" i="218"/>
  <c r="G58" i="218"/>
  <c r="C58" i="218"/>
  <c r="S57" i="218"/>
  <c r="O57" i="218"/>
  <c r="S56" i="218"/>
  <c r="O56" i="218"/>
  <c r="K56" i="218"/>
  <c r="G56" i="218"/>
  <c r="C56" i="218"/>
  <c r="S55" i="218"/>
  <c r="O55" i="218"/>
  <c r="K55" i="218"/>
  <c r="G55" i="218"/>
  <c r="C55" i="218"/>
  <c r="K54" i="218"/>
  <c r="G54" i="218"/>
  <c r="C54" i="218"/>
  <c r="S53" i="218"/>
  <c r="S52" i="218"/>
  <c r="O52" i="218"/>
  <c r="K52" i="218"/>
  <c r="G52" i="218"/>
  <c r="C52" i="218"/>
  <c r="S51" i="218"/>
  <c r="O51" i="218"/>
  <c r="K51" i="218"/>
  <c r="G51" i="218"/>
  <c r="C51" i="218"/>
  <c r="O50" i="218"/>
  <c r="K50" i="218"/>
  <c r="G50" i="218"/>
  <c r="C50" i="218"/>
  <c r="S48" i="218"/>
  <c r="O48" i="218"/>
  <c r="K48" i="218"/>
  <c r="G48" i="218"/>
  <c r="C48" i="218"/>
  <c r="S47" i="218"/>
  <c r="O47" i="218"/>
  <c r="K47" i="218"/>
  <c r="G47" i="218"/>
  <c r="C47" i="218"/>
  <c r="S46" i="218"/>
  <c r="O46" i="218"/>
  <c r="K46" i="218"/>
  <c r="G46" i="218"/>
  <c r="C46" i="218"/>
  <c r="S44" i="218"/>
  <c r="O44" i="218"/>
  <c r="K44" i="218"/>
  <c r="G44" i="218"/>
  <c r="S43" i="218"/>
  <c r="O43" i="218"/>
  <c r="K43" i="218"/>
  <c r="G43" i="218"/>
  <c r="C43" i="218"/>
  <c r="S42" i="218"/>
  <c r="O42" i="218"/>
  <c r="K42" i="218"/>
  <c r="G42" i="218"/>
  <c r="C42" i="218"/>
  <c r="C41" i="218"/>
  <c r="S40" i="218"/>
  <c r="O40" i="218"/>
  <c r="K40" i="218"/>
  <c r="S39" i="218"/>
  <c r="O39" i="218"/>
  <c r="K39" i="218"/>
  <c r="G39" i="218"/>
  <c r="C39" i="218"/>
  <c r="S38" i="218"/>
  <c r="O38" i="218"/>
  <c r="K38" i="218"/>
  <c r="G38" i="218"/>
  <c r="C38" i="218"/>
  <c r="G37" i="218"/>
  <c r="C37" i="218"/>
  <c r="S36" i="218"/>
  <c r="O36" i="218"/>
  <c r="S35" i="218"/>
  <c r="O35" i="218"/>
  <c r="K35" i="218"/>
  <c r="G35" i="218"/>
  <c r="C35" i="218"/>
  <c r="S34" i="218"/>
  <c r="O34" i="218"/>
  <c r="K34" i="218"/>
  <c r="G34" i="218"/>
  <c r="C34" i="218"/>
  <c r="G33" i="218"/>
  <c r="C33" i="218"/>
  <c r="S32" i="218"/>
  <c r="S31" i="218"/>
  <c r="O31" i="218"/>
  <c r="K31" i="218"/>
  <c r="G31" i="218"/>
  <c r="C31" i="218"/>
  <c r="S30" i="218"/>
  <c r="O30" i="218"/>
  <c r="K30" i="218"/>
  <c r="G30" i="218"/>
  <c r="C30" i="218"/>
  <c r="O29" i="218"/>
  <c r="G29" i="218"/>
  <c r="C29" i="218"/>
  <c r="S27" i="218"/>
  <c r="O27" i="218"/>
  <c r="K27" i="218"/>
  <c r="G27" i="218"/>
  <c r="C27" i="218"/>
  <c r="S26" i="218"/>
  <c r="O26" i="218"/>
  <c r="K26" i="218"/>
  <c r="G26" i="218"/>
  <c r="C26" i="218"/>
  <c r="S25" i="218"/>
  <c r="O25" i="218"/>
  <c r="G25" i="218"/>
  <c r="C25" i="218"/>
  <c r="S23" i="218"/>
  <c r="O23" i="218"/>
  <c r="K23" i="218"/>
  <c r="G23" i="218"/>
  <c r="S22" i="218"/>
  <c r="O22" i="218"/>
  <c r="K22" i="218"/>
  <c r="G22" i="218"/>
  <c r="S21" i="218"/>
  <c r="O21" i="218"/>
  <c r="G21" i="218"/>
  <c r="S19" i="218"/>
  <c r="O19" i="218"/>
  <c r="K19" i="218"/>
  <c r="S18" i="218"/>
  <c r="O18" i="218"/>
  <c r="K18" i="218"/>
  <c r="G18" i="218"/>
  <c r="S17" i="218"/>
  <c r="O17" i="218"/>
  <c r="K17" i="218"/>
  <c r="G17" i="218"/>
  <c r="G16" i="218"/>
  <c r="S15" i="218"/>
  <c r="O15" i="218"/>
  <c r="S14" i="218"/>
  <c r="O14" i="218"/>
  <c r="K14" i="218"/>
  <c r="G14" i="218"/>
  <c r="S13" i="218"/>
  <c r="O13" i="218"/>
  <c r="K13" i="218"/>
  <c r="G13" i="218"/>
  <c r="K12" i="218"/>
  <c r="G12" i="218"/>
  <c r="S11" i="218"/>
  <c r="S10" i="218"/>
  <c r="O10" i="218"/>
  <c r="K10" i="218"/>
  <c r="G10" i="218"/>
  <c r="S9" i="218"/>
  <c r="O9" i="218"/>
  <c r="K9" i="218"/>
  <c r="G9" i="218"/>
  <c r="O8" i="218"/>
  <c r="K8" i="218"/>
  <c r="G8" i="218"/>
  <c r="S6" i="218"/>
  <c r="O6" i="218"/>
  <c r="K6" i="218"/>
  <c r="G6" i="218"/>
  <c r="S5" i="218"/>
  <c r="O5" i="218"/>
  <c r="K5" i="218"/>
  <c r="G5" i="218"/>
  <c r="S4" i="218"/>
  <c r="O4" i="218"/>
  <c r="K4" i="218"/>
  <c r="G4" i="218"/>
  <c r="Q83" i="218"/>
  <c r="Q83" i="217"/>
  <c r="C171" i="217"/>
  <c r="C170" i="217"/>
  <c r="C169" i="217"/>
  <c r="C167" i="217"/>
  <c r="C166" i="217"/>
  <c r="C165" i="217"/>
  <c r="C163" i="217"/>
  <c r="S162" i="217"/>
  <c r="O162" i="217"/>
  <c r="K162" i="217"/>
  <c r="G162" i="217"/>
  <c r="C162" i="217"/>
  <c r="S161" i="217"/>
  <c r="O161" i="217"/>
  <c r="K161" i="217"/>
  <c r="G161" i="217"/>
  <c r="C161" i="217"/>
  <c r="S160" i="217"/>
  <c r="O160" i="217"/>
  <c r="K160" i="217"/>
  <c r="G160" i="217"/>
  <c r="C159" i="217"/>
  <c r="S158" i="217"/>
  <c r="O158" i="217"/>
  <c r="K158" i="217"/>
  <c r="G158" i="217"/>
  <c r="C158" i="217"/>
  <c r="S157" i="217"/>
  <c r="O157" i="217"/>
  <c r="K157" i="217"/>
  <c r="G157" i="217"/>
  <c r="C157" i="217"/>
  <c r="S156" i="217"/>
  <c r="O156" i="217"/>
  <c r="K156" i="217"/>
  <c r="G156" i="217"/>
  <c r="C155" i="217"/>
  <c r="S154" i="217"/>
  <c r="O154" i="217"/>
  <c r="K154" i="217"/>
  <c r="G154" i="217"/>
  <c r="C154" i="217"/>
  <c r="S153" i="217"/>
  <c r="O153" i="217"/>
  <c r="K153" i="217"/>
  <c r="G153" i="217"/>
  <c r="C153" i="217"/>
  <c r="S152" i="217"/>
  <c r="O152" i="217"/>
  <c r="K152" i="217"/>
  <c r="G152" i="217"/>
  <c r="C152" i="217"/>
  <c r="S150" i="217"/>
  <c r="O150" i="217"/>
  <c r="K150" i="217"/>
  <c r="G150" i="217"/>
  <c r="S149" i="217"/>
  <c r="O149" i="217"/>
  <c r="K149" i="217"/>
  <c r="G149" i="217"/>
  <c r="S148" i="217"/>
  <c r="O148" i="217"/>
  <c r="K148" i="217"/>
  <c r="G148" i="217"/>
  <c r="S146" i="217"/>
  <c r="O146" i="217"/>
  <c r="K146" i="217"/>
  <c r="G146" i="217"/>
  <c r="S145" i="217"/>
  <c r="O145" i="217"/>
  <c r="K145" i="217"/>
  <c r="G145" i="217"/>
  <c r="S144" i="217"/>
  <c r="O144" i="217"/>
  <c r="K144" i="217"/>
  <c r="G144" i="217"/>
  <c r="S143" i="217"/>
  <c r="O143" i="217"/>
  <c r="K143" i="217"/>
  <c r="G143" i="217"/>
  <c r="S140" i="217"/>
  <c r="S139" i="217"/>
  <c r="O139" i="217"/>
  <c r="S138" i="217"/>
  <c r="O138" i="217"/>
  <c r="K138" i="217"/>
  <c r="G138" i="217"/>
  <c r="S137" i="217"/>
  <c r="O137" i="217"/>
  <c r="K137" i="217"/>
  <c r="G137" i="217"/>
  <c r="S136" i="217"/>
  <c r="O136" i="217"/>
  <c r="K136" i="217"/>
  <c r="G136" i="217"/>
  <c r="C136" i="217"/>
  <c r="S135" i="217"/>
  <c r="O135" i="217"/>
  <c r="C135" i="217"/>
  <c r="S134" i="217"/>
  <c r="O134" i="217"/>
  <c r="K134" i="217"/>
  <c r="G134" i="217"/>
  <c r="C134" i="217"/>
  <c r="S133" i="217"/>
  <c r="O133" i="217"/>
  <c r="K133" i="217"/>
  <c r="G133" i="217"/>
  <c r="S132" i="217"/>
  <c r="O132" i="217"/>
  <c r="K132" i="217"/>
  <c r="G132" i="217"/>
  <c r="C132" i="217"/>
  <c r="S131" i="217"/>
  <c r="O131" i="217"/>
  <c r="C131" i="217"/>
  <c r="S130" i="217"/>
  <c r="O130" i="217"/>
  <c r="K130" i="217"/>
  <c r="G130" i="217"/>
  <c r="C130" i="217"/>
  <c r="S129" i="217"/>
  <c r="O129" i="217"/>
  <c r="K129" i="217"/>
  <c r="G129" i="217"/>
  <c r="S128" i="217"/>
  <c r="O128" i="217"/>
  <c r="K128" i="217"/>
  <c r="G128" i="217"/>
  <c r="S127" i="217"/>
  <c r="O127" i="217"/>
  <c r="C127" i="217"/>
  <c r="S126" i="217"/>
  <c r="O126" i="217"/>
  <c r="K126" i="217"/>
  <c r="C126" i="217"/>
  <c r="S125" i="217"/>
  <c r="O125" i="217"/>
  <c r="K125" i="217"/>
  <c r="G125" i="217"/>
  <c r="C125" i="217"/>
  <c r="S124" i="217"/>
  <c r="O124" i="217"/>
  <c r="K124" i="217"/>
  <c r="G124" i="217"/>
  <c r="S123" i="217"/>
  <c r="O123" i="217"/>
  <c r="G123" i="217"/>
  <c r="C123" i="217"/>
  <c r="S122" i="217"/>
  <c r="O122" i="217"/>
  <c r="C122" i="217"/>
  <c r="S121" i="217"/>
  <c r="O121" i="217"/>
  <c r="K121" i="217"/>
  <c r="G121" i="217"/>
  <c r="C121" i="217"/>
  <c r="S120" i="217"/>
  <c r="K120" i="217"/>
  <c r="G120" i="217"/>
  <c r="S119" i="217"/>
  <c r="K119" i="217"/>
  <c r="G119" i="217"/>
  <c r="C119" i="217"/>
  <c r="S118" i="217"/>
  <c r="O118" i="217"/>
  <c r="C118" i="217"/>
  <c r="S117" i="217"/>
  <c r="K117" i="217"/>
  <c r="G117" i="217"/>
  <c r="C117" i="217"/>
  <c r="S116" i="217"/>
  <c r="O116" i="217"/>
  <c r="K116" i="217"/>
  <c r="G116" i="217"/>
  <c r="S115" i="217"/>
  <c r="K115" i="217"/>
  <c r="G115" i="217"/>
  <c r="C115" i="217"/>
  <c r="S114" i="217"/>
  <c r="O114" i="217"/>
  <c r="C114" i="217"/>
  <c r="S113" i="217"/>
  <c r="K113" i="217"/>
  <c r="G113" i="217"/>
  <c r="C113" i="217"/>
  <c r="S112" i="217"/>
  <c r="O112" i="217"/>
  <c r="K112" i="217"/>
  <c r="G112" i="217"/>
  <c r="S111" i="217"/>
  <c r="K111" i="217"/>
  <c r="G111" i="217"/>
  <c r="C111" i="217"/>
  <c r="O140" i="217"/>
  <c r="O110" i="217"/>
  <c r="C110" i="217"/>
  <c r="K109" i="217"/>
  <c r="G109" i="217"/>
  <c r="C109" i="217"/>
  <c r="K108" i="217"/>
  <c r="G108" i="217"/>
  <c r="S108" i="217"/>
  <c r="O107" i="217"/>
  <c r="K107" i="217"/>
  <c r="G107" i="217"/>
  <c r="S107" i="217"/>
  <c r="S106" i="217"/>
  <c r="O105" i="217"/>
  <c r="K105" i="217"/>
  <c r="S105" i="217"/>
  <c r="K104" i="217"/>
  <c r="G104" i="217"/>
  <c r="S104" i="217"/>
  <c r="O103" i="217"/>
  <c r="K103" i="217"/>
  <c r="G103" i="217"/>
  <c r="G102" i="217"/>
  <c r="S102" i="217"/>
  <c r="O101" i="217"/>
  <c r="S101" i="217"/>
  <c r="K100" i="217"/>
  <c r="G100" i="217"/>
  <c r="S100" i="217"/>
  <c r="O99" i="217"/>
  <c r="K99" i="217"/>
  <c r="G99" i="217"/>
  <c r="S99" i="217"/>
  <c r="K98" i="217"/>
  <c r="G98" i="217"/>
  <c r="S98" i="217"/>
  <c r="O96" i="217"/>
  <c r="K96" i="217"/>
  <c r="G96" i="217"/>
  <c r="S96" i="217"/>
  <c r="O95" i="217"/>
  <c r="K95" i="217"/>
  <c r="G95" i="217"/>
  <c r="S95" i="217"/>
  <c r="O94" i="217"/>
  <c r="K94" i="217"/>
  <c r="G94" i="217"/>
  <c r="S94" i="217"/>
  <c r="S93" i="217"/>
  <c r="O92" i="217"/>
  <c r="K92" i="217"/>
  <c r="G92" i="217"/>
  <c r="S92" i="217"/>
  <c r="O91" i="217"/>
  <c r="K91" i="217"/>
  <c r="G91" i="217"/>
  <c r="O90" i="217"/>
  <c r="K90" i="217"/>
  <c r="G90" i="217"/>
  <c r="S90" i="217"/>
  <c r="S89" i="217"/>
  <c r="O88" i="217"/>
  <c r="K88" i="217"/>
  <c r="G88" i="217"/>
  <c r="S88" i="217"/>
  <c r="O87" i="217"/>
  <c r="K87" i="217"/>
  <c r="G87" i="217"/>
  <c r="S87" i="217"/>
  <c r="O86" i="217"/>
  <c r="K86" i="217"/>
  <c r="G86" i="217"/>
  <c r="S86" i="217"/>
  <c r="S85" i="217"/>
  <c r="O84" i="217"/>
  <c r="K84" i="217"/>
  <c r="S84" i="217"/>
  <c r="O83" i="217"/>
  <c r="K83" i="217"/>
  <c r="G83" i="217"/>
  <c r="S82" i="217"/>
  <c r="O82" i="217"/>
  <c r="K82" i="217"/>
  <c r="G82" i="217"/>
  <c r="S81" i="217"/>
  <c r="G81" i="217"/>
  <c r="S80" i="217"/>
  <c r="O80" i="217"/>
  <c r="S79" i="217"/>
  <c r="O79" i="217"/>
  <c r="K79" i="217"/>
  <c r="G79" i="217"/>
  <c r="S78" i="217"/>
  <c r="O78" i="217"/>
  <c r="K78" i="217"/>
  <c r="G78" i="217"/>
  <c r="S77" i="217"/>
  <c r="K77" i="217"/>
  <c r="G77" i="217"/>
  <c r="S76" i="217"/>
  <c r="S75" i="217"/>
  <c r="O75" i="217"/>
  <c r="K75" i="217"/>
  <c r="G75" i="217"/>
  <c r="S74" i="217"/>
  <c r="O74" i="217"/>
  <c r="K74" i="217"/>
  <c r="G74" i="217"/>
  <c r="S73" i="217"/>
  <c r="O73" i="217"/>
  <c r="K73" i="217"/>
  <c r="G73" i="217"/>
  <c r="S72" i="217"/>
  <c r="S69" i="217"/>
  <c r="O69" i="217"/>
  <c r="K69" i="217"/>
  <c r="G69" i="217"/>
  <c r="C69" i="217"/>
  <c r="S68" i="217"/>
  <c r="O68" i="217"/>
  <c r="K68" i="217"/>
  <c r="G68" i="217"/>
  <c r="C68" i="217"/>
  <c r="S67" i="217"/>
  <c r="O67" i="217"/>
  <c r="K67" i="217"/>
  <c r="G67" i="217"/>
  <c r="C67" i="217"/>
  <c r="S65" i="217"/>
  <c r="O65" i="217"/>
  <c r="K65" i="217"/>
  <c r="G65" i="217"/>
  <c r="S64" i="217"/>
  <c r="O64" i="217"/>
  <c r="K64" i="217"/>
  <c r="G64" i="217"/>
  <c r="C64" i="217"/>
  <c r="S63" i="217"/>
  <c r="O63" i="217"/>
  <c r="K63" i="217"/>
  <c r="G63" i="217"/>
  <c r="C63" i="217"/>
  <c r="C62" i="217"/>
  <c r="S61" i="217"/>
  <c r="O61" i="217"/>
  <c r="K61" i="217"/>
  <c r="S60" i="217"/>
  <c r="O60" i="217"/>
  <c r="K60" i="217"/>
  <c r="G60" i="217"/>
  <c r="C60" i="217"/>
  <c r="S59" i="217"/>
  <c r="O59" i="217"/>
  <c r="K59" i="217"/>
  <c r="G59" i="217"/>
  <c r="C59" i="217"/>
  <c r="G58" i="217"/>
  <c r="C58" i="217"/>
  <c r="S57" i="217"/>
  <c r="O57" i="217"/>
  <c r="S56" i="217"/>
  <c r="O56" i="217"/>
  <c r="K56" i="217"/>
  <c r="G56" i="217"/>
  <c r="C56" i="217"/>
  <c r="S55" i="217"/>
  <c r="O55" i="217"/>
  <c r="K55" i="217"/>
  <c r="G55" i="217"/>
  <c r="C55" i="217"/>
  <c r="K54" i="217"/>
  <c r="G54" i="217"/>
  <c r="C54" i="217"/>
  <c r="S53" i="217"/>
  <c r="S52" i="217"/>
  <c r="O52" i="217"/>
  <c r="K52" i="217"/>
  <c r="G52" i="217"/>
  <c r="C52" i="217"/>
  <c r="S51" i="217"/>
  <c r="O51" i="217"/>
  <c r="K51" i="217"/>
  <c r="G51" i="217"/>
  <c r="C51" i="217"/>
  <c r="O50" i="217"/>
  <c r="K50" i="217"/>
  <c r="G50" i="217"/>
  <c r="C50" i="217"/>
  <c r="S48" i="217"/>
  <c r="O48" i="217"/>
  <c r="K48" i="217"/>
  <c r="G48" i="217"/>
  <c r="C48" i="217"/>
  <c r="S47" i="217"/>
  <c r="O47" i="217"/>
  <c r="K47" i="217"/>
  <c r="G47" i="217"/>
  <c r="C47" i="217"/>
  <c r="S46" i="217"/>
  <c r="O46" i="217"/>
  <c r="K46" i="217"/>
  <c r="G46" i="217"/>
  <c r="C46" i="217"/>
  <c r="S44" i="217"/>
  <c r="O44" i="217"/>
  <c r="K44" i="217"/>
  <c r="G44" i="217"/>
  <c r="S43" i="217"/>
  <c r="O43" i="217"/>
  <c r="K43" i="217"/>
  <c r="G43" i="217"/>
  <c r="C43" i="217"/>
  <c r="S42" i="217"/>
  <c r="O42" i="217"/>
  <c r="K42" i="217"/>
  <c r="G42" i="217"/>
  <c r="C42" i="217"/>
  <c r="C41" i="217"/>
  <c r="S40" i="217"/>
  <c r="O40" i="217"/>
  <c r="K40" i="217"/>
  <c r="S39" i="217"/>
  <c r="O39" i="217"/>
  <c r="K39" i="217"/>
  <c r="G39" i="217"/>
  <c r="C39" i="217"/>
  <c r="S38" i="217"/>
  <c r="O38" i="217"/>
  <c r="K38" i="217"/>
  <c r="G38" i="217"/>
  <c r="C38" i="217"/>
  <c r="G37" i="217"/>
  <c r="C37" i="217"/>
  <c r="S36" i="217"/>
  <c r="O36" i="217"/>
  <c r="S35" i="217"/>
  <c r="O35" i="217"/>
  <c r="K35" i="217"/>
  <c r="G35" i="217"/>
  <c r="C35" i="217"/>
  <c r="S34" i="217"/>
  <c r="O34" i="217"/>
  <c r="K34" i="217"/>
  <c r="G34" i="217"/>
  <c r="C34" i="217"/>
  <c r="G33" i="217"/>
  <c r="C33" i="217"/>
  <c r="S32" i="217"/>
  <c r="S31" i="217"/>
  <c r="O31" i="217"/>
  <c r="K31" i="217"/>
  <c r="G31" i="217"/>
  <c r="C31" i="217"/>
  <c r="S30" i="217"/>
  <c r="O30" i="217"/>
  <c r="K30" i="217"/>
  <c r="G30" i="217"/>
  <c r="C30" i="217"/>
  <c r="O29" i="217"/>
  <c r="G29" i="217"/>
  <c r="C29" i="217"/>
  <c r="S27" i="217"/>
  <c r="O27" i="217"/>
  <c r="K27" i="217"/>
  <c r="G27" i="217"/>
  <c r="C27" i="217"/>
  <c r="S26" i="217"/>
  <c r="O26" i="217"/>
  <c r="K26" i="217"/>
  <c r="G26" i="217"/>
  <c r="C26" i="217"/>
  <c r="S25" i="217"/>
  <c r="O25" i="217"/>
  <c r="G25" i="217"/>
  <c r="C25" i="217"/>
  <c r="S23" i="217"/>
  <c r="O23" i="217"/>
  <c r="K23" i="217"/>
  <c r="G23" i="217"/>
  <c r="S22" i="217"/>
  <c r="O22" i="217"/>
  <c r="K22" i="217"/>
  <c r="G22" i="217"/>
  <c r="S21" i="217"/>
  <c r="O21" i="217"/>
  <c r="G21" i="217"/>
  <c r="S19" i="217"/>
  <c r="O19" i="217"/>
  <c r="K19" i="217"/>
  <c r="S18" i="217"/>
  <c r="O18" i="217"/>
  <c r="K18" i="217"/>
  <c r="G18" i="217"/>
  <c r="S17" i="217"/>
  <c r="O17" i="217"/>
  <c r="K17" i="217"/>
  <c r="G17" i="217"/>
  <c r="G16" i="217"/>
  <c r="S15" i="217"/>
  <c r="O15" i="217"/>
  <c r="S14" i="217"/>
  <c r="O14" i="217"/>
  <c r="K14" i="217"/>
  <c r="G14" i="217"/>
  <c r="S13" i="217"/>
  <c r="O13" i="217"/>
  <c r="K13" i="217"/>
  <c r="G13" i="217"/>
  <c r="K12" i="217"/>
  <c r="G12" i="217"/>
  <c r="S11" i="217"/>
  <c r="S10" i="217"/>
  <c r="O10" i="217"/>
  <c r="K10" i="217"/>
  <c r="G10" i="217"/>
  <c r="S9" i="217"/>
  <c r="O9" i="217"/>
  <c r="K9" i="217"/>
  <c r="G9" i="217"/>
  <c r="O8" i="217"/>
  <c r="K8" i="217"/>
  <c r="G8" i="217"/>
  <c r="S6" i="217"/>
  <c r="O6" i="217"/>
  <c r="K6" i="217"/>
  <c r="G6" i="217"/>
  <c r="S5" i="217"/>
  <c r="O5" i="217"/>
  <c r="K5" i="217"/>
  <c r="G5" i="217"/>
  <c r="S4" i="217"/>
  <c r="O4" i="217"/>
  <c r="K4" i="217"/>
  <c r="G4" i="217"/>
  <c r="C171" i="216"/>
  <c r="C170" i="216"/>
  <c r="C169" i="216"/>
  <c r="C167" i="216"/>
  <c r="C166" i="216"/>
  <c r="C165" i="216"/>
  <c r="S162" i="216"/>
  <c r="C163" i="216"/>
  <c r="S161" i="216"/>
  <c r="O162" i="216"/>
  <c r="K162" i="216"/>
  <c r="G162" i="216"/>
  <c r="C162" i="216"/>
  <c r="S160" i="216"/>
  <c r="O161" i="216"/>
  <c r="K161" i="216"/>
  <c r="G161" i="216"/>
  <c r="C161" i="216"/>
  <c r="O160" i="216"/>
  <c r="K160" i="216"/>
  <c r="G160" i="216"/>
  <c r="S158" i="216"/>
  <c r="C159" i="216"/>
  <c r="S157" i="216"/>
  <c r="O158" i="216"/>
  <c r="K158" i="216"/>
  <c r="G158" i="216"/>
  <c r="C158" i="216"/>
  <c r="S156" i="216"/>
  <c r="O157" i="216"/>
  <c r="K157" i="216"/>
  <c r="G157" i="216"/>
  <c r="C157" i="216"/>
  <c r="O156" i="216"/>
  <c r="K156" i="216"/>
  <c r="G156" i="216"/>
  <c r="S154" i="216"/>
  <c r="C155" i="216"/>
  <c r="S153" i="216"/>
  <c r="O154" i="216"/>
  <c r="K154" i="216"/>
  <c r="G154" i="216"/>
  <c r="C154" i="216"/>
  <c r="S152" i="216"/>
  <c r="O153" i="216"/>
  <c r="K153" i="216"/>
  <c r="G153" i="216"/>
  <c r="C153" i="216"/>
  <c r="O152" i="216"/>
  <c r="K152" i="216"/>
  <c r="G152" i="216"/>
  <c r="C152" i="216"/>
  <c r="S150" i="216"/>
  <c r="S149" i="216"/>
  <c r="O150" i="216"/>
  <c r="K150" i="216"/>
  <c r="G150" i="216"/>
  <c r="S148" i="216"/>
  <c r="O149" i="216"/>
  <c r="K149" i="216"/>
  <c r="G149" i="216"/>
  <c r="O148" i="216"/>
  <c r="K148" i="216"/>
  <c r="G148" i="216"/>
  <c r="S146" i="216"/>
  <c r="S145" i="216"/>
  <c r="O146" i="216"/>
  <c r="K146" i="216"/>
  <c r="G146" i="216"/>
  <c r="S144" i="216"/>
  <c r="O145" i="216"/>
  <c r="K145" i="216"/>
  <c r="G145" i="216"/>
  <c r="S143" i="216"/>
  <c r="O144" i="216"/>
  <c r="K144" i="216"/>
  <c r="G144" i="216"/>
  <c r="O143" i="216"/>
  <c r="K143" i="216"/>
  <c r="G143" i="216"/>
  <c r="S140" i="216"/>
  <c r="S139" i="216"/>
  <c r="S138" i="216"/>
  <c r="O139" i="216"/>
  <c r="S137" i="216"/>
  <c r="O138" i="216"/>
  <c r="K138" i="216"/>
  <c r="G138" i="216"/>
  <c r="S136" i="216"/>
  <c r="O137" i="216"/>
  <c r="K137" i="216"/>
  <c r="G137" i="216"/>
  <c r="S135" i="216"/>
  <c r="O136" i="216"/>
  <c r="K136" i="216"/>
  <c r="G136" i="216"/>
  <c r="C136" i="216"/>
  <c r="S134" i="216"/>
  <c r="O135" i="216"/>
  <c r="C135" i="216"/>
  <c r="S133" i="216"/>
  <c r="O134" i="216"/>
  <c r="K134" i="216"/>
  <c r="G134" i="216"/>
  <c r="C134" i="216"/>
  <c r="S132" i="216"/>
  <c r="O133" i="216"/>
  <c r="K133" i="216"/>
  <c r="G133" i="216"/>
  <c r="S131" i="216"/>
  <c r="O132" i="216"/>
  <c r="K132" i="216"/>
  <c r="G132" i="216"/>
  <c r="C132" i="216"/>
  <c r="S130" i="216"/>
  <c r="O131" i="216"/>
  <c r="C131" i="216"/>
  <c r="S129" i="216"/>
  <c r="O130" i="216"/>
  <c r="K130" i="216"/>
  <c r="G130" i="216"/>
  <c r="C130" i="216"/>
  <c r="S128" i="216"/>
  <c r="O129" i="216"/>
  <c r="K129" i="216"/>
  <c r="G129" i="216"/>
  <c r="S127" i="216"/>
  <c r="O128" i="216"/>
  <c r="K128" i="216"/>
  <c r="G128" i="216"/>
  <c r="S126" i="216"/>
  <c r="O127" i="216"/>
  <c r="C127" i="216"/>
  <c r="S125" i="216"/>
  <c r="O126" i="216"/>
  <c r="K126" i="216"/>
  <c r="C126" i="216"/>
  <c r="S124" i="216"/>
  <c r="O125" i="216"/>
  <c r="K125" i="216"/>
  <c r="G125" i="216"/>
  <c r="C125" i="216"/>
  <c r="S123" i="216"/>
  <c r="O124" i="216"/>
  <c r="K124" i="216"/>
  <c r="G124" i="216"/>
  <c r="S122" i="216"/>
  <c r="O123" i="216"/>
  <c r="G123" i="216"/>
  <c r="C123" i="216"/>
  <c r="S121" i="216"/>
  <c r="O122" i="216"/>
  <c r="C122" i="216"/>
  <c r="S120" i="216"/>
  <c r="O121" i="216"/>
  <c r="K121" i="216"/>
  <c r="G121" i="216"/>
  <c r="C121" i="216"/>
  <c r="S119" i="216"/>
  <c r="K120" i="216"/>
  <c r="G120" i="216"/>
  <c r="S118" i="216"/>
  <c r="K119" i="216"/>
  <c r="G119" i="216"/>
  <c r="C119" i="216"/>
  <c r="S117" i="216"/>
  <c r="O118" i="216"/>
  <c r="C118" i="216"/>
  <c r="S116" i="216"/>
  <c r="K117" i="216"/>
  <c r="G117" i="216"/>
  <c r="C117" i="216"/>
  <c r="S115" i="216"/>
  <c r="O116" i="216"/>
  <c r="K116" i="216"/>
  <c r="G116" i="216"/>
  <c r="S114" i="216"/>
  <c r="K115" i="216"/>
  <c r="G115" i="216"/>
  <c r="C115" i="216"/>
  <c r="S113" i="216"/>
  <c r="O114" i="216"/>
  <c r="C114" i="216"/>
  <c r="S112" i="216"/>
  <c r="K113" i="216"/>
  <c r="G113" i="216"/>
  <c r="C113" i="216"/>
  <c r="S111" i="216"/>
  <c r="O112" i="216"/>
  <c r="K112" i="216"/>
  <c r="G112" i="216"/>
  <c r="O140" i="216"/>
  <c r="K111" i="216"/>
  <c r="G111" i="216"/>
  <c r="C111" i="216"/>
  <c r="O110" i="216"/>
  <c r="C110" i="216"/>
  <c r="K109" i="216"/>
  <c r="G109" i="216"/>
  <c r="C109" i="216"/>
  <c r="S108" i="216"/>
  <c r="K108" i="216"/>
  <c r="G108" i="216"/>
  <c r="S107" i="216"/>
  <c r="O107" i="216"/>
  <c r="K107" i="216"/>
  <c r="G107" i="216"/>
  <c r="S106" i="216"/>
  <c r="S105" i="216"/>
  <c r="O105" i="216"/>
  <c r="K105" i="216"/>
  <c r="S104" i="216"/>
  <c r="K104" i="216"/>
  <c r="G104" i="216"/>
  <c r="O103" i="216"/>
  <c r="K103" i="216"/>
  <c r="G103" i="216"/>
  <c r="S102" i="216"/>
  <c r="G102" i="216"/>
  <c r="S101" i="216"/>
  <c r="O101" i="216"/>
  <c r="S100" i="216"/>
  <c r="K100" i="216"/>
  <c r="G100" i="216"/>
  <c r="S99" i="216"/>
  <c r="O99" i="216"/>
  <c r="K99" i="216"/>
  <c r="G99" i="216"/>
  <c r="S98" i="216"/>
  <c r="K98" i="216"/>
  <c r="G98" i="216"/>
  <c r="S96" i="216"/>
  <c r="O96" i="216"/>
  <c r="K96" i="216"/>
  <c r="G96" i="216"/>
  <c r="S95" i="216"/>
  <c r="O95" i="216"/>
  <c r="K95" i="216"/>
  <c r="G95" i="216"/>
  <c r="S94" i="216"/>
  <c r="O94" i="216"/>
  <c r="K94" i="216"/>
  <c r="G94" i="216"/>
  <c r="S93" i="216"/>
  <c r="S92" i="216"/>
  <c r="O92" i="216"/>
  <c r="K92" i="216"/>
  <c r="G92" i="216"/>
  <c r="O91" i="216"/>
  <c r="K91" i="216"/>
  <c r="G91" i="216"/>
  <c r="S90" i="216"/>
  <c r="O90" i="216"/>
  <c r="K90" i="216"/>
  <c r="G90" i="216"/>
  <c r="S89" i="216"/>
  <c r="S88" i="216"/>
  <c r="O88" i="216"/>
  <c r="K88" i="216"/>
  <c r="G88" i="216"/>
  <c r="S87" i="216"/>
  <c r="O87" i="216"/>
  <c r="K87" i="216"/>
  <c r="G87" i="216"/>
  <c r="S86" i="216"/>
  <c r="O86" i="216"/>
  <c r="K86" i="216"/>
  <c r="G86" i="216"/>
  <c r="S85" i="216"/>
  <c r="S84" i="216"/>
  <c r="O84" i="216"/>
  <c r="K84" i="216"/>
  <c r="O83" i="216"/>
  <c r="K83" i="216"/>
  <c r="G83" i="216"/>
  <c r="S82" i="216"/>
  <c r="O82" i="216"/>
  <c r="K82" i="216"/>
  <c r="G82" i="216"/>
  <c r="S81" i="216"/>
  <c r="G81" i="216"/>
  <c r="S80" i="216"/>
  <c r="O80" i="216"/>
  <c r="S79" i="216"/>
  <c r="O79" i="216"/>
  <c r="K79" i="216"/>
  <c r="G79" i="216"/>
  <c r="S78" i="216"/>
  <c r="O78" i="216"/>
  <c r="K78" i="216"/>
  <c r="G78" i="216"/>
  <c r="S77" i="216"/>
  <c r="K77" i="216"/>
  <c r="G77" i="216"/>
  <c r="S76" i="216"/>
  <c r="S75" i="216"/>
  <c r="O75" i="216"/>
  <c r="K75" i="216"/>
  <c r="G75" i="216"/>
  <c r="S74" i="216"/>
  <c r="O74" i="216"/>
  <c r="K74" i="216"/>
  <c r="G74" i="216"/>
  <c r="S73" i="216"/>
  <c r="O73" i="216"/>
  <c r="K73" i="216"/>
  <c r="G73" i="216"/>
  <c r="S72" i="216"/>
  <c r="S69" i="216"/>
  <c r="O69" i="216"/>
  <c r="K69" i="216"/>
  <c r="G69" i="216"/>
  <c r="C69" i="216"/>
  <c r="S68" i="216"/>
  <c r="O68" i="216"/>
  <c r="K68" i="216"/>
  <c r="G68" i="216"/>
  <c r="C68" i="216"/>
  <c r="S67" i="216"/>
  <c r="O67" i="216"/>
  <c r="K67" i="216"/>
  <c r="G67" i="216"/>
  <c r="C67" i="216"/>
  <c r="S65" i="216"/>
  <c r="O65" i="216"/>
  <c r="K65" i="216"/>
  <c r="G65" i="216"/>
  <c r="S64" i="216"/>
  <c r="O64" i="216"/>
  <c r="K64" i="216"/>
  <c r="G64" i="216"/>
  <c r="C64" i="216"/>
  <c r="S63" i="216"/>
  <c r="O63" i="216"/>
  <c r="K63" i="216"/>
  <c r="G63" i="216"/>
  <c r="C63" i="216"/>
  <c r="C62" i="216"/>
  <c r="S61" i="216"/>
  <c r="O61" i="216"/>
  <c r="K61" i="216"/>
  <c r="S60" i="216"/>
  <c r="O60" i="216"/>
  <c r="K60" i="216"/>
  <c r="G60" i="216"/>
  <c r="C60" i="216"/>
  <c r="S59" i="216"/>
  <c r="O59" i="216"/>
  <c r="K59" i="216"/>
  <c r="G59" i="216"/>
  <c r="C59" i="216"/>
  <c r="G58" i="216"/>
  <c r="C58" i="216"/>
  <c r="S57" i="216"/>
  <c r="O57" i="216"/>
  <c r="S56" i="216"/>
  <c r="O56" i="216"/>
  <c r="K56" i="216"/>
  <c r="G56" i="216"/>
  <c r="C56" i="216"/>
  <c r="S55" i="216"/>
  <c r="O55" i="216"/>
  <c r="K55" i="216"/>
  <c r="G55" i="216"/>
  <c r="C55" i="216"/>
  <c r="K54" i="216"/>
  <c r="G54" i="216"/>
  <c r="C54" i="216"/>
  <c r="S53" i="216"/>
  <c r="S52" i="216"/>
  <c r="O52" i="216"/>
  <c r="K52" i="216"/>
  <c r="G52" i="216"/>
  <c r="C52" i="216"/>
  <c r="S51" i="216"/>
  <c r="O51" i="216"/>
  <c r="K51" i="216"/>
  <c r="G51" i="216"/>
  <c r="C51" i="216"/>
  <c r="O50" i="216"/>
  <c r="K50" i="216"/>
  <c r="G50" i="216"/>
  <c r="C50" i="216"/>
  <c r="S48" i="216"/>
  <c r="O48" i="216"/>
  <c r="K48" i="216"/>
  <c r="G48" i="216"/>
  <c r="C48" i="216"/>
  <c r="S47" i="216"/>
  <c r="O47" i="216"/>
  <c r="K47" i="216"/>
  <c r="G47" i="216"/>
  <c r="C47" i="216"/>
  <c r="S46" i="216"/>
  <c r="O46" i="216"/>
  <c r="K46" i="216"/>
  <c r="G46" i="216"/>
  <c r="C46" i="216"/>
  <c r="S44" i="216"/>
  <c r="O44" i="216"/>
  <c r="K44" i="216"/>
  <c r="G44" i="216"/>
  <c r="S43" i="216"/>
  <c r="O43" i="216"/>
  <c r="K43" i="216"/>
  <c r="G43" i="216"/>
  <c r="C43" i="216"/>
  <c r="S42" i="216"/>
  <c r="O42" i="216"/>
  <c r="K42" i="216"/>
  <c r="G42" i="216"/>
  <c r="C42" i="216"/>
  <c r="C41" i="216"/>
  <c r="S40" i="216"/>
  <c r="O40" i="216"/>
  <c r="K40" i="216"/>
  <c r="S39" i="216"/>
  <c r="O39" i="216"/>
  <c r="K39" i="216"/>
  <c r="G39" i="216"/>
  <c r="C39" i="216"/>
  <c r="S38" i="216"/>
  <c r="O38" i="216"/>
  <c r="K38" i="216"/>
  <c r="G38" i="216"/>
  <c r="C38" i="216"/>
  <c r="G37" i="216"/>
  <c r="C37" i="216"/>
  <c r="S36" i="216"/>
  <c r="O36" i="216"/>
  <c r="S35" i="216"/>
  <c r="O35" i="216"/>
  <c r="K35" i="216"/>
  <c r="G35" i="216"/>
  <c r="C35" i="216"/>
  <c r="S34" i="216"/>
  <c r="O34" i="216"/>
  <c r="K34" i="216"/>
  <c r="G34" i="216"/>
  <c r="C34" i="216"/>
  <c r="G33" i="216"/>
  <c r="C33" i="216"/>
  <c r="S32" i="216"/>
  <c r="S31" i="216"/>
  <c r="O31" i="216"/>
  <c r="K31" i="216"/>
  <c r="G31" i="216"/>
  <c r="C31" i="216"/>
  <c r="S30" i="216"/>
  <c r="O30" i="216"/>
  <c r="K30" i="216"/>
  <c r="G30" i="216"/>
  <c r="C30" i="216"/>
  <c r="O29" i="216"/>
  <c r="G29" i="216"/>
  <c r="C29" i="216"/>
  <c r="S27" i="216"/>
  <c r="O27" i="216"/>
  <c r="K27" i="216"/>
  <c r="G27" i="216"/>
  <c r="C27" i="216"/>
  <c r="S26" i="216"/>
  <c r="O26" i="216"/>
  <c r="K26" i="216"/>
  <c r="G26" i="216"/>
  <c r="C26" i="216"/>
  <c r="S25" i="216"/>
  <c r="O25" i="216"/>
  <c r="G25" i="216"/>
  <c r="C25" i="216"/>
  <c r="S23" i="216"/>
  <c r="O23" i="216"/>
  <c r="K23" i="216"/>
  <c r="G23" i="216"/>
  <c r="S22" i="216"/>
  <c r="O22" i="216"/>
  <c r="K22" i="216"/>
  <c r="G22" i="216"/>
  <c r="S21" i="216"/>
  <c r="O21" i="216"/>
  <c r="G21" i="216"/>
  <c r="S19" i="216"/>
  <c r="O19" i="216"/>
  <c r="K19" i="216"/>
  <c r="S18" i="216"/>
  <c r="O18" i="216"/>
  <c r="K18" i="216"/>
  <c r="G18" i="216"/>
  <c r="S17" i="216"/>
  <c r="O17" i="216"/>
  <c r="K17" i="216"/>
  <c r="G17" i="216"/>
  <c r="G16" i="216"/>
  <c r="S15" i="216"/>
  <c r="O15" i="216"/>
  <c r="S14" i="216"/>
  <c r="O14" i="216"/>
  <c r="K14" i="216"/>
  <c r="G14" i="216"/>
  <c r="S13" i="216"/>
  <c r="O13" i="216"/>
  <c r="K13" i="216"/>
  <c r="G13" i="216"/>
  <c r="K12" i="216"/>
  <c r="G12" i="216"/>
  <c r="S11" i="216"/>
  <c r="S10" i="216"/>
  <c r="O10" i="216"/>
  <c r="K10" i="216"/>
  <c r="G10" i="216"/>
  <c r="S9" i="216"/>
  <c r="O9" i="216"/>
  <c r="K9" i="216"/>
  <c r="G9" i="216"/>
  <c r="O8" i="216"/>
  <c r="K8" i="216"/>
  <c r="G8" i="216"/>
  <c r="S6" i="216"/>
  <c r="O6" i="216"/>
  <c r="K6" i="216"/>
  <c r="G6" i="216"/>
  <c r="S5" i="216"/>
  <c r="O5" i="216"/>
  <c r="K5" i="216"/>
  <c r="G5" i="216"/>
  <c r="S4" i="216"/>
  <c r="O4" i="216"/>
  <c r="K4" i="216"/>
  <c r="G4" i="216"/>
  <c r="C171" i="215"/>
  <c r="C170" i="215"/>
  <c r="C169" i="215"/>
  <c r="C167" i="215"/>
  <c r="C166" i="215"/>
  <c r="C165" i="215"/>
  <c r="C163" i="215"/>
  <c r="S162" i="215"/>
  <c r="O162" i="215"/>
  <c r="K162" i="215"/>
  <c r="G162" i="215"/>
  <c r="C162" i="215"/>
  <c r="S161" i="215"/>
  <c r="O161" i="215"/>
  <c r="K161" i="215"/>
  <c r="G161" i="215"/>
  <c r="C161" i="215"/>
  <c r="S160" i="215"/>
  <c r="O160" i="215"/>
  <c r="K160" i="215"/>
  <c r="G160" i="215"/>
  <c r="C159" i="215"/>
  <c r="S158" i="215"/>
  <c r="O158" i="215"/>
  <c r="K158" i="215"/>
  <c r="G158" i="215"/>
  <c r="C158" i="215"/>
  <c r="S157" i="215"/>
  <c r="O157" i="215"/>
  <c r="K157" i="215"/>
  <c r="G157" i="215"/>
  <c r="C157" i="215"/>
  <c r="S156" i="215"/>
  <c r="O156" i="215"/>
  <c r="K156" i="215"/>
  <c r="G156" i="215"/>
  <c r="C155" i="215"/>
  <c r="S154" i="215"/>
  <c r="O154" i="215"/>
  <c r="K154" i="215"/>
  <c r="G154" i="215"/>
  <c r="C154" i="215"/>
  <c r="S153" i="215"/>
  <c r="O153" i="215"/>
  <c r="K153" i="215"/>
  <c r="G153" i="215"/>
  <c r="C153" i="215"/>
  <c r="S152" i="215"/>
  <c r="O152" i="215"/>
  <c r="K152" i="215"/>
  <c r="G152" i="215"/>
  <c r="C152" i="215"/>
  <c r="S150" i="215"/>
  <c r="O150" i="215"/>
  <c r="K150" i="215"/>
  <c r="G150" i="215"/>
  <c r="S149" i="215"/>
  <c r="O149" i="215"/>
  <c r="K149" i="215"/>
  <c r="G149" i="215"/>
  <c r="S148" i="215"/>
  <c r="O148" i="215"/>
  <c r="K148" i="215"/>
  <c r="G148" i="215"/>
  <c r="S146" i="215"/>
  <c r="O146" i="215"/>
  <c r="K146" i="215"/>
  <c r="G146" i="215"/>
  <c r="S145" i="215"/>
  <c r="O145" i="215"/>
  <c r="K145" i="215"/>
  <c r="G145" i="215"/>
  <c r="S144" i="215"/>
  <c r="O144" i="215"/>
  <c r="K144" i="215"/>
  <c r="G144" i="215"/>
  <c r="S143" i="215"/>
  <c r="O143" i="215"/>
  <c r="K143" i="215"/>
  <c r="G143" i="215"/>
  <c r="S140" i="215"/>
  <c r="O140" i="215"/>
  <c r="S139" i="215"/>
  <c r="O139" i="215"/>
  <c r="S138" i="215"/>
  <c r="O138" i="215"/>
  <c r="K138" i="215"/>
  <c r="G138" i="215"/>
  <c r="S137" i="215"/>
  <c r="O137" i="215"/>
  <c r="K137" i="215"/>
  <c r="G137" i="215"/>
  <c r="S136" i="215"/>
  <c r="O136" i="215"/>
  <c r="K136" i="215"/>
  <c r="G136" i="215"/>
  <c r="C136" i="215"/>
  <c r="S135" i="215"/>
  <c r="O135" i="215"/>
  <c r="C135" i="215"/>
  <c r="S134" i="215"/>
  <c r="O134" i="215"/>
  <c r="K134" i="215"/>
  <c r="G134" i="215"/>
  <c r="C134" i="215"/>
  <c r="S133" i="215"/>
  <c r="O133" i="215"/>
  <c r="K133" i="215"/>
  <c r="G133" i="215"/>
  <c r="S132" i="215"/>
  <c r="O132" i="215"/>
  <c r="K132" i="215"/>
  <c r="G132" i="215"/>
  <c r="C132" i="215"/>
  <c r="S131" i="215"/>
  <c r="O131" i="215"/>
  <c r="C131" i="215"/>
  <c r="S130" i="215"/>
  <c r="O130" i="215"/>
  <c r="K130" i="215"/>
  <c r="G130" i="215"/>
  <c r="C130" i="215"/>
  <c r="S129" i="215"/>
  <c r="O129" i="215"/>
  <c r="K129" i="215"/>
  <c r="G129" i="215"/>
  <c r="S128" i="215"/>
  <c r="O128" i="215"/>
  <c r="K128" i="215"/>
  <c r="G128" i="215"/>
  <c r="S127" i="215"/>
  <c r="O127" i="215"/>
  <c r="C127" i="215"/>
  <c r="S126" i="215"/>
  <c r="O126" i="215"/>
  <c r="K126" i="215"/>
  <c r="C126" i="215"/>
  <c r="S125" i="215"/>
  <c r="O125" i="215"/>
  <c r="K125" i="215"/>
  <c r="G125" i="215"/>
  <c r="C125" i="215"/>
  <c r="S124" i="215"/>
  <c r="O124" i="215"/>
  <c r="K124" i="215"/>
  <c r="G124" i="215"/>
  <c r="S123" i="215"/>
  <c r="O123" i="215"/>
  <c r="G123" i="215"/>
  <c r="C123" i="215"/>
  <c r="S122" i="215"/>
  <c r="O122" i="215"/>
  <c r="C122" i="215"/>
  <c r="S121" i="215"/>
  <c r="O121" i="215"/>
  <c r="K121" i="215"/>
  <c r="G121" i="215"/>
  <c r="C121" i="215"/>
  <c r="S120" i="215"/>
  <c r="K120" i="215"/>
  <c r="G120" i="215"/>
  <c r="S119" i="215"/>
  <c r="K119" i="215"/>
  <c r="G119" i="215"/>
  <c r="C119" i="215"/>
  <c r="S118" i="215"/>
  <c r="O118" i="215"/>
  <c r="C118" i="215"/>
  <c r="S117" i="215"/>
  <c r="K117" i="215"/>
  <c r="G117" i="215"/>
  <c r="C117" i="215"/>
  <c r="S116" i="215"/>
  <c r="O116" i="215"/>
  <c r="K116" i="215"/>
  <c r="G116" i="215"/>
  <c r="S115" i="215"/>
  <c r="K115" i="215"/>
  <c r="G115" i="215"/>
  <c r="C115" i="215"/>
  <c r="S114" i="215"/>
  <c r="O114" i="215"/>
  <c r="C114" i="215"/>
  <c r="S113" i="215"/>
  <c r="K113" i="215"/>
  <c r="G113" i="215"/>
  <c r="C113" i="215"/>
  <c r="S112" i="215"/>
  <c r="O112" i="215"/>
  <c r="K112" i="215"/>
  <c r="G112" i="215"/>
  <c r="S111" i="215"/>
  <c r="K111" i="215"/>
  <c r="G111" i="215"/>
  <c r="C111" i="215"/>
  <c r="O110" i="215"/>
  <c r="C110" i="215"/>
  <c r="K109" i="215"/>
  <c r="G109" i="215"/>
  <c r="C109" i="215"/>
  <c r="S108" i="215"/>
  <c r="K108" i="215"/>
  <c r="G108" i="215"/>
  <c r="S107" i="215"/>
  <c r="O107" i="215"/>
  <c r="K107" i="215"/>
  <c r="G107" i="215"/>
  <c r="S106" i="215"/>
  <c r="S105" i="215"/>
  <c r="O105" i="215"/>
  <c r="K105" i="215"/>
  <c r="S104" i="215"/>
  <c r="K104" i="215"/>
  <c r="G104" i="215"/>
  <c r="O103" i="215"/>
  <c r="K103" i="215"/>
  <c r="G103" i="215"/>
  <c r="S102" i="215"/>
  <c r="G102" i="215"/>
  <c r="S101" i="215"/>
  <c r="O101" i="215"/>
  <c r="S100" i="215"/>
  <c r="K100" i="215"/>
  <c r="G100" i="215"/>
  <c r="S99" i="215"/>
  <c r="O99" i="215"/>
  <c r="K99" i="215"/>
  <c r="G99" i="215"/>
  <c r="S98" i="215"/>
  <c r="K98" i="215"/>
  <c r="G98" i="215"/>
  <c r="S96" i="215"/>
  <c r="O96" i="215"/>
  <c r="K96" i="215"/>
  <c r="G96" i="215"/>
  <c r="S95" i="215"/>
  <c r="O95" i="215"/>
  <c r="K95" i="215"/>
  <c r="G95" i="215"/>
  <c r="S94" i="215"/>
  <c r="O94" i="215"/>
  <c r="K94" i="215"/>
  <c r="G94" i="215"/>
  <c r="S93" i="215"/>
  <c r="S92" i="215"/>
  <c r="O92" i="215"/>
  <c r="K92" i="215"/>
  <c r="G92" i="215"/>
  <c r="O91" i="215"/>
  <c r="K91" i="215"/>
  <c r="G91" i="215"/>
  <c r="S90" i="215"/>
  <c r="O90" i="215"/>
  <c r="K90" i="215"/>
  <c r="G90" i="215"/>
  <c r="S89" i="215"/>
  <c r="S88" i="215"/>
  <c r="O88" i="215"/>
  <c r="K88" i="215"/>
  <c r="G88" i="215"/>
  <c r="S87" i="215"/>
  <c r="O87" i="215"/>
  <c r="K87" i="215"/>
  <c r="G87" i="215"/>
  <c r="S86" i="215"/>
  <c r="O86" i="215"/>
  <c r="K86" i="215"/>
  <c r="G86" i="215"/>
  <c r="S85" i="215"/>
  <c r="S84" i="215"/>
  <c r="O84" i="215"/>
  <c r="K84" i="215"/>
  <c r="O83" i="215"/>
  <c r="K83" i="215"/>
  <c r="G83" i="215"/>
  <c r="S82" i="215"/>
  <c r="O82" i="215"/>
  <c r="K82" i="215"/>
  <c r="G82" i="215"/>
  <c r="S81" i="215"/>
  <c r="G81" i="215"/>
  <c r="S80" i="215"/>
  <c r="O80" i="215"/>
  <c r="S79" i="215"/>
  <c r="O79" i="215"/>
  <c r="K79" i="215"/>
  <c r="G79" i="215"/>
  <c r="S78" i="215"/>
  <c r="O78" i="215"/>
  <c r="K78" i="215"/>
  <c r="G78" i="215"/>
  <c r="S77" i="215"/>
  <c r="K77" i="215"/>
  <c r="G77" i="215"/>
  <c r="S76" i="215"/>
  <c r="S75" i="215"/>
  <c r="O75" i="215"/>
  <c r="K75" i="215"/>
  <c r="G75" i="215"/>
  <c r="S74" i="215"/>
  <c r="O74" i="215"/>
  <c r="K74" i="215"/>
  <c r="G74" i="215"/>
  <c r="S73" i="215"/>
  <c r="O73" i="215"/>
  <c r="K73" i="215"/>
  <c r="G73" i="215"/>
  <c r="S72" i="215"/>
  <c r="S69" i="215"/>
  <c r="O69" i="215"/>
  <c r="K69" i="215"/>
  <c r="G69" i="215"/>
  <c r="C69" i="215"/>
  <c r="S68" i="215"/>
  <c r="O68" i="215"/>
  <c r="K68" i="215"/>
  <c r="G68" i="215"/>
  <c r="C68" i="215"/>
  <c r="S67" i="215"/>
  <c r="O67" i="215"/>
  <c r="K67" i="215"/>
  <c r="G67" i="215"/>
  <c r="C67" i="215"/>
  <c r="S65" i="215"/>
  <c r="O65" i="215"/>
  <c r="K65" i="215"/>
  <c r="G65" i="215"/>
  <c r="S64" i="215"/>
  <c r="O64" i="215"/>
  <c r="K64" i="215"/>
  <c r="G64" i="215"/>
  <c r="C64" i="215"/>
  <c r="S63" i="215"/>
  <c r="O63" i="215"/>
  <c r="K63" i="215"/>
  <c r="G63" i="215"/>
  <c r="C63" i="215"/>
  <c r="C62" i="215"/>
  <c r="S61" i="215"/>
  <c r="O61" i="215"/>
  <c r="K61" i="215"/>
  <c r="S60" i="215"/>
  <c r="O60" i="215"/>
  <c r="K60" i="215"/>
  <c r="G60" i="215"/>
  <c r="C60" i="215"/>
  <c r="S59" i="215"/>
  <c r="O59" i="215"/>
  <c r="K59" i="215"/>
  <c r="G59" i="215"/>
  <c r="C59" i="215"/>
  <c r="G58" i="215"/>
  <c r="C58" i="215"/>
  <c r="S57" i="215"/>
  <c r="O57" i="215"/>
  <c r="S56" i="215"/>
  <c r="O56" i="215"/>
  <c r="K56" i="215"/>
  <c r="G56" i="215"/>
  <c r="C56" i="215"/>
  <c r="S55" i="215"/>
  <c r="O55" i="215"/>
  <c r="K55" i="215"/>
  <c r="G55" i="215"/>
  <c r="C55" i="215"/>
  <c r="K54" i="215"/>
  <c r="G54" i="215"/>
  <c r="C54" i="215"/>
  <c r="S53" i="215"/>
  <c r="S52" i="215"/>
  <c r="O52" i="215"/>
  <c r="K52" i="215"/>
  <c r="G52" i="215"/>
  <c r="C52" i="215"/>
  <c r="S51" i="215"/>
  <c r="O51" i="215"/>
  <c r="K51" i="215"/>
  <c r="G51" i="215"/>
  <c r="C51" i="215"/>
  <c r="O50" i="215"/>
  <c r="K50" i="215"/>
  <c r="G50" i="215"/>
  <c r="C50" i="215"/>
  <c r="S48" i="215"/>
  <c r="O48" i="215"/>
  <c r="K48" i="215"/>
  <c r="G48" i="215"/>
  <c r="C48" i="215"/>
  <c r="S47" i="215"/>
  <c r="O47" i="215"/>
  <c r="K47" i="215"/>
  <c r="G47" i="215"/>
  <c r="C47" i="215"/>
  <c r="S46" i="215"/>
  <c r="O46" i="215"/>
  <c r="K46" i="215"/>
  <c r="G46" i="215"/>
  <c r="C46" i="215"/>
  <c r="S44" i="215"/>
  <c r="O44" i="215"/>
  <c r="K44" i="215"/>
  <c r="G44" i="215"/>
  <c r="S43" i="215"/>
  <c r="O43" i="215"/>
  <c r="K43" i="215"/>
  <c r="G43" i="215"/>
  <c r="C43" i="215"/>
  <c r="S42" i="215"/>
  <c r="O42" i="215"/>
  <c r="K42" i="215"/>
  <c r="G42" i="215"/>
  <c r="C42" i="215"/>
  <c r="C41" i="215"/>
  <c r="S40" i="215"/>
  <c r="O40" i="215"/>
  <c r="K40" i="215"/>
  <c r="S39" i="215"/>
  <c r="O39" i="215"/>
  <c r="K39" i="215"/>
  <c r="G39" i="215"/>
  <c r="C39" i="215"/>
  <c r="S38" i="215"/>
  <c r="O38" i="215"/>
  <c r="K38" i="215"/>
  <c r="G38" i="215"/>
  <c r="C38" i="215"/>
  <c r="G37" i="215"/>
  <c r="C37" i="215"/>
  <c r="S36" i="215"/>
  <c r="O36" i="215"/>
  <c r="S35" i="215"/>
  <c r="O35" i="215"/>
  <c r="K35" i="215"/>
  <c r="G35" i="215"/>
  <c r="C35" i="215"/>
  <c r="S34" i="215"/>
  <c r="O34" i="215"/>
  <c r="K34" i="215"/>
  <c r="G34" i="215"/>
  <c r="C34" i="215"/>
  <c r="G33" i="215"/>
  <c r="C33" i="215"/>
  <c r="S32" i="215"/>
  <c r="S31" i="215"/>
  <c r="O31" i="215"/>
  <c r="K31" i="215"/>
  <c r="G31" i="215"/>
  <c r="C31" i="215"/>
  <c r="S30" i="215"/>
  <c r="O30" i="215"/>
  <c r="K30" i="215"/>
  <c r="G30" i="215"/>
  <c r="C30" i="215"/>
  <c r="O29" i="215"/>
  <c r="G29" i="215"/>
  <c r="C29" i="215"/>
  <c r="S27" i="215"/>
  <c r="O27" i="215"/>
  <c r="K27" i="215"/>
  <c r="G27" i="215"/>
  <c r="C27" i="215"/>
  <c r="S26" i="215"/>
  <c r="O26" i="215"/>
  <c r="K26" i="215"/>
  <c r="G26" i="215"/>
  <c r="C26" i="215"/>
  <c r="S25" i="215"/>
  <c r="O25" i="215"/>
  <c r="G25" i="215"/>
  <c r="C25" i="215"/>
  <c r="S23" i="215"/>
  <c r="O23" i="215"/>
  <c r="K23" i="215"/>
  <c r="G23" i="215"/>
  <c r="S22" i="215"/>
  <c r="O22" i="215"/>
  <c r="K22" i="215"/>
  <c r="G22" i="215"/>
  <c r="S21" i="215"/>
  <c r="O21" i="215"/>
  <c r="G21" i="215"/>
  <c r="S19" i="215"/>
  <c r="O19" i="215"/>
  <c r="K19" i="215"/>
  <c r="S18" i="215"/>
  <c r="O18" i="215"/>
  <c r="K18" i="215"/>
  <c r="G18" i="215"/>
  <c r="S17" i="215"/>
  <c r="O17" i="215"/>
  <c r="K17" i="215"/>
  <c r="G17" i="215"/>
  <c r="G16" i="215"/>
  <c r="S15" i="215"/>
  <c r="O15" i="215"/>
  <c r="S14" i="215"/>
  <c r="O14" i="215"/>
  <c r="K14" i="215"/>
  <c r="G14" i="215"/>
  <c r="S13" i="215"/>
  <c r="O13" i="215"/>
  <c r="K13" i="215"/>
  <c r="G13" i="215"/>
  <c r="K12" i="215"/>
  <c r="G12" i="215"/>
  <c r="S11" i="215"/>
  <c r="S10" i="215"/>
  <c r="O10" i="215"/>
  <c r="K10" i="215"/>
  <c r="G10" i="215"/>
  <c r="S9" i="215"/>
  <c r="O9" i="215"/>
  <c r="K9" i="215"/>
  <c r="G9" i="215"/>
  <c r="O8" i="215"/>
  <c r="K8" i="215"/>
  <c r="G8" i="215"/>
  <c r="S6" i="215"/>
  <c r="O6" i="215"/>
  <c r="K6" i="215"/>
  <c r="G6" i="215"/>
  <c r="S5" i="215"/>
  <c r="O5" i="215"/>
  <c r="K5" i="215"/>
  <c r="G5" i="215"/>
  <c r="S4" i="215"/>
  <c r="O4" i="215"/>
  <c r="K4" i="215"/>
  <c r="G4" i="215"/>
  <c r="Q83" i="216"/>
  <c r="Q83" i="215"/>
  <c r="Q83" i="214"/>
  <c r="A69" i="210" l="1"/>
  <c r="A59" i="211" s="1"/>
  <c r="D42" i="95"/>
  <c r="C2" i="208" l="1"/>
  <c r="C1" i="208"/>
  <c r="B171" i="228" l="1"/>
  <c r="B170" i="228"/>
  <c r="B169" i="228"/>
  <c r="B168" i="228"/>
  <c r="B167" i="228"/>
  <c r="B166" i="228"/>
  <c r="B165" i="228"/>
  <c r="B164" i="228"/>
  <c r="B163" i="228"/>
  <c r="R162" i="228"/>
  <c r="N162" i="228"/>
  <c r="J162" i="228"/>
  <c r="F162" i="228"/>
  <c r="B162" i="228"/>
  <c r="R161" i="228"/>
  <c r="N161" i="228"/>
  <c r="J161" i="228"/>
  <c r="F161" i="228"/>
  <c r="B161" i="228"/>
  <c r="R160" i="228"/>
  <c r="N160" i="228"/>
  <c r="J160" i="228"/>
  <c r="F160" i="228"/>
  <c r="B160" i="228"/>
  <c r="R159" i="228"/>
  <c r="N159" i="228"/>
  <c r="J159" i="228"/>
  <c r="F159" i="228"/>
  <c r="B159" i="228"/>
  <c r="R158" i="228"/>
  <c r="N158" i="228"/>
  <c r="J158" i="228"/>
  <c r="F158" i="228"/>
  <c r="B158" i="228"/>
  <c r="R157" i="228"/>
  <c r="N157" i="228"/>
  <c r="J157" i="228"/>
  <c r="F157" i="228"/>
  <c r="B157" i="228"/>
  <c r="R156" i="228"/>
  <c r="N156" i="228"/>
  <c r="J156" i="228"/>
  <c r="F156" i="228"/>
  <c r="B156" i="228"/>
  <c r="R155" i="228"/>
  <c r="N155" i="228"/>
  <c r="J155" i="228"/>
  <c r="F155" i="228"/>
  <c r="B155" i="228"/>
  <c r="R154" i="228"/>
  <c r="N154" i="228"/>
  <c r="J154" i="228"/>
  <c r="F154" i="228"/>
  <c r="B154" i="228"/>
  <c r="R153" i="228"/>
  <c r="N153" i="228"/>
  <c r="J153" i="228"/>
  <c r="F153" i="228"/>
  <c r="B153" i="228"/>
  <c r="R152" i="228"/>
  <c r="N152" i="228"/>
  <c r="J152" i="228"/>
  <c r="F152" i="228"/>
  <c r="B152" i="228"/>
  <c r="R151" i="228"/>
  <c r="N151" i="228"/>
  <c r="J151" i="228"/>
  <c r="F151" i="228"/>
  <c r="R150" i="228"/>
  <c r="N150" i="228"/>
  <c r="J150" i="228"/>
  <c r="F150" i="228"/>
  <c r="R149" i="228"/>
  <c r="N149" i="228"/>
  <c r="J149" i="228"/>
  <c r="F149" i="228"/>
  <c r="R148" i="228"/>
  <c r="N148" i="228"/>
  <c r="J148" i="228"/>
  <c r="F148" i="228"/>
  <c r="R147" i="228"/>
  <c r="N147" i="228"/>
  <c r="J147" i="228"/>
  <c r="F147" i="228"/>
  <c r="R146" i="228"/>
  <c r="N146" i="228"/>
  <c r="J146" i="228"/>
  <c r="F146" i="228"/>
  <c r="R145" i="228"/>
  <c r="N145" i="228"/>
  <c r="J145" i="228"/>
  <c r="F145" i="228"/>
  <c r="R144" i="228"/>
  <c r="N144" i="228"/>
  <c r="J144" i="228"/>
  <c r="F144" i="228"/>
  <c r="R143" i="228"/>
  <c r="N143" i="228"/>
  <c r="J143" i="228"/>
  <c r="F143" i="228"/>
  <c r="Q142" i="228"/>
  <c r="M142" i="228"/>
  <c r="I142" i="228"/>
  <c r="E142" i="228"/>
  <c r="B171" i="227"/>
  <c r="B170" i="227"/>
  <c r="B169" i="227"/>
  <c r="B168" i="227"/>
  <c r="B167" i="227"/>
  <c r="B166" i="227"/>
  <c r="B165" i="227"/>
  <c r="B164" i="227"/>
  <c r="B163" i="227"/>
  <c r="R162" i="227"/>
  <c r="N162" i="227"/>
  <c r="J162" i="227"/>
  <c r="F162" i="227"/>
  <c r="B162" i="227"/>
  <c r="R161" i="227"/>
  <c r="N161" i="227"/>
  <c r="J161" i="227"/>
  <c r="F161" i="227"/>
  <c r="B161" i="227"/>
  <c r="R160" i="227"/>
  <c r="N160" i="227"/>
  <c r="J160" i="227"/>
  <c r="F160" i="227"/>
  <c r="B160" i="227"/>
  <c r="R159" i="227"/>
  <c r="N159" i="227"/>
  <c r="J159" i="227"/>
  <c r="F159" i="227"/>
  <c r="B159" i="227"/>
  <c r="R158" i="227"/>
  <c r="N158" i="227"/>
  <c r="J158" i="227"/>
  <c r="F158" i="227"/>
  <c r="B158" i="227"/>
  <c r="R157" i="227"/>
  <c r="N157" i="227"/>
  <c r="J157" i="227"/>
  <c r="F157" i="227"/>
  <c r="B157" i="227"/>
  <c r="R156" i="227"/>
  <c r="N156" i="227"/>
  <c r="J156" i="227"/>
  <c r="F156" i="227"/>
  <c r="B156" i="227"/>
  <c r="R155" i="227"/>
  <c r="N155" i="227"/>
  <c r="J155" i="227"/>
  <c r="F155" i="227"/>
  <c r="B155" i="227"/>
  <c r="R154" i="227"/>
  <c r="N154" i="227"/>
  <c r="J154" i="227"/>
  <c r="F154" i="227"/>
  <c r="B154" i="227"/>
  <c r="R153" i="227"/>
  <c r="N153" i="227"/>
  <c r="J153" i="227"/>
  <c r="F153" i="227"/>
  <c r="B153" i="227"/>
  <c r="R152" i="227"/>
  <c r="N152" i="227"/>
  <c r="J152" i="227"/>
  <c r="F152" i="227"/>
  <c r="B152" i="227"/>
  <c r="R151" i="227"/>
  <c r="N151" i="227"/>
  <c r="J151" i="227"/>
  <c r="F151" i="227"/>
  <c r="R150" i="227"/>
  <c r="N150" i="227"/>
  <c r="J150" i="227"/>
  <c r="F150" i="227"/>
  <c r="R149" i="227"/>
  <c r="N149" i="227"/>
  <c r="J149" i="227"/>
  <c r="F149" i="227"/>
  <c r="R148" i="227"/>
  <c r="N148" i="227"/>
  <c r="J148" i="227"/>
  <c r="F148" i="227"/>
  <c r="R147" i="227"/>
  <c r="N147" i="227"/>
  <c r="J147" i="227"/>
  <c r="F147" i="227"/>
  <c r="R146" i="227"/>
  <c r="N146" i="227"/>
  <c r="J146" i="227"/>
  <c r="F146" i="227"/>
  <c r="R145" i="227"/>
  <c r="N145" i="227"/>
  <c r="J145" i="227"/>
  <c r="F145" i="227"/>
  <c r="R144" i="227"/>
  <c r="N144" i="227"/>
  <c r="J144" i="227"/>
  <c r="F144" i="227"/>
  <c r="R143" i="227"/>
  <c r="N143" i="227"/>
  <c r="J143" i="227"/>
  <c r="F143" i="227"/>
  <c r="Q142" i="227"/>
  <c r="M142" i="227"/>
  <c r="I142" i="227"/>
  <c r="E142" i="227"/>
  <c r="B171" i="226"/>
  <c r="B170" i="226"/>
  <c r="B169" i="226"/>
  <c r="B168" i="226"/>
  <c r="B167" i="226"/>
  <c r="B166" i="226"/>
  <c r="B165" i="226"/>
  <c r="B164" i="226"/>
  <c r="B163" i="226"/>
  <c r="R162" i="226"/>
  <c r="N162" i="226"/>
  <c r="J162" i="226"/>
  <c r="F162" i="226"/>
  <c r="B162" i="226"/>
  <c r="R161" i="226"/>
  <c r="N161" i="226"/>
  <c r="J161" i="226"/>
  <c r="F161" i="226"/>
  <c r="B161" i="226"/>
  <c r="R160" i="226"/>
  <c r="N160" i="226"/>
  <c r="J160" i="226"/>
  <c r="F160" i="226"/>
  <c r="B160" i="226"/>
  <c r="R159" i="226"/>
  <c r="N159" i="226"/>
  <c r="J159" i="226"/>
  <c r="F159" i="226"/>
  <c r="B159" i="226"/>
  <c r="R158" i="226"/>
  <c r="N158" i="226"/>
  <c r="J158" i="226"/>
  <c r="F158" i="226"/>
  <c r="B158" i="226"/>
  <c r="R157" i="226"/>
  <c r="N157" i="226"/>
  <c r="J157" i="226"/>
  <c r="F157" i="226"/>
  <c r="B157" i="226"/>
  <c r="R156" i="226"/>
  <c r="N156" i="226"/>
  <c r="J156" i="226"/>
  <c r="F156" i="226"/>
  <c r="B156" i="226"/>
  <c r="R155" i="226"/>
  <c r="N155" i="226"/>
  <c r="J155" i="226"/>
  <c r="F155" i="226"/>
  <c r="B155" i="226"/>
  <c r="R154" i="226"/>
  <c r="N154" i="226"/>
  <c r="J154" i="226"/>
  <c r="F154" i="226"/>
  <c r="B154" i="226"/>
  <c r="R153" i="226"/>
  <c r="N153" i="226"/>
  <c r="J153" i="226"/>
  <c r="F153" i="226"/>
  <c r="B153" i="226"/>
  <c r="R152" i="226"/>
  <c r="N152" i="226"/>
  <c r="J152" i="226"/>
  <c r="F152" i="226"/>
  <c r="B152" i="226"/>
  <c r="R151" i="226"/>
  <c r="N151" i="226"/>
  <c r="J151" i="226"/>
  <c r="F151" i="226"/>
  <c r="R150" i="226"/>
  <c r="N150" i="226"/>
  <c r="J150" i="226"/>
  <c r="F150" i="226"/>
  <c r="R149" i="226"/>
  <c r="N149" i="226"/>
  <c r="J149" i="226"/>
  <c r="F149" i="226"/>
  <c r="R148" i="226"/>
  <c r="N148" i="226"/>
  <c r="J148" i="226"/>
  <c r="F148" i="226"/>
  <c r="R147" i="226"/>
  <c r="N147" i="226"/>
  <c r="J147" i="226"/>
  <c r="F147" i="226"/>
  <c r="R146" i="226"/>
  <c r="N146" i="226"/>
  <c r="J146" i="226"/>
  <c r="F146" i="226"/>
  <c r="R145" i="226"/>
  <c r="N145" i="226"/>
  <c r="J145" i="226"/>
  <c r="F145" i="226"/>
  <c r="R144" i="226"/>
  <c r="N144" i="226"/>
  <c r="J144" i="226"/>
  <c r="F144" i="226"/>
  <c r="R143" i="226"/>
  <c r="N143" i="226"/>
  <c r="J143" i="226"/>
  <c r="F143" i="226"/>
  <c r="Q142" i="226"/>
  <c r="M142" i="226"/>
  <c r="I142" i="226"/>
  <c r="E142" i="226"/>
  <c r="B171" i="225"/>
  <c r="B170" i="225"/>
  <c r="B169" i="225"/>
  <c r="B168" i="225"/>
  <c r="B167" i="225"/>
  <c r="B166" i="225"/>
  <c r="B165" i="225"/>
  <c r="B164" i="225"/>
  <c r="B163" i="225"/>
  <c r="R162" i="225"/>
  <c r="N162" i="225"/>
  <c r="J162" i="225"/>
  <c r="F162" i="225"/>
  <c r="B162" i="225"/>
  <c r="R161" i="225"/>
  <c r="N161" i="225"/>
  <c r="J161" i="225"/>
  <c r="F161" i="225"/>
  <c r="B161" i="225"/>
  <c r="R160" i="225"/>
  <c r="N160" i="225"/>
  <c r="J160" i="225"/>
  <c r="F160" i="225"/>
  <c r="B160" i="225"/>
  <c r="R159" i="225"/>
  <c r="N159" i="225"/>
  <c r="J159" i="225"/>
  <c r="F159" i="225"/>
  <c r="B159" i="225"/>
  <c r="R158" i="225"/>
  <c r="N158" i="225"/>
  <c r="J158" i="225"/>
  <c r="F158" i="225"/>
  <c r="B158" i="225"/>
  <c r="R157" i="225"/>
  <c r="N157" i="225"/>
  <c r="J157" i="225"/>
  <c r="F157" i="225"/>
  <c r="B157" i="225"/>
  <c r="R156" i="225"/>
  <c r="N156" i="225"/>
  <c r="J156" i="225"/>
  <c r="F156" i="225"/>
  <c r="B156" i="225"/>
  <c r="R155" i="225"/>
  <c r="N155" i="225"/>
  <c r="J155" i="225"/>
  <c r="F155" i="225"/>
  <c r="B155" i="225"/>
  <c r="R154" i="225"/>
  <c r="N154" i="225"/>
  <c r="J154" i="225"/>
  <c r="F154" i="225"/>
  <c r="B154" i="225"/>
  <c r="R153" i="225"/>
  <c r="N153" i="225"/>
  <c r="J153" i="225"/>
  <c r="F153" i="225"/>
  <c r="B153" i="225"/>
  <c r="R152" i="225"/>
  <c r="N152" i="225"/>
  <c r="J152" i="225"/>
  <c r="F152" i="225"/>
  <c r="B152" i="225"/>
  <c r="R151" i="225"/>
  <c r="N151" i="225"/>
  <c r="J151" i="225"/>
  <c r="F151" i="225"/>
  <c r="R150" i="225"/>
  <c r="N150" i="225"/>
  <c r="J150" i="225"/>
  <c r="F150" i="225"/>
  <c r="R149" i="225"/>
  <c r="N149" i="225"/>
  <c r="J149" i="225"/>
  <c r="F149" i="225"/>
  <c r="R148" i="225"/>
  <c r="N148" i="225"/>
  <c r="J148" i="225"/>
  <c r="F148" i="225"/>
  <c r="R147" i="225"/>
  <c r="N147" i="225"/>
  <c r="J147" i="225"/>
  <c r="F147" i="225"/>
  <c r="R146" i="225"/>
  <c r="N146" i="225"/>
  <c r="J146" i="225"/>
  <c r="F146" i="225"/>
  <c r="R145" i="225"/>
  <c r="N145" i="225"/>
  <c r="J145" i="225"/>
  <c r="F145" i="225"/>
  <c r="R144" i="225"/>
  <c r="N144" i="225"/>
  <c r="J144" i="225"/>
  <c r="F144" i="225"/>
  <c r="R143" i="225"/>
  <c r="N143" i="225"/>
  <c r="J143" i="225"/>
  <c r="F143" i="225"/>
  <c r="Q142" i="225"/>
  <c r="M142" i="225"/>
  <c r="I142" i="225"/>
  <c r="E142" i="225"/>
  <c r="B171" i="224"/>
  <c r="B170" i="224"/>
  <c r="B169" i="224"/>
  <c r="B168" i="224"/>
  <c r="B167" i="224"/>
  <c r="B166" i="224"/>
  <c r="B165" i="224"/>
  <c r="B164" i="224"/>
  <c r="B163" i="224"/>
  <c r="R162" i="224"/>
  <c r="N162" i="224"/>
  <c r="J162" i="224"/>
  <c r="F162" i="224"/>
  <c r="B162" i="224"/>
  <c r="R161" i="224"/>
  <c r="N161" i="224"/>
  <c r="J161" i="224"/>
  <c r="F161" i="224"/>
  <c r="B161" i="224"/>
  <c r="R160" i="224"/>
  <c r="N160" i="224"/>
  <c r="J160" i="224"/>
  <c r="F160" i="224"/>
  <c r="B160" i="224"/>
  <c r="R159" i="224"/>
  <c r="N159" i="224"/>
  <c r="J159" i="224"/>
  <c r="F159" i="224"/>
  <c r="B159" i="224"/>
  <c r="R158" i="224"/>
  <c r="N158" i="224"/>
  <c r="J158" i="224"/>
  <c r="F158" i="224"/>
  <c r="B158" i="224"/>
  <c r="R157" i="224"/>
  <c r="N157" i="224"/>
  <c r="J157" i="224"/>
  <c r="F157" i="224"/>
  <c r="B157" i="224"/>
  <c r="R156" i="224"/>
  <c r="N156" i="224"/>
  <c r="J156" i="224"/>
  <c r="F156" i="224"/>
  <c r="B156" i="224"/>
  <c r="R155" i="224"/>
  <c r="N155" i="224"/>
  <c r="J155" i="224"/>
  <c r="F155" i="224"/>
  <c r="B155" i="224"/>
  <c r="R154" i="224"/>
  <c r="N154" i="224"/>
  <c r="J154" i="224"/>
  <c r="F154" i="224"/>
  <c r="B154" i="224"/>
  <c r="R153" i="224"/>
  <c r="N153" i="224"/>
  <c r="J153" i="224"/>
  <c r="F153" i="224"/>
  <c r="B153" i="224"/>
  <c r="R152" i="224"/>
  <c r="N152" i="224"/>
  <c r="J152" i="224"/>
  <c r="F152" i="224"/>
  <c r="B152" i="224"/>
  <c r="R151" i="224"/>
  <c r="N151" i="224"/>
  <c r="J151" i="224"/>
  <c r="F151" i="224"/>
  <c r="R150" i="224"/>
  <c r="N150" i="224"/>
  <c r="J150" i="224"/>
  <c r="F150" i="224"/>
  <c r="R149" i="224"/>
  <c r="N149" i="224"/>
  <c r="J149" i="224"/>
  <c r="F149" i="224"/>
  <c r="R148" i="224"/>
  <c r="N148" i="224"/>
  <c r="J148" i="224"/>
  <c r="F148" i="224"/>
  <c r="R147" i="224"/>
  <c r="N147" i="224"/>
  <c r="J147" i="224"/>
  <c r="F147" i="224"/>
  <c r="R146" i="224"/>
  <c r="N146" i="224"/>
  <c r="J146" i="224"/>
  <c r="F146" i="224"/>
  <c r="R145" i="224"/>
  <c r="N145" i="224"/>
  <c r="J145" i="224"/>
  <c r="F145" i="224"/>
  <c r="R144" i="224"/>
  <c r="N144" i="224"/>
  <c r="J144" i="224"/>
  <c r="F144" i="224"/>
  <c r="R143" i="224"/>
  <c r="N143" i="224"/>
  <c r="J143" i="224"/>
  <c r="F143" i="224"/>
  <c r="Q142" i="224"/>
  <c r="M142" i="224"/>
  <c r="I142" i="224"/>
  <c r="E142" i="224"/>
  <c r="B171" i="223"/>
  <c r="B170" i="223"/>
  <c r="B169" i="223"/>
  <c r="B168" i="223"/>
  <c r="B167" i="223"/>
  <c r="B166" i="223"/>
  <c r="B165" i="223"/>
  <c r="B164" i="223"/>
  <c r="B163" i="223"/>
  <c r="R162" i="223"/>
  <c r="N162" i="223"/>
  <c r="J162" i="223"/>
  <c r="F162" i="223"/>
  <c r="B162" i="223"/>
  <c r="R161" i="223"/>
  <c r="N161" i="223"/>
  <c r="J161" i="223"/>
  <c r="F161" i="223"/>
  <c r="B161" i="223"/>
  <c r="R160" i="223"/>
  <c r="N160" i="223"/>
  <c r="J160" i="223"/>
  <c r="F160" i="223"/>
  <c r="B160" i="223"/>
  <c r="R159" i="223"/>
  <c r="N159" i="223"/>
  <c r="J159" i="223"/>
  <c r="F159" i="223"/>
  <c r="B159" i="223"/>
  <c r="R158" i="223"/>
  <c r="N158" i="223"/>
  <c r="J158" i="223"/>
  <c r="F158" i="223"/>
  <c r="B158" i="223"/>
  <c r="R157" i="223"/>
  <c r="N157" i="223"/>
  <c r="J157" i="223"/>
  <c r="F157" i="223"/>
  <c r="B157" i="223"/>
  <c r="R156" i="223"/>
  <c r="N156" i="223"/>
  <c r="J156" i="223"/>
  <c r="F156" i="223"/>
  <c r="B156" i="223"/>
  <c r="R155" i="223"/>
  <c r="N155" i="223"/>
  <c r="J155" i="223"/>
  <c r="F155" i="223"/>
  <c r="B155" i="223"/>
  <c r="R154" i="223"/>
  <c r="N154" i="223"/>
  <c r="J154" i="223"/>
  <c r="F154" i="223"/>
  <c r="B154" i="223"/>
  <c r="R153" i="223"/>
  <c r="N153" i="223"/>
  <c r="J153" i="223"/>
  <c r="F153" i="223"/>
  <c r="B153" i="223"/>
  <c r="R152" i="223"/>
  <c r="N152" i="223"/>
  <c r="J152" i="223"/>
  <c r="F152" i="223"/>
  <c r="B152" i="223"/>
  <c r="R151" i="223"/>
  <c r="N151" i="223"/>
  <c r="J151" i="223"/>
  <c r="F151" i="223"/>
  <c r="R150" i="223"/>
  <c r="N150" i="223"/>
  <c r="J150" i="223"/>
  <c r="F150" i="223"/>
  <c r="R149" i="223"/>
  <c r="N149" i="223"/>
  <c r="J149" i="223"/>
  <c r="F149" i="223"/>
  <c r="R148" i="223"/>
  <c r="N148" i="223"/>
  <c r="J148" i="223"/>
  <c r="F148" i="223"/>
  <c r="R147" i="223"/>
  <c r="N147" i="223"/>
  <c r="J147" i="223"/>
  <c r="F147" i="223"/>
  <c r="R146" i="223"/>
  <c r="N146" i="223"/>
  <c r="J146" i="223"/>
  <c r="F146" i="223"/>
  <c r="R145" i="223"/>
  <c r="N145" i="223"/>
  <c r="J145" i="223"/>
  <c r="F145" i="223"/>
  <c r="R144" i="223"/>
  <c r="N144" i="223"/>
  <c r="J144" i="223"/>
  <c r="F144" i="223"/>
  <c r="R143" i="223"/>
  <c r="N143" i="223"/>
  <c r="J143" i="223"/>
  <c r="F143" i="223"/>
  <c r="Q142" i="223"/>
  <c r="M142" i="223"/>
  <c r="I142" i="223"/>
  <c r="E142" i="223"/>
  <c r="B171" i="222"/>
  <c r="B170" i="222"/>
  <c r="B169" i="222"/>
  <c r="B168" i="222"/>
  <c r="B167" i="222"/>
  <c r="B166" i="222"/>
  <c r="B165" i="222"/>
  <c r="B164" i="222"/>
  <c r="B163" i="222"/>
  <c r="R162" i="222"/>
  <c r="N162" i="222"/>
  <c r="J162" i="222"/>
  <c r="F162" i="222"/>
  <c r="B162" i="222"/>
  <c r="R161" i="222"/>
  <c r="N161" i="222"/>
  <c r="J161" i="222"/>
  <c r="F161" i="222"/>
  <c r="B161" i="222"/>
  <c r="R160" i="222"/>
  <c r="N160" i="222"/>
  <c r="J160" i="222"/>
  <c r="F160" i="222"/>
  <c r="B160" i="222"/>
  <c r="R159" i="222"/>
  <c r="N159" i="222"/>
  <c r="J159" i="222"/>
  <c r="F159" i="222"/>
  <c r="B159" i="222"/>
  <c r="R158" i="222"/>
  <c r="N158" i="222"/>
  <c r="J158" i="222"/>
  <c r="F158" i="222"/>
  <c r="B158" i="222"/>
  <c r="R157" i="222"/>
  <c r="N157" i="222"/>
  <c r="J157" i="222"/>
  <c r="F157" i="222"/>
  <c r="B157" i="222"/>
  <c r="R156" i="222"/>
  <c r="N156" i="222"/>
  <c r="J156" i="222"/>
  <c r="F156" i="222"/>
  <c r="B156" i="222"/>
  <c r="R155" i="222"/>
  <c r="N155" i="222"/>
  <c r="J155" i="222"/>
  <c r="F155" i="222"/>
  <c r="B155" i="222"/>
  <c r="R154" i="222"/>
  <c r="N154" i="222"/>
  <c r="J154" i="222"/>
  <c r="F154" i="222"/>
  <c r="B154" i="222"/>
  <c r="R153" i="222"/>
  <c r="N153" i="222"/>
  <c r="J153" i="222"/>
  <c r="F153" i="222"/>
  <c r="B153" i="222"/>
  <c r="R152" i="222"/>
  <c r="N152" i="222"/>
  <c r="J152" i="222"/>
  <c r="F152" i="222"/>
  <c r="B152" i="222"/>
  <c r="R151" i="222"/>
  <c r="N151" i="222"/>
  <c r="J151" i="222"/>
  <c r="F151" i="222"/>
  <c r="R150" i="222"/>
  <c r="N150" i="222"/>
  <c r="J150" i="222"/>
  <c r="F150" i="222"/>
  <c r="R149" i="222"/>
  <c r="N149" i="222"/>
  <c r="J149" i="222"/>
  <c r="F149" i="222"/>
  <c r="R148" i="222"/>
  <c r="N148" i="222"/>
  <c r="J148" i="222"/>
  <c r="F148" i="222"/>
  <c r="R147" i="222"/>
  <c r="N147" i="222"/>
  <c r="J147" i="222"/>
  <c r="F147" i="222"/>
  <c r="R146" i="222"/>
  <c r="N146" i="222"/>
  <c r="J146" i="222"/>
  <c r="F146" i="222"/>
  <c r="R145" i="222"/>
  <c r="N145" i="222"/>
  <c r="J145" i="222"/>
  <c r="F145" i="222"/>
  <c r="R144" i="222"/>
  <c r="N144" i="222"/>
  <c r="J144" i="222"/>
  <c r="F144" i="222"/>
  <c r="R143" i="222"/>
  <c r="N143" i="222"/>
  <c r="J143" i="222"/>
  <c r="F143" i="222"/>
  <c r="Q142" i="222"/>
  <c r="M142" i="222"/>
  <c r="I142" i="222"/>
  <c r="E142" i="222"/>
  <c r="B171" i="221"/>
  <c r="B170" i="221"/>
  <c r="B169" i="221"/>
  <c r="B168" i="221"/>
  <c r="B167" i="221"/>
  <c r="B166" i="221"/>
  <c r="B165" i="221"/>
  <c r="B164" i="221"/>
  <c r="B163" i="221"/>
  <c r="R162" i="221"/>
  <c r="N162" i="221"/>
  <c r="J162" i="221"/>
  <c r="F162" i="221"/>
  <c r="B162" i="221"/>
  <c r="R161" i="221"/>
  <c r="N161" i="221"/>
  <c r="J161" i="221"/>
  <c r="F161" i="221"/>
  <c r="B161" i="221"/>
  <c r="R160" i="221"/>
  <c r="N160" i="221"/>
  <c r="J160" i="221"/>
  <c r="F160" i="221"/>
  <c r="B160" i="221"/>
  <c r="R159" i="221"/>
  <c r="N159" i="221"/>
  <c r="J159" i="221"/>
  <c r="F159" i="221"/>
  <c r="B159" i="221"/>
  <c r="R158" i="221"/>
  <c r="N158" i="221"/>
  <c r="J158" i="221"/>
  <c r="F158" i="221"/>
  <c r="B158" i="221"/>
  <c r="R157" i="221"/>
  <c r="N157" i="221"/>
  <c r="J157" i="221"/>
  <c r="F157" i="221"/>
  <c r="B157" i="221"/>
  <c r="R156" i="221"/>
  <c r="N156" i="221"/>
  <c r="J156" i="221"/>
  <c r="F156" i="221"/>
  <c r="B156" i="221"/>
  <c r="R155" i="221"/>
  <c r="N155" i="221"/>
  <c r="J155" i="221"/>
  <c r="F155" i="221"/>
  <c r="B155" i="221"/>
  <c r="R154" i="221"/>
  <c r="N154" i="221"/>
  <c r="J154" i="221"/>
  <c r="F154" i="221"/>
  <c r="B154" i="221"/>
  <c r="R153" i="221"/>
  <c r="N153" i="221"/>
  <c r="J153" i="221"/>
  <c r="F153" i="221"/>
  <c r="B153" i="221"/>
  <c r="R152" i="221"/>
  <c r="N152" i="221"/>
  <c r="J152" i="221"/>
  <c r="F152" i="221"/>
  <c r="B152" i="221"/>
  <c r="R151" i="221"/>
  <c r="N151" i="221"/>
  <c r="J151" i="221"/>
  <c r="F151" i="221"/>
  <c r="R150" i="221"/>
  <c r="N150" i="221"/>
  <c r="J150" i="221"/>
  <c r="F150" i="221"/>
  <c r="R149" i="221"/>
  <c r="N149" i="221"/>
  <c r="J149" i="221"/>
  <c r="F149" i="221"/>
  <c r="R148" i="221"/>
  <c r="N148" i="221"/>
  <c r="J148" i="221"/>
  <c r="F148" i="221"/>
  <c r="R147" i="221"/>
  <c r="N147" i="221"/>
  <c r="J147" i="221"/>
  <c r="F147" i="221"/>
  <c r="R146" i="221"/>
  <c r="N146" i="221"/>
  <c r="J146" i="221"/>
  <c r="F146" i="221"/>
  <c r="R145" i="221"/>
  <c r="N145" i="221"/>
  <c r="J145" i="221"/>
  <c r="F145" i="221"/>
  <c r="R144" i="221"/>
  <c r="N144" i="221"/>
  <c r="J144" i="221"/>
  <c r="F144" i="221"/>
  <c r="R143" i="221"/>
  <c r="N143" i="221"/>
  <c r="J143" i="221"/>
  <c r="F143" i="221"/>
  <c r="Q142" i="221"/>
  <c r="M142" i="221"/>
  <c r="I142" i="221"/>
  <c r="E142" i="221"/>
  <c r="B171" i="220"/>
  <c r="B170" i="220"/>
  <c r="B169" i="220"/>
  <c r="B168" i="220"/>
  <c r="B167" i="220"/>
  <c r="B166" i="220"/>
  <c r="B165" i="220"/>
  <c r="B164" i="220"/>
  <c r="B163" i="220"/>
  <c r="R162" i="220"/>
  <c r="N162" i="220"/>
  <c r="J162" i="220"/>
  <c r="F162" i="220"/>
  <c r="B162" i="220"/>
  <c r="R161" i="220"/>
  <c r="N161" i="220"/>
  <c r="J161" i="220"/>
  <c r="F161" i="220"/>
  <c r="B161" i="220"/>
  <c r="R160" i="220"/>
  <c r="N160" i="220"/>
  <c r="J160" i="220"/>
  <c r="F160" i="220"/>
  <c r="B160" i="220"/>
  <c r="R159" i="220"/>
  <c r="N159" i="220"/>
  <c r="J159" i="220"/>
  <c r="F159" i="220"/>
  <c r="B159" i="220"/>
  <c r="R158" i="220"/>
  <c r="N158" i="220"/>
  <c r="J158" i="220"/>
  <c r="F158" i="220"/>
  <c r="B158" i="220"/>
  <c r="R157" i="220"/>
  <c r="N157" i="220"/>
  <c r="J157" i="220"/>
  <c r="F157" i="220"/>
  <c r="B157" i="220"/>
  <c r="R156" i="220"/>
  <c r="N156" i="220"/>
  <c r="J156" i="220"/>
  <c r="F156" i="220"/>
  <c r="B156" i="220"/>
  <c r="R155" i="220"/>
  <c r="N155" i="220"/>
  <c r="J155" i="220"/>
  <c r="F155" i="220"/>
  <c r="B155" i="220"/>
  <c r="R154" i="220"/>
  <c r="N154" i="220"/>
  <c r="J154" i="220"/>
  <c r="F154" i="220"/>
  <c r="B154" i="220"/>
  <c r="R153" i="220"/>
  <c r="N153" i="220"/>
  <c r="J153" i="220"/>
  <c r="F153" i="220"/>
  <c r="B153" i="220"/>
  <c r="R152" i="220"/>
  <c r="N152" i="220"/>
  <c r="J152" i="220"/>
  <c r="F152" i="220"/>
  <c r="B152" i="220"/>
  <c r="R151" i="220"/>
  <c r="N151" i="220"/>
  <c r="J151" i="220"/>
  <c r="F151" i="220"/>
  <c r="R150" i="220"/>
  <c r="N150" i="220"/>
  <c r="J150" i="220"/>
  <c r="F150" i="220"/>
  <c r="R149" i="220"/>
  <c r="N149" i="220"/>
  <c r="J149" i="220"/>
  <c r="F149" i="220"/>
  <c r="R148" i="220"/>
  <c r="N148" i="220"/>
  <c r="J148" i="220"/>
  <c r="F148" i="220"/>
  <c r="R147" i="220"/>
  <c r="N147" i="220"/>
  <c r="J147" i="220"/>
  <c r="F147" i="220"/>
  <c r="R146" i="220"/>
  <c r="N146" i="220"/>
  <c r="J146" i="220"/>
  <c r="F146" i="220"/>
  <c r="R145" i="220"/>
  <c r="N145" i="220"/>
  <c r="J145" i="220"/>
  <c r="F145" i="220"/>
  <c r="R144" i="220"/>
  <c r="N144" i="220"/>
  <c r="J144" i="220"/>
  <c r="F144" i="220"/>
  <c r="R143" i="220"/>
  <c r="N143" i="220"/>
  <c r="J143" i="220"/>
  <c r="F143" i="220"/>
  <c r="Q142" i="220"/>
  <c r="M142" i="220"/>
  <c r="I142" i="220"/>
  <c r="E142" i="220"/>
  <c r="B171" i="219"/>
  <c r="B170" i="219"/>
  <c r="B169" i="219"/>
  <c r="B168" i="219"/>
  <c r="B167" i="219"/>
  <c r="B166" i="219"/>
  <c r="B165" i="219"/>
  <c r="B164" i="219"/>
  <c r="B163" i="219"/>
  <c r="R162" i="219"/>
  <c r="N162" i="219"/>
  <c r="J162" i="219"/>
  <c r="F162" i="219"/>
  <c r="B162" i="219"/>
  <c r="R161" i="219"/>
  <c r="N161" i="219"/>
  <c r="J161" i="219"/>
  <c r="F161" i="219"/>
  <c r="B161" i="219"/>
  <c r="R160" i="219"/>
  <c r="N160" i="219"/>
  <c r="J160" i="219"/>
  <c r="F160" i="219"/>
  <c r="B160" i="219"/>
  <c r="R159" i="219"/>
  <c r="N159" i="219"/>
  <c r="J159" i="219"/>
  <c r="F159" i="219"/>
  <c r="B159" i="219"/>
  <c r="R158" i="219"/>
  <c r="N158" i="219"/>
  <c r="J158" i="219"/>
  <c r="F158" i="219"/>
  <c r="B158" i="219"/>
  <c r="R157" i="219"/>
  <c r="N157" i="219"/>
  <c r="J157" i="219"/>
  <c r="F157" i="219"/>
  <c r="B157" i="219"/>
  <c r="R156" i="219"/>
  <c r="N156" i="219"/>
  <c r="J156" i="219"/>
  <c r="F156" i="219"/>
  <c r="B156" i="219"/>
  <c r="R155" i="219"/>
  <c r="N155" i="219"/>
  <c r="J155" i="219"/>
  <c r="F155" i="219"/>
  <c r="B155" i="219"/>
  <c r="R154" i="219"/>
  <c r="N154" i="219"/>
  <c r="J154" i="219"/>
  <c r="F154" i="219"/>
  <c r="B154" i="219"/>
  <c r="R153" i="219"/>
  <c r="N153" i="219"/>
  <c r="J153" i="219"/>
  <c r="F153" i="219"/>
  <c r="B153" i="219"/>
  <c r="R152" i="219"/>
  <c r="N152" i="219"/>
  <c r="J152" i="219"/>
  <c r="F152" i="219"/>
  <c r="B152" i="219"/>
  <c r="R151" i="219"/>
  <c r="N151" i="219"/>
  <c r="J151" i="219"/>
  <c r="F151" i="219"/>
  <c r="R150" i="219"/>
  <c r="N150" i="219"/>
  <c r="J150" i="219"/>
  <c r="F150" i="219"/>
  <c r="R149" i="219"/>
  <c r="N149" i="219"/>
  <c r="J149" i="219"/>
  <c r="F149" i="219"/>
  <c r="R148" i="219"/>
  <c r="N148" i="219"/>
  <c r="J148" i="219"/>
  <c r="F148" i="219"/>
  <c r="R147" i="219"/>
  <c r="N147" i="219"/>
  <c r="J147" i="219"/>
  <c r="F147" i="219"/>
  <c r="R146" i="219"/>
  <c r="N146" i="219"/>
  <c r="J146" i="219"/>
  <c r="F146" i="219"/>
  <c r="R145" i="219"/>
  <c r="N145" i="219"/>
  <c r="J145" i="219"/>
  <c r="F145" i="219"/>
  <c r="R144" i="219"/>
  <c r="N144" i="219"/>
  <c r="J144" i="219"/>
  <c r="F144" i="219"/>
  <c r="R143" i="219"/>
  <c r="N143" i="219"/>
  <c r="J143" i="219"/>
  <c r="F143" i="219"/>
  <c r="Q142" i="219"/>
  <c r="M142" i="219"/>
  <c r="I142" i="219"/>
  <c r="E142" i="219"/>
  <c r="B171" i="218"/>
  <c r="B170" i="218"/>
  <c r="B169" i="218"/>
  <c r="B168" i="218"/>
  <c r="B167" i="218"/>
  <c r="B166" i="218"/>
  <c r="B165" i="218"/>
  <c r="B164" i="218"/>
  <c r="B163" i="218"/>
  <c r="R162" i="218"/>
  <c r="N162" i="218"/>
  <c r="J162" i="218"/>
  <c r="F162" i="218"/>
  <c r="B162" i="218"/>
  <c r="R161" i="218"/>
  <c r="N161" i="218"/>
  <c r="J161" i="218"/>
  <c r="F161" i="218"/>
  <c r="B161" i="218"/>
  <c r="R160" i="218"/>
  <c r="N160" i="218"/>
  <c r="J160" i="218"/>
  <c r="F160" i="218"/>
  <c r="B160" i="218"/>
  <c r="R159" i="218"/>
  <c r="N159" i="218"/>
  <c r="J159" i="218"/>
  <c r="F159" i="218"/>
  <c r="B159" i="218"/>
  <c r="R158" i="218"/>
  <c r="N158" i="218"/>
  <c r="J158" i="218"/>
  <c r="F158" i="218"/>
  <c r="B158" i="218"/>
  <c r="R157" i="218"/>
  <c r="N157" i="218"/>
  <c r="J157" i="218"/>
  <c r="F157" i="218"/>
  <c r="B157" i="218"/>
  <c r="R156" i="218"/>
  <c r="N156" i="218"/>
  <c r="J156" i="218"/>
  <c r="F156" i="218"/>
  <c r="B156" i="218"/>
  <c r="R155" i="218"/>
  <c r="N155" i="218"/>
  <c r="J155" i="218"/>
  <c r="F155" i="218"/>
  <c r="B155" i="218"/>
  <c r="R154" i="218"/>
  <c r="N154" i="218"/>
  <c r="J154" i="218"/>
  <c r="F154" i="218"/>
  <c r="B154" i="218"/>
  <c r="R153" i="218"/>
  <c r="N153" i="218"/>
  <c r="J153" i="218"/>
  <c r="F153" i="218"/>
  <c r="B153" i="218"/>
  <c r="R152" i="218"/>
  <c r="N152" i="218"/>
  <c r="J152" i="218"/>
  <c r="F152" i="218"/>
  <c r="B152" i="218"/>
  <c r="R151" i="218"/>
  <c r="N151" i="218"/>
  <c r="J151" i="218"/>
  <c r="F151" i="218"/>
  <c r="R150" i="218"/>
  <c r="N150" i="218"/>
  <c r="J150" i="218"/>
  <c r="F150" i="218"/>
  <c r="R149" i="218"/>
  <c r="N149" i="218"/>
  <c r="J149" i="218"/>
  <c r="F149" i="218"/>
  <c r="R148" i="218"/>
  <c r="N148" i="218"/>
  <c r="J148" i="218"/>
  <c r="F148" i="218"/>
  <c r="R147" i="218"/>
  <c r="N147" i="218"/>
  <c r="J147" i="218"/>
  <c r="F147" i="218"/>
  <c r="R146" i="218"/>
  <c r="N146" i="218"/>
  <c r="J146" i="218"/>
  <c r="F146" i="218"/>
  <c r="R145" i="218"/>
  <c r="N145" i="218"/>
  <c r="J145" i="218"/>
  <c r="F145" i="218"/>
  <c r="R144" i="218"/>
  <c r="N144" i="218"/>
  <c r="J144" i="218"/>
  <c r="F144" i="218"/>
  <c r="R143" i="218"/>
  <c r="N143" i="218"/>
  <c r="J143" i="218"/>
  <c r="F143" i="218"/>
  <c r="Q142" i="218"/>
  <c r="M142" i="218"/>
  <c r="I142" i="218"/>
  <c r="E142" i="218"/>
  <c r="B171" i="217"/>
  <c r="B170" i="217"/>
  <c r="B169" i="217"/>
  <c r="B168" i="217"/>
  <c r="B167" i="217"/>
  <c r="B166" i="217"/>
  <c r="B165" i="217"/>
  <c r="B164" i="217"/>
  <c r="B163" i="217"/>
  <c r="R162" i="217"/>
  <c r="N162" i="217"/>
  <c r="J162" i="217"/>
  <c r="F162" i="217"/>
  <c r="B162" i="217"/>
  <c r="R161" i="217"/>
  <c r="N161" i="217"/>
  <c r="J161" i="217"/>
  <c r="F161" i="217"/>
  <c r="B161" i="217"/>
  <c r="R160" i="217"/>
  <c r="N160" i="217"/>
  <c r="J160" i="217"/>
  <c r="F160" i="217"/>
  <c r="B160" i="217"/>
  <c r="R159" i="217"/>
  <c r="N159" i="217"/>
  <c r="J159" i="217"/>
  <c r="F159" i="217"/>
  <c r="B159" i="217"/>
  <c r="R158" i="217"/>
  <c r="N158" i="217"/>
  <c r="J158" i="217"/>
  <c r="F158" i="217"/>
  <c r="B158" i="217"/>
  <c r="R157" i="217"/>
  <c r="N157" i="217"/>
  <c r="J157" i="217"/>
  <c r="F157" i="217"/>
  <c r="B157" i="217"/>
  <c r="R156" i="217"/>
  <c r="N156" i="217"/>
  <c r="J156" i="217"/>
  <c r="F156" i="217"/>
  <c r="B156" i="217"/>
  <c r="R155" i="217"/>
  <c r="N155" i="217"/>
  <c r="J155" i="217"/>
  <c r="F155" i="217"/>
  <c r="B155" i="217"/>
  <c r="R154" i="217"/>
  <c r="N154" i="217"/>
  <c r="J154" i="217"/>
  <c r="F154" i="217"/>
  <c r="B154" i="217"/>
  <c r="R153" i="217"/>
  <c r="N153" i="217"/>
  <c r="J153" i="217"/>
  <c r="F153" i="217"/>
  <c r="B153" i="217"/>
  <c r="R152" i="217"/>
  <c r="N152" i="217"/>
  <c r="J152" i="217"/>
  <c r="F152" i="217"/>
  <c r="B152" i="217"/>
  <c r="R151" i="217"/>
  <c r="N151" i="217"/>
  <c r="J151" i="217"/>
  <c r="F151" i="217"/>
  <c r="R150" i="217"/>
  <c r="N150" i="217"/>
  <c r="J150" i="217"/>
  <c r="F150" i="217"/>
  <c r="R149" i="217"/>
  <c r="N149" i="217"/>
  <c r="J149" i="217"/>
  <c r="F149" i="217"/>
  <c r="R148" i="217"/>
  <c r="N148" i="217"/>
  <c r="J148" i="217"/>
  <c r="F148" i="217"/>
  <c r="R147" i="217"/>
  <c r="N147" i="217"/>
  <c r="J147" i="217"/>
  <c r="F147" i="217"/>
  <c r="R146" i="217"/>
  <c r="N146" i="217"/>
  <c r="J146" i="217"/>
  <c r="F146" i="217"/>
  <c r="R145" i="217"/>
  <c r="N145" i="217"/>
  <c r="J145" i="217"/>
  <c r="F145" i="217"/>
  <c r="R144" i="217"/>
  <c r="N144" i="217"/>
  <c r="J144" i="217"/>
  <c r="F144" i="217"/>
  <c r="R143" i="217"/>
  <c r="N143" i="217"/>
  <c r="J143" i="217"/>
  <c r="F143" i="217"/>
  <c r="Q142" i="217"/>
  <c r="M142" i="217"/>
  <c r="I142" i="217"/>
  <c r="E142" i="217"/>
  <c r="B171" i="216"/>
  <c r="B170" i="216"/>
  <c r="B169" i="216"/>
  <c r="B168" i="216"/>
  <c r="B167" i="216"/>
  <c r="B166" i="216"/>
  <c r="B165" i="216"/>
  <c r="B164" i="216"/>
  <c r="B163" i="216"/>
  <c r="R162" i="216"/>
  <c r="N162" i="216"/>
  <c r="J162" i="216"/>
  <c r="F162" i="216"/>
  <c r="B162" i="216"/>
  <c r="R161" i="216"/>
  <c r="N161" i="216"/>
  <c r="J161" i="216"/>
  <c r="F161" i="216"/>
  <c r="B161" i="216"/>
  <c r="R160" i="216"/>
  <c r="N160" i="216"/>
  <c r="J160" i="216"/>
  <c r="F160" i="216"/>
  <c r="B160" i="216"/>
  <c r="R159" i="216"/>
  <c r="N159" i="216"/>
  <c r="J159" i="216"/>
  <c r="F159" i="216"/>
  <c r="B159" i="216"/>
  <c r="R158" i="216"/>
  <c r="N158" i="216"/>
  <c r="J158" i="216"/>
  <c r="F158" i="216"/>
  <c r="B158" i="216"/>
  <c r="R157" i="216"/>
  <c r="N157" i="216"/>
  <c r="J157" i="216"/>
  <c r="F157" i="216"/>
  <c r="B157" i="216"/>
  <c r="R156" i="216"/>
  <c r="N156" i="216"/>
  <c r="J156" i="216"/>
  <c r="F156" i="216"/>
  <c r="B156" i="216"/>
  <c r="R155" i="216"/>
  <c r="N155" i="216"/>
  <c r="J155" i="216"/>
  <c r="F155" i="216"/>
  <c r="B155" i="216"/>
  <c r="R154" i="216"/>
  <c r="N154" i="216"/>
  <c r="J154" i="216"/>
  <c r="F154" i="216"/>
  <c r="B154" i="216"/>
  <c r="R153" i="216"/>
  <c r="N153" i="216"/>
  <c r="J153" i="216"/>
  <c r="F153" i="216"/>
  <c r="B153" i="216"/>
  <c r="R152" i="216"/>
  <c r="N152" i="216"/>
  <c r="J152" i="216"/>
  <c r="F152" i="216"/>
  <c r="B152" i="216"/>
  <c r="R151" i="216"/>
  <c r="N151" i="216"/>
  <c r="J151" i="216"/>
  <c r="F151" i="216"/>
  <c r="R150" i="216"/>
  <c r="N150" i="216"/>
  <c r="J150" i="216"/>
  <c r="F150" i="216"/>
  <c r="R149" i="216"/>
  <c r="N149" i="216"/>
  <c r="J149" i="216"/>
  <c r="F149" i="216"/>
  <c r="R148" i="216"/>
  <c r="N148" i="216"/>
  <c r="J148" i="216"/>
  <c r="F148" i="216"/>
  <c r="R147" i="216"/>
  <c r="N147" i="216"/>
  <c r="J147" i="216"/>
  <c r="F147" i="216"/>
  <c r="R146" i="216"/>
  <c r="N146" i="216"/>
  <c r="J146" i="216"/>
  <c r="F146" i="216"/>
  <c r="R145" i="216"/>
  <c r="N145" i="216"/>
  <c r="J145" i="216"/>
  <c r="F145" i="216"/>
  <c r="R144" i="216"/>
  <c r="N144" i="216"/>
  <c r="J144" i="216"/>
  <c r="F144" i="216"/>
  <c r="R143" i="216"/>
  <c r="N143" i="216"/>
  <c r="J143" i="216"/>
  <c r="F143" i="216"/>
  <c r="Q142" i="216"/>
  <c r="M142" i="216"/>
  <c r="I142" i="216"/>
  <c r="E142" i="216"/>
  <c r="B171" i="215"/>
  <c r="B170" i="215"/>
  <c r="B169" i="215"/>
  <c r="B168" i="215"/>
  <c r="B167" i="215"/>
  <c r="B166" i="215"/>
  <c r="B165" i="215"/>
  <c r="B164" i="215"/>
  <c r="B163" i="215"/>
  <c r="R162" i="215"/>
  <c r="N162" i="215"/>
  <c r="J162" i="215"/>
  <c r="F162" i="215"/>
  <c r="B162" i="215"/>
  <c r="R161" i="215"/>
  <c r="N161" i="215"/>
  <c r="J161" i="215"/>
  <c r="F161" i="215"/>
  <c r="B161" i="215"/>
  <c r="R160" i="215"/>
  <c r="N160" i="215"/>
  <c r="J160" i="215"/>
  <c r="F160" i="215"/>
  <c r="B160" i="215"/>
  <c r="R159" i="215"/>
  <c r="N159" i="215"/>
  <c r="J159" i="215"/>
  <c r="F159" i="215"/>
  <c r="B159" i="215"/>
  <c r="R158" i="215"/>
  <c r="N158" i="215"/>
  <c r="J158" i="215"/>
  <c r="F158" i="215"/>
  <c r="B158" i="215"/>
  <c r="R157" i="215"/>
  <c r="N157" i="215"/>
  <c r="J157" i="215"/>
  <c r="F157" i="215"/>
  <c r="B157" i="215"/>
  <c r="R156" i="215"/>
  <c r="N156" i="215"/>
  <c r="J156" i="215"/>
  <c r="F156" i="215"/>
  <c r="B156" i="215"/>
  <c r="R155" i="215"/>
  <c r="N155" i="215"/>
  <c r="J155" i="215"/>
  <c r="F155" i="215"/>
  <c r="B155" i="215"/>
  <c r="R154" i="215"/>
  <c r="N154" i="215"/>
  <c r="J154" i="215"/>
  <c r="F154" i="215"/>
  <c r="B154" i="215"/>
  <c r="R153" i="215"/>
  <c r="N153" i="215"/>
  <c r="J153" i="215"/>
  <c r="F153" i="215"/>
  <c r="B153" i="215"/>
  <c r="R152" i="215"/>
  <c r="N152" i="215"/>
  <c r="J152" i="215"/>
  <c r="F152" i="215"/>
  <c r="B152" i="215"/>
  <c r="R151" i="215"/>
  <c r="N151" i="215"/>
  <c r="J151" i="215"/>
  <c r="F151" i="215"/>
  <c r="R150" i="215"/>
  <c r="N150" i="215"/>
  <c r="J150" i="215"/>
  <c r="F150" i="215"/>
  <c r="R149" i="215"/>
  <c r="N149" i="215"/>
  <c r="J149" i="215"/>
  <c r="F149" i="215"/>
  <c r="R148" i="215"/>
  <c r="N148" i="215"/>
  <c r="J148" i="215"/>
  <c r="F148" i="215"/>
  <c r="R147" i="215"/>
  <c r="N147" i="215"/>
  <c r="J147" i="215"/>
  <c r="F147" i="215"/>
  <c r="R146" i="215"/>
  <c r="N146" i="215"/>
  <c r="J146" i="215"/>
  <c r="F146" i="215"/>
  <c r="R145" i="215"/>
  <c r="N145" i="215"/>
  <c r="J145" i="215"/>
  <c r="F145" i="215"/>
  <c r="R144" i="215"/>
  <c r="N144" i="215"/>
  <c r="J144" i="215"/>
  <c r="F144" i="215"/>
  <c r="R143" i="215"/>
  <c r="N143" i="215"/>
  <c r="J143" i="215"/>
  <c r="F143" i="215"/>
  <c r="Q142" i="215"/>
  <c r="M142" i="215"/>
  <c r="I142" i="215"/>
  <c r="E142" i="215"/>
  <c r="B171" i="214"/>
  <c r="B170" i="214"/>
  <c r="B169" i="214"/>
  <c r="B168" i="214"/>
  <c r="B167" i="214"/>
  <c r="B166" i="214"/>
  <c r="B165" i="214"/>
  <c r="B164" i="214"/>
  <c r="B163" i="214"/>
  <c r="R162" i="214"/>
  <c r="N162" i="214"/>
  <c r="J162" i="214"/>
  <c r="F162" i="214"/>
  <c r="B162" i="214"/>
  <c r="R161" i="214"/>
  <c r="N161" i="214"/>
  <c r="J161" i="214"/>
  <c r="F161" i="214"/>
  <c r="B161" i="214"/>
  <c r="R160" i="214"/>
  <c r="N160" i="214"/>
  <c r="J160" i="214"/>
  <c r="F160" i="214"/>
  <c r="B160" i="214"/>
  <c r="R159" i="214"/>
  <c r="N159" i="214"/>
  <c r="J159" i="214"/>
  <c r="F159" i="214"/>
  <c r="B159" i="214"/>
  <c r="R158" i="214"/>
  <c r="N158" i="214"/>
  <c r="J158" i="214"/>
  <c r="F158" i="214"/>
  <c r="B158" i="214"/>
  <c r="R157" i="214"/>
  <c r="N157" i="214"/>
  <c r="J157" i="214"/>
  <c r="F157" i="214"/>
  <c r="B157" i="214"/>
  <c r="R156" i="214"/>
  <c r="N156" i="214"/>
  <c r="J156" i="214"/>
  <c r="F156" i="214"/>
  <c r="B156" i="214"/>
  <c r="R155" i="214"/>
  <c r="N155" i="214"/>
  <c r="J155" i="214"/>
  <c r="F155" i="214"/>
  <c r="B155" i="214"/>
  <c r="R154" i="214"/>
  <c r="N154" i="214"/>
  <c r="J154" i="214"/>
  <c r="F154" i="214"/>
  <c r="B154" i="214"/>
  <c r="R153" i="214"/>
  <c r="N153" i="214"/>
  <c r="J153" i="214"/>
  <c r="F153" i="214"/>
  <c r="B153" i="214"/>
  <c r="R152" i="214"/>
  <c r="N152" i="214"/>
  <c r="J152" i="214"/>
  <c r="F152" i="214"/>
  <c r="B152" i="214"/>
  <c r="R151" i="214"/>
  <c r="N151" i="214"/>
  <c r="J151" i="214"/>
  <c r="F151" i="214"/>
  <c r="R150" i="214"/>
  <c r="N150" i="214"/>
  <c r="J150" i="214"/>
  <c r="F150" i="214"/>
  <c r="R149" i="214"/>
  <c r="N149" i="214"/>
  <c r="J149" i="214"/>
  <c r="F149" i="214"/>
  <c r="R148" i="214"/>
  <c r="N148" i="214"/>
  <c r="J148" i="214"/>
  <c r="F148" i="214"/>
  <c r="R147" i="214"/>
  <c r="N147" i="214"/>
  <c r="J147" i="214"/>
  <c r="F147" i="214"/>
  <c r="R146" i="214"/>
  <c r="N146" i="214"/>
  <c r="J146" i="214"/>
  <c r="F146" i="214"/>
  <c r="R145" i="214"/>
  <c r="N145" i="214"/>
  <c r="J145" i="214"/>
  <c r="F145" i="214"/>
  <c r="R144" i="214"/>
  <c r="N144" i="214"/>
  <c r="J144" i="214"/>
  <c r="F144" i="214"/>
  <c r="R143" i="214"/>
  <c r="N143" i="214"/>
  <c r="J143" i="214"/>
  <c r="F143" i="214"/>
  <c r="Q142" i="214"/>
  <c r="M142" i="214"/>
  <c r="I142" i="214"/>
  <c r="E142" i="214"/>
  <c r="C171" i="214"/>
  <c r="C170" i="214"/>
  <c r="C169" i="214"/>
  <c r="C167" i="214"/>
  <c r="C166" i="214"/>
  <c r="C165" i="214"/>
  <c r="C163" i="214"/>
  <c r="S162" i="214"/>
  <c r="O162" i="214"/>
  <c r="K162" i="214"/>
  <c r="G162" i="214"/>
  <c r="C162" i="214"/>
  <c r="S161" i="214"/>
  <c r="O161" i="214"/>
  <c r="K161" i="214"/>
  <c r="G161" i="214"/>
  <c r="C161" i="214"/>
  <c r="S160" i="214"/>
  <c r="O160" i="214"/>
  <c r="K160" i="214"/>
  <c r="G160" i="214"/>
  <c r="C159" i="214"/>
  <c r="S158" i="214"/>
  <c r="O158" i="214"/>
  <c r="K158" i="214"/>
  <c r="G158" i="214"/>
  <c r="C158" i="214"/>
  <c r="S157" i="214"/>
  <c r="O157" i="214"/>
  <c r="K157" i="214"/>
  <c r="G157" i="214"/>
  <c r="C157" i="214"/>
  <c r="S156" i="214"/>
  <c r="O156" i="214"/>
  <c r="K156" i="214"/>
  <c r="G156" i="214"/>
  <c r="C155" i="214"/>
  <c r="S154" i="214"/>
  <c r="O154" i="214"/>
  <c r="K154" i="214"/>
  <c r="G154" i="214"/>
  <c r="C154" i="214"/>
  <c r="S153" i="214"/>
  <c r="O153" i="214"/>
  <c r="K153" i="214"/>
  <c r="G153" i="214"/>
  <c r="C153" i="214"/>
  <c r="S152" i="214"/>
  <c r="O152" i="214"/>
  <c r="K152" i="214"/>
  <c r="G152" i="214"/>
  <c r="C152" i="214"/>
  <c r="S150" i="214"/>
  <c r="O150" i="214"/>
  <c r="K150" i="214"/>
  <c r="G150" i="214"/>
  <c r="S149" i="214"/>
  <c r="O149" i="214"/>
  <c r="K149" i="214"/>
  <c r="G149" i="214"/>
  <c r="S148" i="214"/>
  <c r="O148" i="214"/>
  <c r="K148" i="214"/>
  <c r="G148" i="214"/>
  <c r="S146" i="214"/>
  <c r="O146" i="214"/>
  <c r="K146" i="214"/>
  <c r="G146" i="214"/>
  <c r="S145" i="214"/>
  <c r="O145" i="214"/>
  <c r="K145" i="214"/>
  <c r="G145" i="214"/>
  <c r="S144" i="214"/>
  <c r="O144" i="214"/>
  <c r="K144" i="214"/>
  <c r="G144" i="214"/>
  <c r="S143" i="214"/>
  <c r="O143" i="214"/>
  <c r="K143" i="214"/>
  <c r="G143" i="214"/>
  <c r="A151" i="228" l="1"/>
  <c r="A148" i="228"/>
  <c r="A147" i="228"/>
  <c r="A146" i="228"/>
  <c r="A145" i="228"/>
  <c r="A144" i="228"/>
  <c r="A141" i="228"/>
  <c r="Q140" i="228"/>
  <c r="Q139" i="228"/>
  <c r="M139" i="228"/>
  <c r="Q138" i="228"/>
  <c r="M138" i="228"/>
  <c r="J138" i="228"/>
  <c r="F138" i="228"/>
  <c r="Q137" i="228"/>
  <c r="M137" i="228"/>
  <c r="J137" i="228"/>
  <c r="F137" i="228"/>
  <c r="Q136" i="228"/>
  <c r="M136" i="228"/>
  <c r="J136" i="228"/>
  <c r="F136" i="228"/>
  <c r="B136" i="228"/>
  <c r="Q135" i="228"/>
  <c r="M135" i="228"/>
  <c r="J135" i="228"/>
  <c r="F135" i="228"/>
  <c r="B135" i="228"/>
  <c r="Q134" i="228"/>
  <c r="M134" i="228"/>
  <c r="J134" i="228"/>
  <c r="F134" i="228"/>
  <c r="B134" i="228"/>
  <c r="Q133" i="228"/>
  <c r="M133" i="228"/>
  <c r="J133" i="228"/>
  <c r="F133" i="228"/>
  <c r="B133" i="228"/>
  <c r="Q132" i="228"/>
  <c r="M132" i="228"/>
  <c r="J132" i="228"/>
  <c r="F132" i="228"/>
  <c r="B132" i="228"/>
  <c r="Q131" i="228"/>
  <c r="M131" i="228"/>
  <c r="J131" i="228"/>
  <c r="F131" i="228"/>
  <c r="B131" i="228"/>
  <c r="Q130" i="228"/>
  <c r="M130" i="228"/>
  <c r="J130" i="228"/>
  <c r="F130" i="228"/>
  <c r="B130" i="228"/>
  <c r="Q129" i="228"/>
  <c r="M129" i="228"/>
  <c r="J129" i="228"/>
  <c r="F129" i="228"/>
  <c r="B129" i="228"/>
  <c r="Q128" i="228"/>
  <c r="M128" i="228"/>
  <c r="J128" i="228"/>
  <c r="F128" i="228"/>
  <c r="A128" i="228"/>
  <c r="Q127" i="228"/>
  <c r="M127" i="228"/>
  <c r="J127" i="228"/>
  <c r="F127" i="228"/>
  <c r="B127" i="228"/>
  <c r="Q126" i="228"/>
  <c r="M126" i="228"/>
  <c r="J126" i="228"/>
  <c r="E126" i="228"/>
  <c r="B126" i="228"/>
  <c r="Q125" i="228"/>
  <c r="M125" i="228"/>
  <c r="J125" i="228"/>
  <c r="F125" i="228"/>
  <c r="B125" i="228"/>
  <c r="Q124" i="228"/>
  <c r="M124" i="228"/>
  <c r="J124" i="228"/>
  <c r="F124" i="228"/>
  <c r="B124" i="228"/>
  <c r="Q123" i="228"/>
  <c r="M123" i="228"/>
  <c r="J123" i="228"/>
  <c r="F123" i="228"/>
  <c r="B123" i="228"/>
  <c r="Q122" i="228"/>
  <c r="M122" i="228"/>
  <c r="I122" i="228"/>
  <c r="F122" i="228"/>
  <c r="B122" i="228"/>
  <c r="Q121" i="228"/>
  <c r="M121" i="228"/>
  <c r="J121" i="228"/>
  <c r="F121" i="228"/>
  <c r="B121" i="228"/>
  <c r="Q120" i="228"/>
  <c r="J120" i="228"/>
  <c r="F120" i="228"/>
  <c r="B120" i="228"/>
  <c r="Q119" i="228"/>
  <c r="J119" i="228"/>
  <c r="F119" i="228"/>
  <c r="B119" i="228"/>
  <c r="Q118" i="228"/>
  <c r="N118" i="228"/>
  <c r="J118" i="228"/>
  <c r="F118" i="228"/>
  <c r="B118" i="228"/>
  <c r="Q117" i="228"/>
  <c r="N117" i="228"/>
  <c r="J117" i="228"/>
  <c r="F117" i="228"/>
  <c r="B117" i="228"/>
  <c r="Q116" i="228"/>
  <c r="N116" i="228"/>
  <c r="J116" i="228"/>
  <c r="F116" i="228"/>
  <c r="B116" i="228"/>
  <c r="Q115" i="228"/>
  <c r="N115" i="228"/>
  <c r="J115" i="228"/>
  <c r="F115" i="228"/>
  <c r="B115" i="228"/>
  <c r="Q114" i="228"/>
  <c r="N114" i="228"/>
  <c r="J114" i="228"/>
  <c r="F114" i="228"/>
  <c r="B114" i="228"/>
  <c r="Q113" i="228"/>
  <c r="N113" i="228"/>
  <c r="J113" i="228"/>
  <c r="F113" i="228"/>
  <c r="B113" i="228"/>
  <c r="Q112" i="228"/>
  <c r="N112" i="228"/>
  <c r="J112" i="228"/>
  <c r="F112" i="228"/>
  <c r="B112" i="228"/>
  <c r="Q111" i="228"/>
  <c r="N111" i="228"/>
  <c r="J111" i="228"/>
  <c r="F111" i="228"/>
  <c r="B111" i="228"/>
  <c r="M140" i="228"/>
  <c r="N110" i="228"/>
  <c r="J110" i="228"/>
  <c r="F110" i="228"/>
  <c r="B110" i="228"/>
  <c r="N109" i="228"/>
  <c r="J109" i="228"/>
  <c r="F109" i="228"/>
  <c r="B109" i="228"/>
  <c r="M108" i="228"/>
  <c r="J108" i="228"/>
  <c r="F108" i="228"/>
  <c r="B108" i="228"/>
  <c r="R108" i="228"/>
  <c r="N107" i="228"/>
  <c r="J107" i="228"/>
  <c r="F107" i="228"/>
  <c r="A107" i="228"/>
  <c r="R107" i="228"/>
  <c r="N106" i="228"/>
  <c r="J106" i="228"/>
  <c r="F106" i="228"/>
  <c r="R106" i="228"/>
  <c r="N105" i="228"/>
  <c r="J105" i="228"/>
  <c r="E105" i="228"/>
  <c r="R105" i="228"/>
  <c r="N104" i="228"/>
  <c r="J104" i="228"/>
  <c r="F104" i="228"/>
  <c r="B104" i="228"/>
  <c r="R104" i="228"/>
  <c r="N103" i="228"/>
  <c r="J103" i="228"/>
  <c r="F103" i="228"/>
  <c r="B103" i="228"/>
  <c r="Q103" i="228"/>
  <c r="N102" i="228"/>
  <c r="J102" i="228"/>
  <c r="F102" i="228"/>
  <c r="B102" i="228"/>
  <c r="R102" i="228"/>
  <c r="N101" i="228"/>
  <c r="I101" i="228"/>
  <c r="F101" i="228"/>
  <c r="R101" i="228"/>
  <c r="N100" i="228"/>
  <c r="J100" i="228"/>
  <c r="F100" i="228"/>
  <c r="R100" i="228"/>
  <c r="N99" i="228"/>
  <c r="J99" i="228"/>
  <c r="F99" i="228"/>
  <c r="B99" i="228"/>
  <c r="R99" i="228"/>
  <c r="N98" i="228"/>
  <c r="J98" i="228"/>
  <c r="F98" i="228"/>
  <c r="B98" i="228"/>
  <c r="R98" i="228"/>
  <c r="M97" i="228"/>
  <c r="J97" i="228"/>
  <c r="F97" i="228"/>
  <c r="B97" i="228"/>
  <c r="Q97" i="228"/>
  <c r="N96" i="228"/>
  <c r="J96" i="228"/>
  <c r="F96" i="228"/>
  <c r="B96" i="228"/>
  <c r="R96" i="228"/>
  <c r="N95" i="228"/>
  <c r="J95" i="228"/>
  <c r="F95" i="228"/>
  <c r="B95" i="228"/>
  <c r="R95" i="228"/>
  <c r="N94" i="228"/>
  <c r="J94" i="228"/>
  <c r="F94" i="228"/>
  <c r="B94" i="228"/>
  <c r="R94" i="228"/>
  <c r="N93" i="228"/>
  <c r="J93" i="228"/>
  <c r="F93" i="228"/>
  <c r="B93" i="228"/>
  <c r="R93" i="228"/>
  <c r="N92" i="228"/>
  <c r="J92" i="228"/>
  <c r="F92" i="228"/>
  <c r="B92" i="228"/>
  <c r="R92" i="228"/>
  <c r="N91" i="228"/>
  <c r="J91" i="228"/>
  <c r="F91" i="228"/>
  <c r="B91" i="228"/>
  <c r="Q91" i="228"/>
  <c r="N90" i="228"/>
  <c r="J90" i="228"/>
  <c r="F90" i="228"/>
  <c r="B90" i="228"/>
  <c r="Q90" i="228"/>
  <c r="N89" i="228"/>
  <c r="J89" i="228"/>
  <c r="F89" i="228"/>
  <c r="B89" i="228"/>
  <c r="Q89" i="228"/>
  <c r="N88" i="228"/>
  <c r="J88" i="228"/>
  <c r="F88" i="228"/>
  <c r="B88" i="228"/>
  <c r="Q88" i="228"/>
  <c r="N87" i="228"/>
  <c r="J87" i="228"/>
  <c r="F87" i="228"/>
  <c r="Q87" i="228"/>
  <c r="N86" i="228"/>
  <c r="J86" i="228"/>
  <c r="F86" i="228"/>
  <c r="Q86" i="228"/>
  <c r="N85" i="228"/>
  <c r="J85" i="228"/>
  <c r="F85" i="228"/>
  <c r="Q85" i="228"/>
  <c r="N84" i="228"/>
  <c r="J84" i="228"/>
  <c r="E84" i="228"/>
  <c r="Q84" i="228"/>
  <c r="N83" i="228"/>
  <c r="J83" i="228"/>
  <c r="F83" i="228"/>
  <c r="Q82" i="228"/>
  <c r="N82" i="228"/>
  <c r="J82" i="228"/>
  <c r="F82" i="228"/>
  <c r="Q81" i="228"/>
  <c r="N81" i="228"/>
  <c r="J81" i="228"/>
  <c r="F81" i="228"/>
  <c r="Q80" i="228"/>
  <c r="N80" i="228"/>
  <c r="I80" i="228"/>
  <c r="F80" i="228"/>
  <c r="Q79" i="228"/>
  <c r="N79" i="228"/>
  <c r="J79" i="228"/>
  <c r="F79" i="228"/>
  <c r="Q78" i="228"/>
  <c r="N78" i="228"/>
  <c r="J78" i="228"/>
  <c r="F78" i="228"/>
  <c r="Q77" i="228"/>
  <c r="N77" i="228"/>
  <c r="J77" i="228"/>
  <c r="F77" i="228"/>
  <c r="Q76" i="228"/>
  <c r="M76" i="228"/>
  <c r="J76" i="228"/>
  <c r="F76" i="228"/>
  <c r="Q75" i="228"/>
  <c r="N75" i="228"/>
  <c r="J75" i="228"/>
  <c r="F75" i="228"/>
  <c r="Q74" i="228"/>
  <c r="N74" i="228"/>
  <c r="J74" i="228"/>
  <c r="F74" i="228"/>
  <c r="Q73" i="228"/>
  <c r="N73" i="228"/>
  <c r="J73" i="228"/>
  <c r="F73" i="228"/>
  <c r="Q72" i="228"/>
  <c r="N72" i="228"/>
  <c r="J72" i="228"/>
  <c r="F72" i="228"/>
  <c r="Q71" i="228"/>
  <c r="M71" i="228"/>
  <c r="I71" i="228"/>
  <c r="E71" i="228"/>
  <c r="A70" i="228"/>
  <c r="R69" i="228"/>
  <c r="N69" i="228"/>
  <c r="J69" i="228"/>
  <c r="F69" i="228"/>
  <c r="B69" i="228"/>
  <c r="R68" i="228"/>
  <c r="N68" i="228"/>
  <c r="J68" i="228"/>
  <c r="F68" i="228"/>
  <c r="B68" i="228"/>
  <c r="R67" i="228"/>
  <c r="N67" i="228"/>
  <c r="J67" i="228"/>
  <c r="F67" i="228"/>
  <c r="B67" i="228"/>
  <c r="R66" i="228"/>
  <c r="N66" i="228"/>
  <c r="J66" i="228"/>
  <c r="F66" i="228"/>
  <c r="B66" i="228"/>
  <c r="R65" i="228"/>
  <c r="N65" i="228"/>
  <c r="J65" i="228"/>
  <c r="F65" i="228"/>
  <c r="A65" i="228"/>
  <c r="R64" i="228"/>
  <c r="N64" i="228"/>
  <c r="J64" i="228"/>
  <c r="F64" i="228"/>
  <c r="B64" i="228"/>
  <c r="R63" i="228"/>
  <c r="N63" i="228"/>
  <c r="J63" i="228"/>
  <c r="F63" i="228"/>
  <c r="B63" i="228"/>
  <c r="R62" i="228"/>
  <c r="N62" i="228"/>
  <c r="J62" i="228"/>
  <c r="F62" i="228"/>
  <c r="B62" i="228"/>
  <c r="R61" i="228"/>
  <c r="N61" i="228"/>
  <c r="J61" i="228"/>
  <c r="E61" i="228"/>
  <c r="B61" i="228"/>
  <c r="R60" i="228"/>
  <c r="N60" i="228"/>
  <c r="J60" i="228"/>
  <c r="F60" i="228"/>
  <c r="B60" i="228"/>
  <c r="R59" i="228"/>
  <c r="N59" i="228"/>
  <c r="J59" i="228"/>
  <c r="F59" i="228"/>
  <c r="B59" i="228"/>
  <c r="R58" i="228"/>
  <c r="N58" i="228"/>
  <c r="J58" i="228"/>
  <c r="F58" i="228"/>
  <c r="B58" i="228"/>
  <c r="R57" i="228"/>
  <c r="N57" i="228"/>
  <c r="I57" i="228"/>
  <c r="F57" i="228"/>
  <c r="B57" i="228"/>
  <c r="R56" i="228"/>
  <c r="N56" i="228"/>
  <c r="J56" i="228"/>
  <c r="F56" i="228"/>
  <c r="B56" i="228"/>
  <c r="R55" i="228"/>
  <c r="N55" i="228"/>
  <c r="J55" i="228"/>
  <c r="F55" i="228"/>
  <c r="B55" i="228"/>
  <c r="R54" i="228"/>
  <c r="N54" i="228"/>
  <c r="J54" i="228"/>
  <c r="F54" i="228"/>
  <c r="B54" i="228"/>
  <c r="R53" i="228"/>
  <c r="M53" i="228"/>
  <c r="J53" i="228"/>
  <c r="F53" i="228"/>
  <c r="B53" i="228"/>
  <c r="R52" i="228"/>
  <c r="N52" i="228"/>
  <c r="J52" i="228"/>
  <c r="F52" i="228"/>
  <c r="B52" i="228"/>
  <c r="R51" i="228"/>
  <c r="N51" i="228"/>
  <c r="J51" i="228"/>
  <c r="F51" i="228"/>
  <c r="B51" i="228"/>
  <c r="R50" i="228"/>
  <c r="N50" i="228"/>
  <c r="J50" i="228"/>
  <c r="F50" i="228"/>
  <c r="B50" i="228"/>
  <c r="Q49" i="228"/>
  <c r="N49" i="228"/>
  <c r="J49" i="228"/>
  <c r="F49" i="228"/>
  <c r="B49" i="228"/>
  <c r="R48" i="228"/>
  <c r="N48" i="228"/>
  <c r="J48" i="228"/>
  <c r="F48" i="228"/>
  <c r="B48" i="228"/>
  <c r="R47" i="228"/>
  <c r="N47" i="228"/>
  <c r="J47" i="228"/>
  <c r="F47" i="228"/>
  <c r="B47" i="228"/>
  <c r="R46" i="228"/>
  <c r="N46" i="228"/>
  <c r="J46" i="228"/>
  <c r="F46" i="228"/>
  <c r="B46" i="228"/>
  <c r="R45" i="228"/>
  <c r="N45" i="228"/>
  <c r="J45" i="228"/>
  <c r="F45" i="228"/>
  <c r="B45" i="228"/>
  <c r="R44" i="228"/>
  <c r="N44" i="228"/>
  <c r="J44" i="228"/>
  <c r="F44" i="228"/>
  <c r="A44" i="228"/>
  <c r="R43" i="228"/>
  <c r="N43" i="228"/>
  <c r="J43" i="228"/>
  <c r="F43" i="228"/>
  <c r="B43" i="228"/>
  <c r="R42" i="228"/>
  <c r="N42" i="228"/>
  <c r="J42" i="228"/>
  <c r="F42" i="228"/>
  <c r="B42" i="228"/>
  <c r="R41" i="228"/>
  <c r="N41" i="228"/>
  <c r="J41" i="228"/>
  <c r="F41" i="228"/>
  <c r="B41" i="228"/>
  <c r="R40" i="228"/>
  <c r="N40" i="228"/>
  <c r="J40" i="228"/>
  <c r="E40" i="228"/>
  <c r="B40" i="228"/>
  <c r="R39" i="228"/>
  <c r="N39" i="228"/>
  <c r="J39" i="228"/>
  <c r="F39" i="228"/>
  <c r="B39" i="228"/>
  <c r="R38" i="228"/>
  <c r="N38" i="228"/>
  <c r="J38" i="228"/>
  <c r="F38" i="228"/>
  <c r="B38" i="228"/>
  <c r="R37" i="228"/>
  <c r="N37" i="228"/>
  <c r="J37" i="228"/>
  <c r="F37" i="228"/>
  <c r="B37" i="228"/>
  <c r="R36" i="228"/>
  <c r="N36" i="228"/>
  <c r="I36" i="228"/>
  <c r="F36" i="228"/>
  <c r="B36" i="228"/>
  <c r="R35" i="228"/>
  <c r="N35" i="228"/>
  <c r="J35" i="228"/>
  <c r="F35" i="228"/>
  <c r="B35" i="228"/>
  <c r="R34" i="228"/>
  <c r="N34" i="228"/>
  <c r="J34" i="228"/>
  <c r="F34" i="228"/>
  <c r="B34" i="228"/>
  <c r="R33" i="228"/>
  <c r="N33" i="228"/>
  <c r="J33" i="228"/>
  <c r="F33" i="228"/>
  <c r="B33" i="228"/>
  <c r="R32" i="228"/>
  <c r="M32" i="228"/>
  <c r="J32" i="228"/>
  <c r="F32" i="228"/>
  <c r="B32" i="228"/>
  <c r="R31" i="228"/>
  <c r="N31" i="228"/>
  <c r="J31" i="228"/>
  <c r="F31" i="228"/>
  <c r="B31" i="228"/>
  <c r="R30" i="228"/>
  <c r="N30" i="228"/>
  <c r="J30" i="228"/>
  <c r="F30" i="228"/>
  <c r="B30" i="228"/>
  <c r="R29" i="228"/>
  <c r="N29" i="228"/>
  <c r="J29" i="228"/>
  <c r="F29" i="228"/>
  <c r="B29" i="228"/>
  <c r="Q28" i="228"/>
  <c r="N28" i="228"/>
  <c r="J28" i="228"/>
  <c r="F28" i="228"/>
  <c r="B28" i="228"/>
  <c r="R27" i="228"/>
  <c r="N27" i="228"/>
  <c r="J27" i="228"/>
  <c r="F27" i="228"/>
  <c r="B27" i="228"/>
  <c r="R26" i="228"/>
  <c r="N26" i="228"/>
  <c r="J26" i="228"/>
  <c r="F26" i="228"/>
  <c r="B26" i="228"/>
  <c r="R25" i="228"/>
  <c r="N25" i="228"/>
  <c r="J25" i="228"/>
  <c r="F25" i="228"/>
  <c r="B25" i="228"/>
  <c r="R24" i="228"/>
  <c r="N24" i="228"/>
  <c r="J24" i="228"/>
  <c r="F24" i="228"/>
  <c r="B24" i="228"/>
  <c r="R23" i="228"/>
  <c r="N23" i="228"/>
  <c r="J23" i="228"/>
  <c r="F23" i="228"/>
  <c r="A23" i="228"/>
  <c r="R22" i="228"/>
  <c r="N22" i="228"/>
  <c r="J22" i="228"/>
  <c r="F22" i="228"/>
  <c r="R21" i="228"/>
  <c r="N21" i="228"/>
  <c r="J21" i="228"/>
  <c r="F21" i="228"/>
  <c r="R20" i="228"/>
  <c r="N20" i="228"/>
  <c r="J20" i="228"/>
  <c r="F20" i="228"/>
  <c r="R19" i="228"/>
  <c r="N19" i="228"/>
  <c r="J19" i="228"/>
  <c r="E19" i="228"/>
  <c r="R18" i="228"/>
  <c r="N18" i="228"/>
  <c r="J18" i="228"/>
  <c r="F18" i="228"/>
  <c r="R17" i="228"/>
  <c r="N17" i="228"/>
  <c r="J17" i="228"/>
  <c r="F17" i="228"/>
  <c r="R16" i="228"/>
  <c r="N16" i="228"/>
  <c r="J16" i="228"/>
  <c r="F16" i="228"/>
  <c r="R15" i="228"/>
  <c r="N15" i="228"/>
  <c r="I15" i="228"/>
  <c r="F15" i="228"/>
  <c r="R14" i="228"/>
  <c r="N14" i="228"/>
  <c r="J14" i="228"/>
  <c r="F14" i="228"/>
  <c r="R13" i="228"/>
  <c r="N13" i="228"/>
  <c r="J13" i="228"/>
  <c r="F13" i="228"/>
  <c r="R12" i="228"/>
  <c r="N12" i="228"/>
  <c r="J12" i="228"/>
  <c r="F12" i="228"/>
  <c r="R11" i="228"/>
  <c r="M11" i="228"/>
  <c r="J11" i="228"/>
  <c r="F11" i="228"/>
  <c r="R10" i="228"/>
  <c r="N10" i="228"/>
  <c r="J10" i="228"/>
  <c r="F10" i="228"/>
  <c r="R9" i="228"/>
  <c r="N9" i="228"/>
  <c r="J9" i="228"/>
  <c r="F9" i="228"/>
  <c r="R8" i="228"/>
  <c r="N8" i="228"/>
  <c r="J8" i="228"/>
  <c r="F8" i="228"/>
  <c r="Q7" i="228"/>
  <c r="N7" i="228"/>
  <c r="J7" i="228"/>
  <c r="F7" i="228"/>
  <c r="R6" i="228"/>
  <c r="N6" i="228"/>
  <c r="J6" i="228"/>
  <c r="F6" i="228"/>
  <c r="R5" i="228"/>
  <c r="N5" i="228"/>
  <c r="J5" i="228"/>
  <c r="F5" i="228"/>
  <c r="R4" i="228"/>
  <c r="N4" i="228"/>
  <c r="J4" i="228"/>
  <c r="F4" i="228"/>
  <c r="R3" i="228"/>
  <c r="N3" i="228"/>
  <c r="J3" i="228"/>
  <c r="F3" i="228"/>
  <c r="Q2" i="228"/>
  <c r="M2" i="228"/>
  <c r="I2" i="228"/>
  <c r="E2" i="228"/>
  <c r="A1" i="228"/>
  <c r="A151" i="227"/>
  <c r="A148" i="227"/>
  <c r="A147" i="227"/>
  <c r="A146" i="227"/>
  <c r="A145" i="227"/>
  <c r="A144" i="227"/>
  <c r="A141" i="227"/>
  <c r="Q140" i="227"/>
  <c r="Q139" i="227"/>
  <c r="M139" i="227"/>
  <c r="Q138" i="227"/>
  <c r="M138" i="227"/>
  <c r="J138" i="227"/>
  <c r="F138" i="227"/>
  <c r="Q137" i="227"/>
  <c r="M137" i="227"/>
  <c r="J137" i="227"/>
  <c r="F137" i="227"/>
  <c r="Q136" i="227"/>
  <c r="M136" i="227"/>
  <c r="J136" i="227"/>
  <c r="F136" i="227"/>
  <c r="B136" i="227"/>
  <c r="Q135" i="227"/>
  <c r="M135" i="227"/>
  <c r="J135" i="227"/>
  <c r="F135" i="227"/>
  <c r="B135" i="227"/>
  <c r="Q134" i="227"/>
  <c r="M134" i="227"/>
  <c r="J134" i="227"/>
  <c r="F134" i="227"/>
  <c r="B134" i="227"/>
  <c r="Q133" i="227"/>
  <c r="M133" i="227"/>
  <c r="J133" i="227"/>
  <c r="F133" i="227"/>
  <c r="B133" i="227"/>
  <c r="Q132" i="227"/>
  <c r="M132" i="227"/>
  <c r="J132" i="227"/>
  <c r="F132" i="227"/>
  <c r="B132" i="227"/>
  <c r="Q131" i="227"/>
  <c r="M131" i="227"/>
  <c r="J131" i="227"/>
  <c r="F131" i="227"/>
  <c r="B131" i="227"/>
  <c r="Q130" i="227"/>
  <c r="M130" i="227"/>
  <c r="J130" i="227"/>
  <c r="F130" i="227"/>
  <c r="B130" i="227"/>
  <c r="Q129" i="227"/>
  <c r="M129" i="227"/>
  <c r="J129" i="227"/>
  <c r="F129" i="227"/>
  <c r="B129" i="227"/>
  <c r="Q128" i="227"/>
  <c r="M128" i="227"/>
  <c r="J128" i="227"/>
  <c r="F128" i="227"/>
  <c r="A128" i="227"/>
  <c r="Q127" i="227"/>
  <c r="M127" i="227"/>
  <c r="J127" i="227"/>
  <c r="F127" i="227"/>
  <c r="B127" i="227"/>
  <c r="Q126" i="227"/>
  <c r="M126" i="227"/>
  <c r="J126" i="227"/>
  <c r="E126" i="227"/>
  <c r="B126" i="227"/>
  <c r="Q125" i="227"/>
  <c r="M125" i="227"/>
  <c r="J125" i="227"/>
  <c r="F125" i="227"/>
  <c r="B125" i="227"/>
  <c r="Q124" i="227"/>
  <c r="M124" i="227"/>
  <c r="J124" i="227"/>
  <c r="F124" i="227"/>
  <c r="B124" i="227"/>
  <c r="Q123" i="227"/>
  <c r="M123" i="227"/>
  <c r="J123" i="227"/>
  <c r="F123" i="227"/>
  <c r="B123" i="227"/>
  <c r="Q122" i="227"/>
  <c r="M122" i="227"/>
  <c r="I122" i="227"/>
  <c r="F122" i="227"/>
  <c r="B122" i="227"/>
  <c r="Q121" i="227"/>
  <c r="M121" i="227"/>
  <c r="J121" i="227"/>
  <c r="F121" i="227"/>
  <c r="B121" i="227"/>
  <c r="Q120" i="227"/>
  <c r="J120" i="227"/>
  <c r="F120" i="227"/>
  <c r="B120" i="227"/>
  <c r="Q119" i="227"/>
  <c r="J119" i="227"/>
  <c r="F119" i="227"/>
  <c r="B119" i="227"/>
  <c r="Q118" i="227"/>
  <c r="N118" i="227"/>
  <c r="J118" i="227"/>
  <c r="F118" i="227"/>
  <c r="B118" i="227"/>
  <c r="Q117" i="227"/>
  <c r="N117" i="227"/>
  <c r="J117" i="227"/>
  <c r="F117" i="227"/>
  <c r="B117" i="227"/>
  <c r="Q116" i="227"/>
  <c r="N116" i="227"/>
  <c r="J116" i="227"/>
  <c r="F116" i="227"/>
  <c r="B116" i="227"/>
  <c r="Q115" i="227"/>
  <c r="N115" i="227"/>
  <c r="J115" i="227"/>
  <c r="F115" i="227"/>
  <c r="B115" i="227"/>
  <c r="Q114" i="227"/>
  <c r="N114" i="227"/>
  <c r="J114" i="227"/>
  <c r="F114" i="227"/>
  <c r="B114" i="227"/>
  <c r="Q113" i="227"/>
  <c r="N113" i="227"/>
  <c r="J113" i="227"/>
  <c r="F113" i="227"/>
  <c r="B113" i="227"/>
  <c r="Q112" i="227"/>
  <c r="N112" i="227"/>
  <c r="J112" i="227"/>
  <c r="F112" i="227"/>
  <c r="B112" i="227"/>
  <c r="Q111" i="227"/>
  <c r="N111" i="227"/>
  <c r="J111" i="227"/>
  <c r="F111" i="227"/>
  <c r="B111" i="227"/>
  <c r="M140" i="227"/>
  <c r="N110" i="227"/>
  <c r="J110" i="227"/>
  <c r="F110" i="227"/>
  <c r="B110" i="227"/>
  <c r="N109" i="227"/>
  <c r="J109" i="227"/>
  <c r="F109" i="227"/>
  <c r="B109" i="227"/>
  <c r="M108" i="227"/>
  <c r="J108" i="227"/>
  <c r="F108" i="227"/>
  <c r="B108" i="227"/>
  <c r="R108" i="227"/>
  <c r="N107" i="227"/>
  <c r="J107" i="227"/>
  <c r="F107" i="227"/>
  <c r="A107" i="227"/>
  <c r="R107" i="227"/>
  <c r="N106" i="227"/>
  <c r="J106" i="227"/>
  <c r="F106" i="227"/>
  <c r="R106" i="227"/>
  <c r="N105" i="227"/>
  <c r="J105" i="227"/>
  <c r="E105" i="227"/>
  <c r="R105" i="227"/>
  <c r="N104" i="227"/>
  <c r="J104" i="227"/>
  <c r="F104" i="227"/>
  <c r="B104" i="227"/>
  <c r="R104" i="227"/>
  <c r="N103" i="227"/>
  <c r="J103" i="227"/>
  <c r="F103" i="227"/>
  <c r="B103" i="227"/>
  <c r="Q103" i="227"/>
  <c r="N102" i="227"/>
  <c r="J102" i="227"/>
  <c r="F102" i="227"/>
  <c r="B102" i="227"/>
  <c r="R102" i="227"/>
  <c r="N101" i="227"/>
  <c r="I101" i="227"/>
  <c r="F101" i="227"/>
  <c r="R101" i="227"/>
  <c r="N100" i="227"/>
  <c r="J100" i="227"/>
  <c r="F100" i="227"/>
  <c r="R100" i="227"/>
  <c r="N99" i="227"/>
  <c r="J99" i="227"/>
  <c r="F99" i="227"/>
  <c r="B99" i="227"/>
  <c r="R99" i="227"/>
  <c r="N98" i="227"/>
  <c r="J98" i="227"/>
  <c r="F98" i="227"/>
  <c r="B98" i="227"/>
  <c r="R98" i="227"/>
  <c r="M97" i="227"/>
  <c r="J97" i="227"/>
  <c r="F97" i="227"/>
  <c r="B97" i="227"/>
  <c r="Q97" i="227"/>
  <c r="N96" i="227"/>
  <c r="J96" i="227"/>
  <c r="F96" i="227"/>
  <c r="B96" i="227"/>
  <c r="R96" i="227"/>
  <c r="N95" i="227"/>
  <c r="J95" i="227"/>
  <c r="F95" i="227"/>
  <c r="B95" i="227"/>
  <c r="R95" i="227"/>
  <c r="N94" i="227"/>
  <c r="J94" i="227"/>
  <c r="F94" i="227"/>
  <c r="B94" i="227"/>
  <c r="R94" i="227"/>
  <c r="N93" i="227"/>
  <c r="J93" i="227"/>
  <c r="F93" i="227"/>
  <c r="B93" i="227"/>
  <c r="R93" i="227"/>
  <c r="N92" i="227"/>
  <c r="J92" i="227"/>
  <c r="F92" i="227"/>
  <c r="B92" i="227"/>
  <c r="R92" i="227"/>
  <c r="N91" i="227"/>
  <c r="J91" i="227"/>
  <c r="F91" i="227"/>
  <c r="B91" i="227"/>
  <c r="Q91" i="227"/>
  <c r="N90" i="227"/>
  <c r="J90" i="227"/>
  <c r="F90" i="227"/>
  <c r="B90" i="227"/>
  <c r="Q90" i="227"/>
  <c r="N89" i="227"/>
  <c r="J89" i="227"/>
  <c r="F89" i="227"/>
  <c r="B89" i="227"/>
  <c r="Q89" i="227"/>
  <c r="N88" i="227"/>
  <c r="J88" i="227"/>
  <c r="F88" i="227"/>
  <c r="B88" i="227"/>
  <c r="Q88" i="227"/>
  <c r="N87" i="227"/>
  <c r="J87" i="227"/>
  <c r="F87" i="227"/>
  <c r="Q87" i="227"/>
  <c r="N86" i="227"/>
  <c r="J86" i="227"/>
  <c r="F86" i="227"/>
  <c r="Q86" i="227"/>
  <c r="N85" i="227"/>
  <c r="J85" i="227"/>
  <c r="F85" i="227"/>
  <c r="Q85" i="227"/>
  <c r="N84" i="227"/>
  <c r="J84" i="227"/>
  <c r="E84" i="227"/>
  <c r="Q84" i="227"/>
  <c r="N83" i="227"/>
  <c r="J83" i="227"/>
  <c r="F83" i="227"/>
  <c r="Q82" i="227"/>
  <c r="N82" i="227"/>
  <c r="J82" i="227"/>
  <c r="F82" i="227"/>
  <c r="Q81" i="227"/>
  <c r="N81" i="227"/>
  <c r="J81" i="227"/>
  <c r="F81" i="227"/>
  <c r="Q80" i="227"/>
  <c r="N80" i="227"/>
  <c r="I80" i="227"/>
  <c r="F80" i="227"/>
  <c r="Q79" i="227"/>
  <c r="N79" i="227"/>
  <c r="J79" i="227"/>
  <c r="F79" i="227"/>
  <c r="Q78" i="227"/>
  <c r="N78" i="227"/>
  <c r="J78" i="227"/>
  <c r="F78" i="227"/>
  <c r="Q77" i="227"/>
  <c r="N77" i="227"/>
  <c r="J77" i="227"/>
  <c r="F77" i="227"/>
  <c r="Q76" i="227"/>
  <c r="M76" i="227"/>
  <c r="J76" i="227"/>
  <c r="F76" i="227"/>
  <c r="Q75" i="227"/>
  <c r="N75" i="227"/>
  <c r="J75" i="227"/>
  <c r="F75" i="227"/>
  <c r="Q74" i="227"/>
  <c r="N74" i="227"/>
  <c r="J74" i="227"/>
  <c r="F74" i="227"/>
  <c r="Q73" i="227"/>
  <c r="N73" i="227"/>
  <c r="J73" i="227"/>
  <c r="F73" i="227"/>
  <c r="Q72" i="227"/>
  <c r="N72" i="227"/>
  <c r="J72" i="227"/>
  <c r="F72" i="227"/>
  <c r="Q71" i="227"/>
  <c r="M71" i="227"/>
  <c r="I71" i="227"/>
  <c r="E71" i="227"/>
  <c r="A70" i="227"/>
  <c r="R69" i="227"/>
  <c r="N69" i="227"/>
  <c r="J69" i="227"/>
  <c r="F69" i="227"/>
  <c r="B69" i="227"/>
  <c r="R68" i="227"/>
  <c r="N68" i="227"/>
  <c r="J68" i="227"/>
  <c r="F68" i="227"/>
  <c r="B68" i="227"/>
  <c r="R67" i="227"/>
  <c r="N67" i="227"/>
  <c r="J67" i="227"/>
  <c r="F67" i="227"/>
  <c r="B67" i="227"/>
  <c r="R66" i="227"/>
  <c r="N66" i="227"/>
  <c r="J66" i="227"/>
  <c r="F66" i="227"/>
  <c r="B66" i="227"/>
  <c r="R65" i="227"/>
  <c r="N65" i="227"/>
  <c r="J65" i="227"/>
  <c r="F65" i="227"/>
  <c r="A65" i="227"/>
  <c r="R64" i="227"/>
  <c r="N64" i="227"/>
  <c r="J64" i="227"/>
  <c r="F64" i="227"/>
  <c r="B64" i="227"/>
  <c r="R63" i="227"/>
  <c r="N63" i="227"/>
  <c r="J63" i="227"/>
  <c r="F63" i="227"/>
  <c r="B63" i="227"/>
  <c r="R62" i="227"/>
  <c r="N62" i="227"/>
  <c r="J62" i="227"/>
  <c r="F62" i="227"/>
  <c r="B62" i="227"/>
  <c r="R61" i="227"/>
  <c r="N61" i="227"/>
  <c r="J61" i="227"/>
  <c r="E61" i="227"/>
  <c r="B61" i="227"/>
  <c r="R60" i="227"/>
  <c r="N60" i="227"/>
  <c r="J60" i="227"/>
  <c r="F60" i="227"/>
  <c r="B60" i="227"/>
  <c r="R59" i="227"/>
  <c r="N59" i="227"/>
  <c r="J59" i="227"/>
  <c r="F59" i="227"/>
  <c r="B59" i="227"/>
  <c r="R58" i="227"/>
  <c r="N58" i="227"/>
  <c r="J58" i="227"/>
  <c r="F58" i="227"/>
  <c r="B58" i="227"/>
  <c r="R57" i="227"/>
  <c r="N57" i="227"/>
  <c r="I57" i="227"/>
  <c r="F57" i="227"/>
  <c r="B57" i="227"/>
  <c r="R56" i="227"/>
  <c r="N56" i="227"/>
  <c r="J56" i="227"/>
  <c r="F56" i="227"/>
  <c r="B56" i="227"/>
  <c r="R55" i="227"/>
  <c r="N55" i="227"/>
  <c r="J55" i="227"/>
  <c r="F55" i="227"/>
  <c r="B55" i="227"/>
  <c r="R54" i="227"/>
  <c r="N54" i="227"/>
  <c r="J54" i="227"/>
  <c r="F54" i="227"/>
  <c r="B54" i="227"/>
  <c r="R53" i="227"/>
  <c r="M53" i="227"/>
  <c r="J53" i="227"/>
  <c r="F53" i="227"/>
  <c r="B53" i="227"/>
  <c r="R52" i="227"/>
  <c r="N52" i="227"/>
  <c r="J52" i="227"/>
  <c r="F52" i="227"/>
  <c r="B52" i="227"/>
  <c r="R51" i="227"/>
  <c r="N51" i="227"/>
  <c r="J51" i="227"/>
  <c r="F51" i="227"/>
  <c r="B51" i="227"/>
  <c r="R50" i="227"/>
  <c r="N50" i="227"/>
  <c r="J50" i="227"/>
  <c r="F50" i="227"/>
  <c r="B50" i="227"/>
  <c r="Q49" i="227"/>
  <c r="N49" i="227"/>
  <c r="J49" i="227"/>
  <c r="F49" i="227"/>
  <c r="B49" i="227"/>
  <c r="R48" i="227"/>
  <c r="N48" i="227"/>
  <c r="J48" i="227"/>
  <c r="F48" i="227"/>
  <c r="B48" i="227"/>
  <c r="R47" i="227"/>
  <c r="N47" i="227"/>
  <c r="J47" i="227"/>
  <c r="F47" i="227"/>
  <c r="B47" i="227"/>
  <c r="R46" i="227"/>
  <c r="N46" i="227"/>
  <c r="J46" i="227"/>
  <c r="F46" i="227"/>
  <c r="B46" i="227"/>
  <c r="R45" i="227"/>
  <c r="N45" i="227"/>
  <c r="J45" i="227"/>
  <c r="F45" i="227"/>
  <c r="B45" i="227"/>
  <c r="R44" i="227"/>
  <c r="N44" i="227"/>
  <c r="J44" i="227"/>
  <c r="F44" i="227"/>
  <c r="A44" i="227"/>
  <c r="R43" i="227"/>
  <c r="N43" i="227"/>
  <c r="J43" i="227"/>
  <c r="F43" i="227"/>
  <c r="B43" i="227"/>
  <c r="R42" i="227"/>
  <c r="N42" i="227"/>
  <c r="J42" i="227"/>
  <c r="F42" i="227"/>
  <c r="B42" i="227"/>
  <c r="R41" i="227"/>
  <c r="N41" i="227"/>
  <c r="J41" i="227"/>
  <c r="F41" i="227"/>
  <c r="B41" i="227"/>
  <c r="R40" i="227"/>
  <c r="N40" i="227"/>
  <c r="J40" i="227"/>
  <c r="E40" i="227"/>
  <c r="B40" i="227"/>
  <c r="R39" i="227"/>
  <c r="N39" i="227"/>
  <c r="J39" i="227"/>
  <c r="F39" i="227"/>
  <c r="B39" i="227"/>
  <c r="R38" i="227"/>
  <c r="N38" i="227"/>
  <c r="J38" i="227"/>
  <c r="F38" i="227"/>
  <c r="B38" i="227"/>
  <c r="R37" i="227"/>
  <c r="N37" i="227"/>
  <c r="J37" i="227"/>
  <c r="F37" i="227"/>
  <c r="B37" i="227"/>
  <c r="R36" i="227"/>
  <c r="N36" i="227"/>
  <c r="I36" i="227"/>
  <c r="F36" i="227"/>
  <c r="B36" i="227"/>
  <c r="R35" i="227"/>
  <c r="N35" i="227"/>
  <c r="J35" i="227"/>
  <c r="F35" i="227"/>
  <c r="B35" i="227"/>
  <c r="R34" i="227"/>
  <c r="N34" i="227"/>
  <c r="J34" i="227"/>
  <c r="F34" i="227"/>
  <c r="B34" i="227"/>
  <c r="R33" i="227"/>
  <c r="N33" i="227"/>
  <c r="J33" i="227"/>
  <c r="F33" i="227"/>
  <c r="B33" i="227"/>
  <c r="R32" i="227"/>
  <c r="M32" i="227"/>
  <c r="J32" i="227"/>
  <c r="F32" i="227"/>
  <c r="B32" i="227"/>
  <c r="R31" i="227"/>
  <c r="N31" i="227"/>
  <c r="J31" i="227"/>
  <c r="F31" i="227"/>
  <c r="B31" i="227"/>
  <c r="R30" i="227"/>
  <c r="N30" i="227"/>
  <c r="J30" i="227"/>
  <c r="F30" i="227"/>
  <c r="B30" i="227"/>
  <c r="R29" i="227"/>
  <c r="N29" i="227"/>
  <c r="J29" i="227"/>
  <c r="F29" i="227"/>
  <c r="B29" i="227"/>
  <c r="Q28" i="227"/>
  <c r="N28" i="227"/>
  <c r="J28" i="227"/>
  <c r="F28" i="227"/>
  <c r="B28" i="227"/>
  <c r="R27" i="227"/>
  <c r="N27" i="227"/>
  <c r="J27" i="227"/>
  <c r="F27" i="227"/>
  <c r="B27" i="227"/>
  <c r="R26" i="227"/>
  <c r="N26" i="227"/>
  <c r="J26" i="227"/>
  <c r="F26" i="227"/>
  <c r="B26" i="227"/>
  <c r="R25" i="227"/>
  <c r="N25" i="227"/>
  <c r="J25" i="227"/>
  <c r="F25" i="227"/>
  <c r="B25" i="227"/>
  <c r="R24" i="227"/>
  <c r="N24" i="227"/>
  <c r="J24" i="227"/>
  <c r="F24" i="227"/>
  <c r="B24" i="227"/>
  <c r="R23" i="227"/>
  <c r="N23" i="227"/>
  <c r="J23" i="227"/>
  <c r="F23" i="227"/>
  <c r="A23" i="227"/>
  <c r="R22" i="227"/>
  <c r="N22" i="227"/>
  <c r="J22" i="227"/>
  <c r="F22" i="227"/>
  <c r="R21" i="227"/>
  <c r="N21" i="227"/>
  <c r="J21" i="227"/>
  <c r="F21" i="227"/>
  <c r="R20" i="227"/>
  <c r="N20" i="227"/>
  <c r="J20" i="227"/>
  <c r="F20" i="227"/>
  <c r="R19" i="227"/>
  <c r="N19" i="227"/>
  <c r="J19" i="227"/>
  <c r="E19" i="227"/>
  <c r="R18" i="227"/>
  <c r="N18" i="227"/>
  <c r="J18" i="227"/>
  <c r="F18" i="227"/>
  <c r="R17" i="227"/>
  <c r="N17" i="227"/>
  <c r="J17" i="227"/>
  <c r="F17" i="227"/>
  <c r="R16" i="227"/>
  <c r="N16" i="227"/>
  <c r="J16" i="227"/>
  <c r="F16" i="227"/>
  <c r="R15" i="227"/>
  <c r="N15" i="227"/>
  <c r="I15" i="227"/>
  <c r="F15" i="227"/>
  <c r="R14" i="227"/>
  <c r="N14" i="227"/>
  <c r="J14" i="227"/>
  <c r="F14" i="227"/>
  <c r="R13" i="227"/>
  <c r="N13" i="227"/>
  <c r="J13" i="227"/>
  <c r="F13" i="227"/>
  <c r="R12" i="227"/>
  <c r="N12" i="227"/>
  <c r="J12" i="227"/>
  <c r="F12" i="227"/>
  <c r="R11" i="227"/>
  <c r="M11" i="227"/>
  <c r="J11" i="227"/>
  <c r="F11" i="227"/>
  <c r="R10" i="227"/>
  <c r="N10" i="227"/>
  <c r="J10" i="227"/>
  <c r="F10" i="227"/>
  <c r="R9" i="227"/>
  <c r="N9" i="227"/>
  <c r="J9" i="227"/>
  <c r="F9" i="227"/>
  <c r="R8" i="227"/>
  <c r="N8" i="227"/>
  <c r="J8" i="227"/>
  <c r="F8" i="227"/>
  <c r="Q7" i="227"/>
  <c r="N7" i="227"/>
  <c r="J7" i="227"/>
  <c r="F7" i="227"/>
  <c r="R6" i="227"/>
  <c r="N6" i="227"/>
  <c r="J6" i="227"/>
  <c r="F6" i="227"/>
  <c r="R5" i="227"/>
  <c r="N5" i="227"/>
  <c r="J5" i="227"/>
  <c r="F5" i="227"/>
  <c r="R4" i="227"/>
  <c r="N4" i="227"/>
  <c r="J4" i="227"/>
  <c r="F4" i="227"/>
  <c r="R3" i="227"/>
  <c r="N3" i="227"/>
  <c r="J3" i="227"/>
  <c r="F3" i="227"/>
  <c r="Q2" i="227"/>
  <c r="M2" i="227"/>
  <c r="I2" i="227"/>
  <c r="E2" i="227"/>
  <c r="A1" i="227"/>
  <c r="A151" i="226"/>
  <c r="A148" i="226"/>
  <c r="A147" i="226"/>
  <c r="A146" i="226"/>
  <c r="A145" i="226"/>
  <c r="A144" i="226"/>
  <c r="A141" i="226"/>
  <c r="Q140" i="226"/>
  <c r="Q139" i="226"/>
  <c r="M139" i="226"/>
  <c r="Q138" i="226"/>
  <c r="M138" i="226"/>
  <c r="J138" i="226"/>
  <c r="F138" i="226"/>
  <c r="Q137" i="226"/>
  <c r="M137" i="226"/>
  <c r="J137" i="226"/>
  <c r="F137" i="226"/>
  <c r="Q136" i="226"/>
  <c r="M136" i="226"/>
  <c r="J136" i="226"/>
  <c r="F136" i="226"/>
  <c r="B136" i="226"/>
  <c r="Q135" i="226"/>
  <c r="M135" i="226"/>
  <c r="J135" i="226"/>
  <c r="F135" i="226"/>
  <c r="B135" i="226"/>
  <c r="Q134" i="226"/>
  <c r="M134" i="226"/>
  <c r="J134" i="226"/>
  <c r="F134" i="226"/>
  <c r="B134" i="226"/>
  <c r="Q133" i="226"/>
  <c r="M133" i="226"/>
  <c r="J133" i="226"/>
  <c r="F133" i="226"/>
  <c r="B133" i="226"/>
  <c r="Q132" i="226"/>
  <c r="M132" i="226"/>
  <c r="J132" i="226"/>
  <c r="F132" i="226"/>
  <c r="B132" i="226"/>
  <c r="Q131" i="226"/>
  <c r="M131" i="226"/>
  <c r="J131" i="226"/>
  <c r="F131" i="226"/>
  <c r="B131" i="226"/>
  <c r="Q130" i="226"/>
  <c r="M130" i="226"/>
  <c r="J130" i="226"/>
  <c r="F130" i="226"/>
  <c r="B130" i="226"/>
  <c r="Q129" i="226"/>
  <c r="M129" i="226"/>
  <c r="J129" i="226"/>
  <c r="F129" i="226"/>
  <c r="B129" i="226"/>
  <c r="Q128" i="226"/>
  <c r="M128" i="226"/>
  <c r="J128" i="226"/>
  <c r="F128" i="226"/>
  <c r="A128" i="226"/>
  <c r="Q127" i="226"/>
  <c r="M127" i="226"/>
  <c r="J127" i="226"/>
  <c r="F127" i="226"/>
  <c r="B127" i="226"/>
  <c r="Q126" i="226"/>
  <c r="M126" i="226"/>
  <c r="J126" i="226"/>
  <c r="E126" i="226"/>
  <c r="B126" i="226"/>
  <c r="Q125" i="226"/>
  <c r="M125" i="226"/>
  <c r="J125" i="226"/>
  <c r="F125" i="226"/>
  <c r="B125" i="226"/>
  <c r="Q124" i="226"/>
  <c r="M124" i="226"/>
  <c r="J124" i="226"/>
  <c r="F124" i="226"/>
  <c r="B124" i="226"/>
  <c r="Q123" i="226"/>
  <c r="M123" i="226"/>
  <c r="J123" i="226"/>
  <c r="F123" i="226"/>
  <c r="B123" i="226"/>
  <c r="Q122" i="226"/>
  <c r="M122" i="226"/>
  <c r="I122" i="226"/>
  <c r="F122" i="226"/>
  <c r="B122" i="226"/>
  <c r="Q121" i="226"/>
  <c r="M121" i="226"/>
  <c r="J121" i="226"/>
  <c r="F121" i="226"/>
  <c r="B121" i="226"/>
  <c r="Q120" i="226"/>
  <c r="J120" i="226"/>
  <c r="F120" i="226"/>
  <c r="B120" i="226"/>
  <c r="Q119" i="226"/>
  <c r="J119" i="226"/>
  <c r="F119" i="226"/>
  <c r="B119" i="226"/>
  <c r="Q118" i="226"/>
  <c r="N118" i="226"/>
  <c r="J118" i="226"/>
  <c r="F118" i="226"/>
  <c r="B118" i="226"/>
  <c r="Q117" i="226"/>
  <c r="N117" i="226"/>
  <c r="J117" i="226"/>
  <c r="F117" i="226"/>
  <c r="B117" i="226"/>
  <c r="Q116" i="226"/>
  <c r="N116" i="226"/>
  <c r="J116" i="226"/>
  <c r="F116" i="226"/>
  <c r="B116" i="226"/>
  <c r="Q115" i="226"/>
  <c r="N115" i="226"/>
  <c r="J115" i="226"/>
  <c r="F115" i="226"/>
  <c r="B115" i="226"/>
  <c r="Q114" i="226"/>
  <c r="N114" i="226"/>
  <c r="J114" i="226"/>
  <c r="F114" i="226"/>
  <c r="B114" i="226"/>
  <c r="Q113" i="226"/>
  <c r="N113" i="226"/>
  <c r="J113" i="226"/>
  <c r="F113" i="226"/>
  <c r="B113" i="226"/>
  <c r="Q112" i="226"/>
  <c r="N112" i="226"/>
  <c r="J112" i="226"/>
  <c r="F112" i="226"/>
  <c r="B112" i="226"/>
  <c r="Q111" i="226"/>
  <c r="N111" i="226"/>
  <c r="J111" i="226"/>
  <c r="F111" i="226"/>
  <c r="B111" i="226"/>
  <c r="M140" i="226"/>
  <c r="N110" i="226"/>
  <c r="J110" i="226"/>
  <c r="F110" i="226"/>
  <c r="B110" i="226"/>
  <c r="N109" i="226"/>
  <c r="J109" i="226"/>
  <c r="F109" i="226"/>
  <c r="B109" i="226"/>
  <c r="M108" i="226"/>
  <c r="J108" i="226"/>
  <c r="F108" i="226"/>
  <c r="B108" i="226"/>
  <c r="R108" i="226"/>
  <c r="N107" i="226"/>
  <c r="J107" i="226"/>
  <c r="F107" i="226"/>
  <c r="A107" i="226"/>
  <c r="R107" i="226"/>
  <c r="N106" i="226"/>
  <c r="J106" i="226"/>
  <c r="F106" i="226"/>
  <c r="R106" i="226"/>
  <c r="N105" i="226"/>
  <c r="J105" i="226"/>
  <c r="E105" i="226"/>
  <c r="R105" i="226"/>
  <c r="N104" i="226"/>
  <c r="J104" i="226"/>
  <c r="F104" i="226"/>
  <c r="B104" i="226"/>
  <c r="R104" i="226"/>
  <c r="N103" i="226"/>
  <c r="J103" i="226"/>
  <c r="F103" i="226"/>
  <c r="B103" i="226"/>
  <c r="Q103" i="226"/>
  <c r="N102" i="226"/>
  <c r="J102" i="226"/>
  <c r="F102" i="226"/>
  <c r="B102" i="226"/>
  <c r="R102" i="226"/>
  <c r="N101" i="226"/>
  <c r="I101" i="226"/>
  <c r="F101" i="226"/>
  <c r="R101" i="226"/>
  <c r="N100" i="226"/>
  <c r="J100" i="226"/>
  <c r="F100" i="226"/>
  <c r="R100" i="226"/>
  <c r="N99" i="226"/>
  <c r="J99" i="226"/>
  <c r="F99" i="226"/>
  <c r="B99" i="226"/>
  <c r="R99" i="226"/>
  <c r="N98" i="226"/>
  <c r="J98" i="226"/>
  <c r="F98" i="226"/>
  <c r="B98" i="226"/>
  <c r="R98" i="226"/>
  <c r="M97" i="226"/>
  <c r="J97" i="226"/>
  <c r="F97" i="226"/>
  <c r="B97" i="226"/>
  <c r="Q97" i="226"/>
  <c r="N96" i="226"/>
  <c r="J96" i="226"/>
  <c r="F96" i="226"/>
  <c r="B96" i="226"/>
  <c r="R96" i="226"/>
  <c r="N95" i="226"/>
  <c r="J95" i="226"/>
  <c r="F95" i="226"/>
  <c r="B95" i="226"/>
  <c r="R95" i="226"/>
  <c r="N94" i="226"/>
  <c r="J94" i="226"/>
  <c r="F94" i="226"/>
  <c r="B94" i="226"/>
  <c r="R94" i="226"/>
  <c r="N93" i="226"/>
  <c r="J93" i="226"/>
  <c r="F93" i="226"/>
  <c r="B93" i="226"/>
  <c r="R93" i="226"/>
  <c r="N92" i="226"/>
  <c r="J92" i="226"/>
  <c r="F92" i="226"/>
  <c r="B92" i="226"/>
  <c r="R92" i="226"/>
  <c r="N91" i="226"/>
  <c r="J91" i="226"/>
  <c r="F91" i="226"/>
  <c r="B91" i="226"/>
  <c r="Q91" i="226"/>
  <c r="N90" i="226"/>
  <c r="J90" i="226"/>
  <c r="F90" i="226"/>
  <c r="B90" i="226"/>
  <c r="Q90" i="226"/>
  <c r="N89" i="226"/>
  <c r="J89" i="226"/>
  <c r="F89" i="226"/>
  <c r="B89" i="226"/>
  <c r="Q89" i="226"/>
  <c r="N88" i="226"/>
  <c r="J88" i="226"/>
  <c r="F88" i="226"/>
  <c r="B88" i="226"/>
  <c r="Q88" i="226"/>
  <c r="N87" i="226"/>
  <c r="J87" i="226"/>
  <c r="F87" i="226"/>
  <c r="Q87" i="226"/>
  <c r="N86" i="226"/>
  <c r="J86" i="226"/>
  <c r="F86" i="226"/>
  <c r="Q86" i="226"/>
  <c r="N85" i="226"/>
  <c r="J85" i="226"/>
  <c r="F85" i="226"/>
  <c r="Q85" i="226"/>
  <c r="N84" i="226"/>
  <c r="J84" i="226"/>
  <c r="E84" i="226"/>
  <c r="Q84" i="226"/>
  <c r="N83" i="226"/>
  <c r="J83" i="226"/>
  <c r="F83" i="226"/>
  <c r="Q82" i="226"/>
  <c r="N82" i="226"/>
  <c r="J82" i="226"/>
  <c r="F82" i="226"/>
  <c r="Q81" i="226"/>
  <c r="N81" i="226"/>
  <c r="J81" i="226"/>
  <c r="F81" i="226"/>
  <c r="Q80" i="226"/>
  <c r="N80" i="226"/>
  <c r="I80" i="226"/>
  <c r="F80" i="226"/>
  <c r="Q79" i="226"/>
  <c r="N79" i="226"/>
  <c r="J79" i="226"/>
  <c r="F79" i="226"/>
  <c r="Q78" i="226"/>
  <c r="N78" i="226"/>
  <c r="J78" i="226"/>
  <c r="F78" i="226"/>
  <c r="Q77" i="226"/>
  <c r="N77" i="226"/>
  <c r="J77" i="226"/>
  <c r="F77" i="226"/>
  <c r="Q76" i="226"/>
  <c r="M76" i="226"/>
  <c r="J76" i="226"/>
  <c r="F76" i="226"/>
  <c r="Q75" i="226"/>
  <c r="N75" i="226"/>
  <c r="J75" i="226"/>
  <c r="F75" i="226"/>
  <c r="Q74" i="226"/>
  <c r="N74" i="226"/>
  <c r="J74" i="226"/>
  <c r="F74" i="226"/>
  <c r="Q73" i="226"/>
  <c r="N73" i="226"/>
  <c r="J73" i="226"/>
  <c r="F73" i="226"/>
  <c r="Q72" i="226"/>
  <c r="N72" i="226"/>
  <c r="J72" i="226"/>
  <c r="F72" i="226"/>
  <c r="Q71" i="226"/>
  <c r="M71" i="226"/>
  <c r="I71" i="226"/>
  <c r="E71" i="226"/>
  <c r="A70" i="226"/>
  <c r="R69" i="226"/>
  <c r="N69" i="226"/>
  <c r="J69" i="226"/>
  <c r="F69" i="226"/>
  <c r="B69" i="226"/>
  <c r="R68" i="226"/>
  <c r="N68" i="226"/>
  <c r="J68" i="226"/>
  <c r="F68" i="226"/>
  <c r="B68" i="226"/>
  <c r="R67" i="226"/>
  <c r="N67" i="226"/>
  <c r="J67" i="226"/>
  <c r="F67" i="226"/>
  <c r="B67" i="226"/>
  <c r="R66" i="226"/>
  <c r="N66" i="226"/>
  <c r="J66" i="226"/>
  <c r="F66" i="226"/>
  <c r="B66" i="226"/>
  <c r="R65" i="226"/>
  <c r="N65" i="226"/>
  <c r="J65" i="226"/>
  <c r="F65" i="226"/>
  <c r="A65" i="226"/>
  <c r="R64" i="226"/>
  <c r="N64" i="226"/>
  <c r="J64" i="226"/>
  <c r="F64" i="226"/>
  <c r="B64" i="226"/>
  <c r="R63" i="226"/>
  <c r="N63" i="226"/>
  <c r="J63" i="226"/>
  <c r="F63" i="226"/>
  <c r="B63" i="226"/>
  <c r="R62" i="226"/>
  <c r="N62" i="226"/>
  <c r="J62" i="226"/>
  <c r="F62" i="226"/>
  <c r="B62" i="226"/>
  <c r="R61" i="226"/>
  <c r="N61" i="226"/>
  <c r="J61" i="226"/>
  <c r="E61" i="226"/>
  <c r="B61" i="226"/>
  <c r="R60" i="226"/>
  <c r="N60" i="226"/>
  <c r="J60" i="226"/>
  <c r="F60" i="226"/>
  <c r="B60" i="226"/>
  <c r="R59" i="226"/>
  <c r="N59" i="226"/>
  <c r="J59" i="226"/>
  <c r="F59" i="226"/>
  <c r="B59" i="226"/>
  <c r="R58" i="226"/>
  <c r="N58" i="226"/>
  <c r="J58" i="226"/>
  <c r="F58" i="226"/>
  <c r="B58" i="226"/>
  <c r="R57" i="226"/>
  <c r="N57" i="226"/>
  <c r="I57" i="226"/>
  <c r="F57" i="226"/>
  <c r="B57" i="226"/>
  <c r="R56" i="226"/>
  <c r="N56" i="226"/>
  <c r="J56" i="226"/>
  <c r="F56" i="226"/>
  <c r="B56" i="226"/>
  <c r="R55" i="226"/>
  <c r="N55" i="226"/>
  <c r="J55" i="226"/>
  <c r="F55" i="226"/>
  <c r="B55" i="226"/>
  <c r="R54" i="226"/>
  <c r="N54" i="226"/>
  <c r="J54" i="226"/>
  <c r="F54" i="226"/>
  <c r="B54" i="226"/>
  <c r="R53" i="226"/>
  <c r="M53" i="226"/>
  <c r="J53" i="226"/>
  <c r="F53" i="226"/>
  <c r="B53" i="226"/>
  <c r="R52" i="226"/>
  <c r="N52" i="226"/>
  <c r="J52" i="226"/>
  <c r="F52" i="226"/>
  <c r="B52" i="226"/>
  <c r="R51" i="226"/>
  <c r="N51" i="226"/>
  <c r="J51" i="226"/>
  <c r="F51" i="226"/>
  <c r="B51" i="226"/>
  <c r="R50" i="226"/>
  <c r="N50" i="226"/>
  <c r="J50" i="226"/>
  <c r="F50" i="226"/>
  <c r="B50" i="226"/>
  <c r="Q49" i="226"/>
  <c r="N49" i="226"/>
  <c r="J49" i="226"/>
  <c r="F49" i="226"/>
  <c r="B49" i="226"/>
  <c r="R48" i="226"/>
  <c r="N48" i="226"/>
  <c r="J48" i="226"/>
  <c r="F48" i="226"/>
  <c r="B48" i="226"/>
  <c r="R47" i="226"/>
  <c r="N47" i="226"/>
  <c r="J47" i="226"/>
  <c r="F47" i="226"/>
  <c r="B47" i="226"/>
  <c r="R46" i="226"/>
  <c r="N46" i="226"/>
  <c r="J46" i="226"/>
  <c r="F46" i="226"/>
  <c r="B46" i="226"/>
  <c r="R45" i="226"/>
  <c r="N45" i="226"/>
  <c r="J45" i="226"/>
  <c r="F45" i="226"/>
  <c r="B45" i="226"/>
  <c r="R44" i="226"/>
  <c r="N44" i="226"/>
  <c r="J44" i="226"/>
  <c r="F44" i="226"/>
  <c r="A44" i="226"/>
  <c r="R43" i="226"/>
  <c r="N43" i="226"/>
  <c r="J43" i="226"/>
  <c r="F43" i="226"/>
  <c r="B43" i="226"/>
  <c r="R42" i="226"/>
  <c r="N42" i="226"/>
  <c r="J42" i="226"/>
  <c r="F42" i="226"/>
  <c r="B42" i="226"/>
  <c r="R41" i="226"/>
  <c r="N41" i="226"/>
  <c r="J41" i="226"/>
  <c r="F41" i="226"/>
  <c r="B41" i="226"/>
  <c r="R40" i="226"/>
  <c r="N40" i="226"/>
  <c r="J40" i="226"/>
  <c r="E40" i="226"/>
  <c r="B40" i="226"/>
  <c r="R39" i="226"/>
  <c r="N39" i="226"/>
  <c r="J39" i="226"/>
  <c r="F39" i="226"/>
  <c r="B39" i="226"/>
  <c r="R38" i="226"/>
  <c r="N38" i="226"/>
  <c r="J38" i="226"/>
  <c r="F38" i="226"/>
  <c r="B38" i="226"/>
  <c r="R37" i="226"/>
  <c r="N37" i="226"/>
  <c r="J37" i="226"/>
  <c r="F37" i="226"/>
  <c r="B37" i="226"/>
  <c r="R36" i="226"/>
  <c r="N36" i="226"/>
  <c r="I36" i="226"/>
  <c r="F36" i="226"/>
  <c r="B36" i="226"/>
  <c r="R35" i="226"/>
  <c r="N35" i="226"/>
  <c r="J35" i="226"/>
  <c r="F35" i="226"/>
  <c r="B35" i="226"/>
  <c r="R34" i="226"/>
  <c r="N34" i="226"/>
  <c r="J34" i="226"/>
  <c r="F34" i="226"/>
  <c r="B34" i="226"/>
  <c r="R33" i="226"/>
  <c r="N33" i="226"/>
  <c r="J33" i="226"/>
  <c r="F33" i="226"/>
  <c r="B33" i="226"/>
  <c r="R32" i="226"/>
  <c r="M32" i="226"/>
  <c r="J32" i="226"/>
  <c r="F32" i="226"/>
  <c r="B32" i="226"/>
  <c r="R31" i="226"/>
  <c r="N31" i="226"/>
  <c r="J31" i="226"/>
  <c r="F31" i="226"/>
  <c r="B31" i="226"/>
  <c r="R30" i="226"/>
  <c r="N30" i="226"/>
  <c r="J30" i="226"/>
  <c r="F30" i="226"/>
  <c r="B30" i="226"/>
  <c r="R29" i="226"/>
  <c r="N29" i="226"/>
  <c r="J29" i="226"/>
  <c r="F29" i="226"/>
  <c r="B29" i="226"/>
  <c r="Q28" i="226"/>
  <c r="N28" i="226"/>
  <c r="J28" i="226"/>
  <c r="F28" i="226"/>
  <c r="B28" i="226"/>
  <c r="R27" i="226"/>
  <c r="N27" i="226"/>
  <c r="J27" i="226"/>
  <c r="F27" i="226"/>
  <c r="B27" i="226"/>
  <c r="R26" i="226"/>
  <c r="N26" i="226"/>
  <c r="J26" i="226"/>
  <c r="F26" i="226"/>
  <c r="B26" i="226"/>
  <c r="R25" i="226"/>
  <c r="N25" i="226"/>
  <c r="J25" i="226"/>
  <c r="F25" i="226"/>
  <c r="B25" i="226"/>
  <c r="R24" i="226"/>
  <c r="N24" i="226"/>
  <c r="J24" i="226"/>
  <c r="F24" i="226"/>
  <c r="B24" i="226"/>
  <c r="R23" i="226"/>
  <c r="N23" i="226"/>
  <c r="J23" i="226"/>
  <c r="F23" i="226"/>
  <c r="A23" i="226"/>
  <c r="R22" i="226"/>
  <c r="N22" i="226"/>
  <c r="J22" i="226"/>
  <c r="F22" i="226"/>
  <c r="R21" i="226"/>
  <c r="N21" i="226"/>
  <c r="J21" i="226"/>
  <c r="F21" i="226"/>
  <c r="R20" i="226"/>
  <c r="N20" i="226"/>
  <c r="J20" i="226"/>
  <c r="F20" i="226"/>
  <c r="R19" i="226"/>
  <c r="N19" i="226"/>
  <c r="J19" i="226"/>
  <c r="E19" i="226"/>
  <c r="R18" i="226"/>
  <c r="N18" i="226"/>
  <c r="J18" i="226"/>
  <c r="F18" i="226"/>
  <c r="R17" i="226"/>
  <c r="N17" i="226"/>
  <c r="J17" i="226"/>
  <c r="F17" i="226"/>
  <c r="R16" i="226"/>
  <c r="N16" i="226"/>
  <c r="J16" i="226"/>
  <c r="F16" i="226"/>
  <c r="R15" i="226"/>
  <c r="N15" i="226"/>
  <c r="I15" i="226"/>
  <c r="F15" i="226"/>
  <c r="R14" i="226"/>
  <c r="N14" i="226"/>
  <c r="J14" i="226"/>
  <c r="F14" i="226"/>
  <c r="R13" i="226"/>
  <c r="N13" i="226"/>
  <c r="J13" i="226"/>
  <c r="F13" i="226"/>
  <c r="R12" i="226"/>
  <c r="N12" i="226"/>
  <c r="J12" i="226"/>
  <c r="F12" i="226"/>
  <c r="R11" i="226"/>
  <c r="M11" i="226"/>
  <c r="J11" i="226"/>
  <c r="F11" i="226"/>
  <c r="R10" i="226"/>
  <c r="N10" i="226"/>
  <c r="J10" i="226"/>
  <c r="F10" i="226"/>
  <c r="R9" i="226"/>
  <c r="N9" i="226"/>
  <c r="J9" i="226"/>
  <c r="F9" i="226"/>
  <c r="R8" i="226"/>
  <c r="N8" i="226"/>
  <c r="J8" i="226"/>
  <c r="F8" i="226"/>
  <c r="Q7" i="226"/>
  <c r="N7" i="226"/>
  <c r="J7" i="226"/>
  <c r="F7" i="226"/>
  <c r="R6" i="226"/>
  <c r="N6" i="226"/>
  <c r="J6" i="226"/>
  <c r="F6" i="226"/>
  <c r="R5" i="226"/>
  <c r="N5" i="226"/>
  <c r="J5" i="226"/>
  <c r="F5" i="226"/>
  <c r="R4" i="226"/>
  <c r="N4" i="226"/>
  <c r="J4" i="226"/>
  <c r="F4" i="226"/>
  <c r="R3" i="226"/>
  <c r="N3" i="226"/>
  <c r="J3" i="226"/>
  <c r="F3" i="226"/>
  <c r="Q2" i="226"/>
  <c r="M2" i="226"/>
  <c r="I2" i="226"/>
  <c r="E2" i="226"/>
  <c r="A1" i="226"/>
  <c r="A151" i="225"/>
  <c r="A148" i="225"/>
  <c r="A147" i="225"/>
  <c r="A146" i="225"/>
  <c r="A145" i="225"/>
  <c r="A144" i="225"/>
  <c r="A141" i="225"/>
  <c r="Q140" i="225"/>
  <c r="Q139" i="225"/>
  <c r="M139" i="225"/>
  <c r="Q138" i="225"/>
  <c r="M138" i="225"/>
  <c r="J138" i="225"/>
  <c r="F138" i="225"/>
  <c r="Q137" i="225"/>
  <c r="M137" i="225"/>
  <c r="J137" i="225"/>
  <c r="F137" i="225"/>
  <c r="Q136" i="225"/>
  <c r="M136" i="225"/>
  <c r="J136" i="225"/>
  <c r="F136" i="225"/>
  <c r="B136" i="225"/>
  <c r="Q135" i="225"/>
  <c r="M135" i="225"/>
  <c r="J135" i="225"/>
  <c r="F135" i="225"/>
  <c r="B135" i="225"/>
  <c r="Q134" i="225"/>
  <c r="M134" i="225"/>
  <c r="J134" i="225"/>
  <c r="F134" i="225"/>
  <c r="B134" i="225"/>
  <c r="Q133" i="225"/>
  <c r="M133" i="225"/>
  <c r="J133" i="225"/>
  <c r="F133" i="225"/>
  <c r="B133" i="225"/>
  <c r="Q132" i="225"/>
  <c r="M132" i="225"/>
  <c r="J132" i="225"/>
  <c r="F132" i="225"/>
  <c r="B132" i="225"/>
  <c r="Q131" i="225"/>
  <c r="M131" i="225"/>
  <c r="J131" i="225"/>
  <c r="F131" i="225"/>
  <c r="B131" i="225"/>
  <c r="Q130" i="225"/>
  <c r="M130" i="225"/>
  <c r="J130" i="225"/>
  <c r="F130" i="225"/>
  <c r="B130" i="225"/>
  <c r="Q129" i="225"/>
  <c r="M129" i="225"/>
  <c r="J129" i="225"/>
  <c r="F129" i="225"/>
  <c r="B129" i="225"/>
  <c r="Q128" i="225"/>
  <c r="M128" i="225"/>
  <c r="J128" i="225"/>
  <c r="F128" i="225"/>
  <c r="A128" i="225"/>
  <c r="Q127" i="225"/>
  <c r="M127" i="225"/>
  <c r="J127" i="225"/>
  <c r="F127" i="225"/>
  <c r="B127" i="225"/>
  <c r="Q126" i="225"/>
  <c r="M126" i="225"/>
  <c r="J126" i="225"/>
  <c r="E126" i="225"/>
  <c r="B126" i="225"/>
  <c r="Q125" i="225"/>
  <c r="M125" i="225"/>
  <c r="J125" i="225"/>
  <c r="F125" i="225"/>
  <c r="B125" i="225"/>
  <c r="Q124" i="225"/>
  <c r="M124" i="225"/>
  <c r="J124" i="225"/>
  <c r="F124" i="225"/>
  <c r="B124" i="225"/>
  <c r="Q123" i="225"/>
  <c r="M123" i="225"/>
  <c r="J123" i="225"/>
  <c r="F123" i="225"/>
  <c r="B123" i="225"/>
  <c r="Q122" i="225"/>
  <c r="M122" i="225"/>
  <c r="I122" i="225"/>
  <c r="F122" i="225"/>
  <c r="B122" i="225"/>
  <c r="Q121" i="225"/>
  <c r="M121" i="225"/>
  <c r="J121" i="225"/>
  <c r="F121" i="225"/>
  <c r="B121" i="225"/>
  <c r="Q120" i="225"/>
  <c r="J120" i="225"/>
  <c r="F120" i="225"/>
  <c r="B120" i="225"/>
  <c r="Q119" i="225"/>
  <c r="J119" i="225"/>
  <c r="F119" i="225"/>
  <c r="B119" i="225"/>
  <c r="Q118" i="225"/>
  <c r="N118" i="225"/>
  <c r="J118" i="225"/>
  <c r="F118" i="225"/>
  <c r="B118" i="225"/>
  <c r="Q117" i="225"/>
  <c r="N117" i="225"/>
  <c r="J117" i="225"/>
  <c r="F117" i="225"/>
  <c r="B117" i="225"/>
  <c r="Q116" i="225"/>
  <c r="N116" i="225"/>
  <c r="J116" i="225"/>
  <c r="F116" i="225"/>
  <c r="B116" i="225"/>
  <c r="Q115" i="225"/>
  <c r="N115" i="225"/>
  <c r="J115" i="225"/>
  <c r="F115" i="225"/>
  <c r="B115" i="225"/>
  <c r="Q114" i="225"/>
  <c r="N114" i="225"/>
  <c r="J114" i="225"/>
  <c r="F114" i="225"/>
  <c r="B114" i="225"/>
  <c r="Q113" i="225"/>
  <c r="N113" i="225"/>
  <c r="J113" i="225"/>
  <c r="F113" i="225"/>
  <c r="B113" i="225"/>
  <c r="Q112" i="225"/>
  <c r="N112" i="225"/>
  <c r="J112" i="225"/>
  <c r="F112" i="225"/>
  <c r="B112" i="225"/>
  <c r="Q111" i="225"/>
  <c r="N111" i="225"/>
  <c r="J111" i="225"/>
  <c r="F111" i="225"/>
  <c r="B111" i="225"/>
  <c r="M140" i="225"/>
  <c r="N110" i="225"/>
  <c r="J110" i="225"/>
  <c r="F110" i="225"/>
  <c r="B110" i="225"/>
  <c r="N109" i="225"/>
  <c r="J109" i="225"/>
  <c r="F109" i="225"/>
  <c r="B109" i="225"/>
  <c r="M108" i="225"/>
  <c r="J108" i="225"/>
  <c r="F108" i="225"/>
  <c r="B108" i="225"/>
  <c r="R108" i="225"/>
  <c r="N107" i="225"/>
  <c r="J107" i="225"/>
  <c r="F107" i="225"/>
  <c r="A107" i="225"/>
  <c r="R107" i="225"/>
  <c r="N106" i="225"/>
  <c r="J106" i="225"/>
  <c r="F106" i="225"/>
  <c r="R106" i="225"/>
  <c r="N105" i="225"/>
  <c r="J105" i="225"/>
  <c r="E105" i="225"/>
  <c r="R105" i="225"/>
  <c r="N104" i="225"/>
  <c r="J104" i="225"/>
  <c r="F104" i="225"/>
  <c r="B104" i="225"/>
  <c r="R104" i="225"/>
  <c r="N103" i="225"/>
  <c r="J103" i="225"/>
  <c r="F103" i="225"/>
  <c r="B103" i="225"/>
  <c r="Q103" i="225"/>
  <c r="N102" i="225"/>
  <c r="J102" i="225"/>
  <c r="F102" i="225"/>
  <c r="B102" i="225"/>
  <c r="R102" i="225"/>
  <c r="N101" i="225"/>
  <c r="I101" i="225"/>
  <c r="F101" i="225"/>
  <c r="R101" i="225"/>
  <c r="N100" i="225"/>
  <c r="J100" i="225"/>
  <c r="F100" i="225"/>
  <c r="R100" i="225"/>
  <c r="N99" i="225"/>
  <c r="J99" i="225"/>
  <c r="F99" i="225"/>
  <c r="B99" i="225"/>
  <c r="R99" i="225"/>
  <c r="N98" i="225"/>
  <c r="J98" i="225"/>
  <c r="F98" i="225"/>
  <c r="B98" i="225"/>
  <c r="R98" i="225"/>
  <c r="M97" i="225"/>
  <c r="J97" i="225"/>
  <c r="F97" i="225"/>
  <c r="B97" i="225"/>
  <c r="Q97" i="225"/>
  <c r="N96" i="225"/>
  <c r="J96" i="225"/>
  <c r="F96" i="225"/>
  <c r="B96" i="225"/>
  <c r="R96" i="225"/>
  <c r="N95" i="225"/>
  <c r="J95" i="225"/>
  <c r="F95" i="225"/>
  <c r="B95" i="225"/>
  <c r="R95" i="225"/>
  <c r="N94" i="225"/>
  <c r="J94" i="225"/>
  <c r="F94" i="225"/>
  <c r="B94" i="225"/>
  <c r="R94" i="225"/>
  <c r="N93" i="225"/>
  <c r="J93" i="225"/>
  <c r="F93" i="225"/>
  <c r="B93" i="225"/>
  <c r="R93" i="225"/>
  <c r="N92" i="225"/>
  <c r="J92" i="225"/>
  <c r="F92" i="225"/>
  <c r="B92" i="225"/>
  <c r="R92" i="225"/>
  <c r="N91" i="225"/>
  <c r="J91" i="225"/>
  <c r="F91" i="225"/>
  <c r="B91" i="225"/>
  <c r="Q91" i="225"/>
  <c r="N90" i="225"/>
  <c r="J90" i="225"/>
  <c r="F90" i="225"/>
  <c r="B90" i="225"/>
  <c r="Q90" i="225"/>
  <c r="N89" i="225"/>
  <c r="J89" i="225"/>
  <c r="F89" i="225"/>
  <c r="B89" i="225"/>
  <c r="Q89" i="225"/>
  <c r="N88" i="225"/>
  <c r="J88" i="225"/>
  <c r="F88" i="225"/>
  <c r="B88" i="225"/>
  <c r="Q88" i="225"/>
  <c r="N87" i="225"/>
  <c r="J87" i="225"/>
  <c r="F87" i="225"/>
  <c r="Q87" i="225"/>
  <c r="N86" i="225"/>
  <c r="J86" i="225"/>
  <c r="F86" i="225"/>
  <c r="Q86" i="225"/>
  <c r="N85" i="225"/>
  <c r="J85" i="225"/>
  <c r="F85" i="225"/>
  <c r="Q85" i="225"/>
  <c r="N84" i="225"/>
  <c r="J84" i="225"/>
  <c r="E84" i="225"/>
  <c r="Q84" i="225"/>
  <c r="N83" i="225"/>
  <c r="J83" i="225"/>
  <c r="F83" i="225"/>
  <c r="Q82" i="225"/>
  <c r="N82" i="225"/>
  <c r="J82" i="225"/>
  <c r="F82" i="225"/>
  <c r="Q81" i="225"/>
  <c r="N81" i="225"/>
  <c r="J81" i="225"/>
  <c r="F81" i="225"/>
  <c r="Q80" i="225"/>
  <c r="N80" i="225"/>
  <c r="I80" i="225"/>
  <c r="F80" i="225"/>
  <c r="Q79" i="225"/>
  <c r="N79" i="225"/>
  <c r="J79" i="225"/>
  <c r="F79" i="225"/>
  <c r="Q78" i="225"/>
  <c r="N78" i="225"/>
  <c r="J78" i="225"/>
  <c r="F78" i="225"/>
  <c r="Q77" i="225"/>
  <c r="N77" i="225"/>
  <c r="J77" i="225"/>
  <c r="F77" i="225"/>
  <c r="Q76" i="225"/>
  <c r="M76" i="225"/>
  <c r="J76" i="225"/>
  <c r="F76" i="225"/>
  <c r="Q75" i="225"/>
  <c r="N75" i="225"/>
  <c r="J75" i="225"/>
  <c r="F75" i="225"/>
  <c r="Q74" i="225"/>
  <c r="N74" i="225"/>
  <c r="J74" i="225"/>
  <c r="F74" i="225"/>
  <c r="Q73" i="225"/>
  <c r="N73" i="225"/>
  <c r="J73" i="225"/>
  <c r="F73" i="225"/>
  <c r="Q72" i="225"/>
  <c r="N72" i="225"/>
  <c r="J72" i="225"/>
  <c r="F72" i="225"/>
  <c r="Q71" i="225"/>
  <c r="M71" i="225"/>
  <c r="I71" i="225"/>
  <c r="E71" i="225"/>
  <c r="A70" i="225"/>
  <c r="R69" i="225"/>
  <c r="N69" i="225"/>
  <c r="J69" i="225"/>
  <c r="F69" i="225"/>
  <c r="B69" i="225"/>
  <c r="R68" i="225"/>
  <c r="N68" i="225"/>
  <c r="J68" i="225"/>
  <c r="F68" i="225"/>
  <c r="B68" i="225"/>
  <c r="R67" i="225"/>
  <c r="N67" i="225"/>
  <c r="J67" i="225"/>
  <c r="F67" i="225"/>
  <c r="B67" i="225"/>
  <c r="R66" i="225"/>
  <c r="N66" i="225"/>
  <c r="J66" i="225"/>
  <c r="F66" i="225"/>
  <c r="B66" i="225"/>
  <c r="R65" i="225"/>
  <c r="N65" i="225"/>
  <c r="J65" i="225"/>
  <c r="F65" i="225"/>
  <c r="A65" i="225"/>
  <c r="R64" i="225"/>
  <c r="N64" i="225"/>
  <c r="J64" i="225"/>
  <c r="F64" i="225"/>
  <c r="B64" i="225"/>
  <c r="R63" i="225"/>
  <c r="N63" i="225"/>
  <c r="J63" i="225"/>
  <c r="F63" i="225"/>
  <c r="B63" i="225"/>
  <c r="R62" i="225"/>
  <c r="N62" i="225"/>
  <c r="J62" i="225"/>
  <c r="F62" i="225"/>
  <c r="B62" i="225"/>
  <c r="R61" i="225"/>
  <c r="N61" i="225"/>
  <c r="J61" i="225"/>
  <c r="E61" i="225"/>
  <c r="B61" i="225"/>
  <c r="R60" i="225"/>
  <c r="N60" i="225"/>
  <c r="J60" i="225"/>
  <c r="F60" i="225"/>
  <c r="B60" i="225"/>
  <c r="R59" i="225"/>
  <c r="N59" i="225"/>
  <c r="J59" i="225"/>
  <c r="F59" i="225"/>
  <c r="B59" i="225"/>
  <c r="R58" i="225"/>
  <c r="N58" i="225"/>
  <c r="J58" i="225"/>
  <c r="F58" i="225"/>
  <c r="B58" i="225"/>
  <c r="R57" i="225"/>
  <c r="N57" i="225"/>
  <c r="I57" i="225"/>
  <c r="F57" i="225"/>
  <c r="B57" i="225"/>
  <c r="R56" i="225"/>
  <c r="N56" i="225"/>
  <c r="J56" i="225"/>
  <c r="F56" i="225"/>
  <c r="B56" i="225"/>
  <c r="R55" i="225"/>
  <c r="N55" i="225"/>
  <c r="J55" i="225"/>
  <c r="F55" i="225"/>
  <c r="B55" i="225"/>
  <c r="R54" i="225"/>
  <c r="N54" i="225"/>
  <c r="J54" i="225"/>
  <c r="F54" i="225"/>
  <c r="B54" i="225"/>
  <c r="R53" i="225"/>
  <c r="M53" i="225"/>
  <c r="J53" i="225"/>
  <c r="F53" i="225"/>
  <c r="B53" i="225"/>
  <c r="R52" i="225"/>
  <c r="N52" i="225"/>
  <c r="J52" i="225"/>
  <c r="F52" i="225"/>
  <c r="B52" i="225"/>
  <c r="R51" i="225"/>
  <c r="N51" i="225"/>
  <c r="J51" i="225"/>
  <c r="F51" i="225"/>
  <c r="B51" i="225"/>
  <c r="R50" i="225"/>
  <c r="N50" i="225"/>
  <c r="J50" i="225"/>
  <c r="F50" i="225"/>
  <c r="B50" i="225"/>
  <c r="Q49" i="225"/>
  <c r="N49" i="225"/>
  <c r="J49" i="225"/>
  <c r="F49" i="225"/>
  <c r="B49" i="225"/>
  <c r="R48" i="225"/>
  <c r="N48" i="225"/>
  <c r="J48" i="225"/>
  <c r="F48" i="225"/>
  <c r="B48" i="225"/>
  <c r="R47" i="225"/>
  <c r="N47" i="225"/>
  <c r="J47" i="225"/>
  <c r="F47" i="225"/>
  <c r="B47" i="225"/>
  <c r="R46" i="225"/>
  <c r="N46" i="225"/>
  <c r="J46" i="225"/>
  <c r="F46" i="225"/>
  <c r="B46" i="225"/>
  <c r="R45" i="225"/>
  <c r="N45" i="225"/>
  <c r="J45" i="225"/>
  <c r="F45" i="225"/>
  <c r="B45" i="225"/>
  <c r="R44" i="225"/>
  <c r="N44" i="225"/>
  <c r="J44" i="225"/>
  <c r="F44" i="225"/>
  <c r="A44" i="225"/>
  <c r="R43" i="225"/>
  <c r="N43" i="225"/>
  <c r="J43" i="225"/>
  <c r="F43" i="225"/>
  <c r="B43" i="225"/>
  <c r="R42" i="225"/>
  <c r="N42" i="225"/>
  <c r="J42" i="225"/>
  <c r="F42" i="225"/>
  <c r="B42" i="225"/>
  <c r="R41" i="225"/>
  <c r="N41" i="225"/>
  <c r="J41" i="225"/>
  <c r="F41" i="225"/>
  <c r="B41" i="225"/>
  <c r="R40" i="225"/>
  <c r="N40" i="225"/>
  <c r="J40" i="225"/>
  <c r="E40" i="225"/>
  <c r="B40" i="225"/>
  <c r="R39" i="225"/>
  <c r="N39" i="225"/>
  <c r="J39" i="225"/>
  <c r="F39" i="225"/>
  <c r="B39" i="225"/>
  <c r="R38" i="225"/>
  <c r="N38" i="225"/>
  <c r="J38" i="225"/>
  <c r="F38" i="225"/>
  <c r="B38" i="225"/>
  <c r="R37" i="225"/>
  <c r="N37" i="225"/>
  <c r="J37" i="225"/>
  <c r="F37" i="225"/>
  <c r="B37" i="225"/>
  <c r="R36" i="225"/>
  <c r="N36" i="225"/>
  <c r="I36" i="225"/>
  <c r="F36" i="225"/>
  <c r="B36" i="225"/>
  <c r="R35" i="225"/>
  <c r="N35" i="225"/>
  <c r="J35" i="225"/>
  <c r="F35" i="225"/>
  <c r="B35" i="225"/>
  <c r="R34" i="225"/>
  <c r="N34" i="225"/>
  <c r="J34" i="225"/>
  <c r="F34" i="225"/>
  <c r="B34" i="225"/>
  <c r="R33" i="225"/>
  <c r="N33" i="225"/>
  <c r="J33" i="225"/>
  <c r="F33" i="225"/>
  <c r="B33" i="225"/>
  <c r="R32" i="225"/>
  <c r="M32" i="225"/>
  <c r="J32" i="225"/>
  <c r="F32" i="225"/>
  <c r="B32" i="225"/>
  <c r="R31" i="225"/>
  <c r="N31" i="225"/>
  <c r="J31" i="225"/>
  <c r="F31" i="225"/>
  <c r="B31" i="225"/>
  <c r="R30" i="225"/>
  <c r="N30" i="225"/>
  <c r="J30" i="225"/>
  <c r="F30" i="225"/>
  <c r="B30" i="225"/>
  <c r="R29" i="225"/>
  <c r="N29" i="225"/>
  <c r="J29" i="225"/>
  <c r="F29" i="225"/>
  <c r="B29" i="225"/>
  <c r="Q28" i="225"/>
  <c r="N28" i="225"/>
  <c r="J28" i="225"/>
  <c r="F28" i="225"/>
  <c r="B28" i="225"/>
  <c r="R27" i="225"/>
  <c r="N27" i="225"/>
  <c r="J27" i="225"/>
  <c r="F27" i="225"/>
  <c r="B27" i="225"/>
  <c r="R26" i="225"/>
  <c r="N26" i="225"/>
  <c r="J26" i="225"/>
  <c r="F26" i="225"/>
  <c r="B26" i="225"/>
  <c r="R25" i="225"/>
  <c r="N25" i="225"/>
  <c r="J25" i="225"/>
  <c r="F25" i="225"/>
  <c r="B25" i="225"/>
  <c r="R24" i="225"/>
  <c r="N24" i="225"/>
  <c r="J24" i="225"/>
  <c r="F24" i="225"/>
  <c r="B24" i="225"/>
  <c r="R23" i="225"/>
  <c r="N23" i="225"/>
  <c r="J23" i="225"/>
  <c r="F23" i="225"/>
  <c r="A23" i="225"/>
  <c r="R22" i="225"/>
  <c r="N22" i="225"/>
  <c r="J22" i="225"/>
  <c r="F22" i="225"/>
  <c r="R21" i="225"/>
  <c r="N21" i="225"/>
  <c r="J21" i="225"/>
  <c r="F21" i="225"/>
  <c r="R20" i="225"/>
  <c r="N20" i="225"/>
  <c r="J20" i="225"/>
  <c r="F20" i="225"/>
  <c r="R19" i="225"/>
  <c r="N19" i="225"/>
  <c r="J19" i="225"/>
  <c r="E19" i="225"/>
  <c r="R18" i="225"/>
  <c r="N18" i="225"/>
  <c r="J18" i="225"/>
  <c r="F18" i="225"/>
  <c r="R17" i="225"/>
  <c r="N17" i="225"/>
  <c r="J17" i="225"/>
  <c r="F17" i="225"/>
  <c r="R16" i="225"/>
  <c r="N16" i="225"/>
  <c r="J16" i="225"/>
  <c r="F16" i="225"/>
  <c r="R15" i="225"/>
  <c r="N15" i="225"/>
  <c r="I15" i="225"/>
  <c r="F15" i="225"/>
  <c r="R14" i="225"/>
  <c r="N14" i="225"/>
  <c r="J14" i="225"/>
  <c r="F14" i="225"/>
  <c r="R13" i="225"/>
  <c r="N13" i="225"/>
  <c r="J13" i="225"/>
  <c r="F13" i="225"/>
  <c r="R12" i="225"/>
  <c r="N12" i="225"/>
  <c r="J12" i="225"/>
  <c r="F12" i="225"/>
  <c r="R11" i="225"/>
  <c r="M11" i="225"/>
  <c r="J11" i="225"/>
  <c r="F11" i="225"/>
  <c r="R10" i="225"/>
  <c r="N10" i="225"/>
  <c r="J10" i="225"/>
  <c r="F10" i="225"/>
  <c r="R9" i="225"/>
  <c r="N9" i="225"/>
  <c r="J9" i="225"/>
  <c r="F9" i="225"/>
  <c r="R8" i="225"/>
  <c r="N8" i="225"/>
  <c r="J8" i="225"/>
  <c r="F8" i="225"/>
  <c r="Q7" i="225"/>
  <c r="N7" i="225"/>
  <c r="J7" i="225"/>
  <c r="F7" i="225"/>
  <c r="R6" i="225"/>
  <c r="N6" i="225"/>
  <c r="J6" i="225"/>
  <c r="F6" i="225"/>
  <c r="R5" i="225"/>
  <c r="N5" i="225"/>
  <c r="J5" i="225"/>
  <c r="F5" i="225"/>
  <c r="R4" i="225"/>
  <c r="N4" i="225"/>
  <c r="J4" i="225"/>
  <c r="F4" i="225"/>
  <c r="R3" i="225"/>
  <c r="N3" i="225"/>
  <c r="J3" i="225"/>
  <c r="F3" i="225"/>
  <c r="Q2" i="225"/>
  <c r="M2" i="225"/>
  <c r="I2" i="225"/>
  <c r="E2" i="225"/>
  <c r="A1" i="225"/>
  <c r="A151" i="224"/>
  <c r="A148" i="224"/>
  <c r="A147" i="224"/>
  <c r="A146" i="224"/>
  <c r="A145" i="224"/>
  <c r="A144" i="224"/>
  <c r="A141" i="224"/>
  <c r="Q140" i="224"/>
  <c r="Q139" i="224"/>
  <c r="M139" i="224"/>
  <c r="Q138" i="224"/>
  <c r="M138" i="224"/>
  <c r="J138" i="224"/>
  <c r="F138" i="224"/>
  <c r="Q137" i="224"/>
  <c r="M137" i="224"/>
  <c r="J137" i="224"/>
  <c r="F137" i="224"/>
  <c r="Q136" i="224"/>
  <c r="M136" i="224"/>
  <c r="J136" i="224"/>
  <c r="F136" i="224"/>
  <c r="B136" i="224"/>
  <c r="Q135" i="224"/>
  <c r="M135" i="224"/>
  <c r="J135" i="224"/>
  <c r="F135" i="224"/>
  <c r="B135" i="224"/>
  <c r="Q134" i="224"/>
  <c r="M134" i="224"/>
  <c r="J134" i="224"/>
  <c r="F134" i="224"/>
  <c r="B134" i="224"/>
  <c r="Q133" i="224"/>
  <c r="M133" i="224"/>
  <c r="J133" i="224"/>
  <c r="F133" i="224"/>
  <c r="B133" i="224"/>
  <c r="Q132" i="224"/>
  <c r="M132" i="224"/>
  <c r="J132" i="224"/>
  <c r="F132" i="224"/>
  <c r="B132" i="224"/>
  <c r="Q131" i="224"/>
  <c r="M131" i="224"/>
  <c r="J131" i="224"/>
  <c r="F131" i="224"/>
  <c r="B131" i="224"/>
  <c r="Q130" i="224"/>
  <c r="M130" i="224"/>
  <c r="J130" i="224"/>
  <c r="F130" i="224"/>
  <c r="B130" i="224"/>
  <c r="Q129" i="224"/>
  <c r="M129" i="224"/>
  <c r="J129" i="224"/>
  <c r="F129" i="224"/>
  <c r="B129" i="224"/>
  <c r="Q128" i="224"/>
  <c r="M128" i="224"/>
  <c r="J128" i="224"/>
  <c r="F128" i="224"/>
  <c r="A128" i="224"/>
  <c r="Q127" i="224"/>
  <c r="M127" i="224"/>
  <c r="J127" i="224"/>
  <c r="F127" i="224"/>
  <c r="B127" i="224"/>
  <c r="Q126" i="224"/>
  <c r="M126" i="224"/>
  <c r="J126" i="224"/>
  <c r="E126" i="224"/>
  <c r="B126" i="224"/>
  <c r="Q125" i="224"/>
  <c r="M125" i="224"/>
  <c r="J125" i="224"/>
  <c r="F125" i="224"/>
  <c r="B125" i="224"/>
  <c r="Q124" i="224"/>
  <c r="M124" i="224"/>
  <c r="J124" i="224"/>
  <c r="F124" i="224"/>
  <c r="B124" i="224"/>
  <c r="Q123" i="224"/>
  <c r="M123" i="224"/>
  <c r="J123" i="224"/>
  <c r="F123" i="224"/>
  <c r="B123" i="224"/>
  <c r="Q122" i="224"/>
  <c r="M122" i="224"/>
  <c r="I122" i="224"/>
  <c r="F122" i="224"/>
  <c r="B122" i="224"/>
  <c r="Q121" i="224"/>
  <c r="M121" i="224"/>
  <c r="J121" i="224"/>
  <c r="F121" i="224"/>
  <c r="B121" i="224"/>
  <c r="Q120" i="224"/>
  <c r="J120" i="224"/>
  <c r="F120" i="224"/>
  <c r="B120" i="224"/>
  <c r="Q119" i="224"/>
  <c r="J119" i="224"/>
  <c r="F119" i="224"/>
  <c r="B119" i="224"/>
  <c r="Q118" i="224"/>
  <c r="N118" i="224"/>
  <c r="J118" i="224"/>
  <c r="F118" i="224"/>
  <c r="B118" i="224"/>
  <c r="Q117" i="224"/>
  <c r="N117" i="224"/>
  <c r="J117" i="224"/>
  <c r="F117" i="224"/>
  <c r="B117" i="224"/>
  <c r="Q116" i="224"/>
  <c r="N116" i="224"/>
  <c r="J116" i="224"/>
  <c r="F116" i="224"/>
  <c r="B116" i="224"/>
  <c r="Q115" i="224"/>
  <c r="N115" i="224"/>
  <c r="J115" i="224"/>
  <c r="F115" i="224"/>
  <c r="B115" i="224"/>
  <c r="Q114" i="224"/>
  <c r="N114" i="224"/>
  <c r="J114" i="224"/>
  <c r="F114" i="224"/>
  <c r="B114" i="224"/>
  <c r="Q113" i="224"/>
  <c r="N113" i="224"/>
  <c r="J113" i="224"/>
  <c r="F113" i="224"/>
  <c r="B113" i="224"/>
  <c r="Q112" i="224"/>
  <c r="N112" i="224"/>
  <c r="J112" i="224"/>
  <c r="F112" i="224"/>
  <c r="B112" i="224"/>
  <c r="Q111" i="224"/>
  <c r="N111" i="224"/>
  <c r="J111" i="224"/>
  <c r="F111" i="224"/>
  <c r="B111" i="224"/>
  <c r="M140" i="224"/>
  <c r="N110" i="224"/>
  <c r="J110" i="224"/>
  <c r="F110" i="224"/>
  <c r="B110" i="224"/>
  <c r="N109" i="224"/>
  <c r="J109" i="224"/>
  <c r="F109" i="224"/>
  <c r="B109" i="224"/>
  <c r="M108" i="224"/>
  <c r="J108" i="224"/>
  <c r="F108" i="224"/>
  <c r="B108" i="224"/>
  <c r="R108" i="224"/>
  <c r="N107" i="224"/>
  <c r="J107" i="224"/>
  <c r="F107" i="224"/>
  <c r="A107" i="224"/>
  <c r="R107" i="224"/>
  <c r="N106" i="224"/>
  <c r="J106" i="224"/>
  <c r="F106" i="224"/>
  <c r="R106" i="224"/>
  <c r="N105" i="224"/>
  <c r="J105" i="224"/>
  <c r="E105" i="224"/>
  <c r="R105" i="224"/>
  <c r="N104" i="224"/>
  <c r="J104" i="224"/>
  <c r="F104" i="224"/>
  <c r="B104" i="224"/>
  <c r="R104" i="224"/>
  <c r="N103" i="224"/>
  <c r="J103" i="224"/>
  <c r="F103" i="224"/>
  <c r="B103" i="224"/>
  <c r="Q103" i="224"/>
  <c r="N102" i="224"/>
  <c r="J102" i="224"/>
  <c r="F102" i="224"/>
  <c r="B102" i="224"/>
  <c r="R102" i="224"/>
  <c r="N101" i="224"/>
  <c r="I101" i="224"/>
  <c r="F101" i="224"/>
  <c r="R101" i="224"/>
  <c r="N100" i="224"/>
  <c r="J100" i="224"/>
  <c r="F100" i="224"/>
  <c r="R100" i="224"/>
  <c r="N99" i="224"/>
  <c r="J99" i="224"/>
  <c r="F99" i="224"/>
  <c r="B99" i="224"/>
  <c r="R99" i="224"/>
  <c r="N98" i="224"/>
  <c r="J98" i="224"/>
  <c r="F98" i="224"/>
  <c r="B98" i="224"/>
  <c r="R98" i="224"/>
  <c r="M97" i="224"/>
  <c r="J97" i="224"/>
  <c r="F97" i="224"/>
  <c r="B97" i="224"/>
  <c r="Q97" i="224"/>
  <c r="N96" i="224"/>
  <c r="J96" i="224"/>
  <c r="F96" i="224"/>
  <c r="B96" i="224"/>
  <c r="R96" i="224"/>
  <c r="N95" i="224"/>
  <c r="J95" i="224"/>
  <c r="F95" i="224"/>
  <c r="B95" i="224"/>
  <c r="R95" i="224"/>
  <c r="N94" i="224"/>
  <c r="J94" i="224"/>
  <c r="F94" i="224"/>
  <c r="B94" i="224"/>
  <c r="R94" i="224"/>
  <c r="N93" i="224"/>
  <c r="J93" i="224"/>
  <c r="F93" i="224"/>
  <c r="B93" i="224"/>
  <c r="R93" i="224"/>
  <c r="N92" i="224"/>
  <c r="J92" i="224"/>
  <c r="F92" i="224"/>
  <c r="B92" i="224"/>
  <c r="R92" i="224"/>
  <c r="N91" i="224"/>
  <c r="J91" i="224"/>
  <c r="F91" i="224"/>
  <c r="B91" i="224"/>
  <c r="Q91" i="224"/>
  <c r="N90" i="224"/>
  <c r="J90" i="224"/>
  <c r="F90" i="224"/>
  <c r="B90" i="224"/>
  <c r="Q90" i="224"/>
  <c r="N89" i="224"/>
  <c r="J89" i="224"/>
  <c r="F89" i="224"/>
  <c r="B89" i="224"/>
  <c r="Q89" i="224"/>
  <c r="N88" i="224"/>
  <c r="J88" i="224"/>
  <c r="F88" i="224"/>
  <c r="B88" i="224"/>
  <c r="Q88" i="224"/>
  <c r="N87" i="224"/>
  <c r="J87" i="224"/>
  <c r="F87" i="224"/>
  <c r="Q87" i="224"/>
  <c r="N86" i="224"/>
  <c r="J86" i="224"/>
  <c r="F86" i="224"/>
  <c r="Q86" i="224"/>
  <c r="N85" i="224"/>
  <c r="J85" i="224"/>
  <c r="F85" i="224"/>
  <c r="Q85" i="224"/>
  <c r="N84" i="224"/>
  <c r="J84" i="224"/>
  <c r="E84" i="224"/>
  <c r="Q84" i="224"/>
  <c r="N83" i="224"/>
  <c r="J83" i="224"/>
  <c r="F83" i="224"/>
  <c r="Q82" i="224"/>
  <c r="N82" i="224"/>
  <c r="J82" i="224"/>
  <c r="F82" i="224"/>
  <c r="Q81" i="224"/>
  <c r="N81" i="224"/>
  <c r="J81" i="224"/>
  <c r="F81" i="224"/>
  <c r="Q80" i="224"/>
  <c r="N80" i="224"/>
  <c r="I80" i="224"/>
  <c r="F80" i="224"/>
  <c r="Q79" i="224"/>
  <c r="N79" i="224"/>
  <c r="J79" i="224"/>
  <c r="F79" i="224"/>
  <c r="Q78" i="224"/>
  <c r="N78" i="224"/>
  <c r="J78" i="224"/>
  <c r="F78" i="224"/>
  <c r="Q77" i="224"/>
  <c r="N77" i="224"/>
  <c r="J77" i="224"/>
  <c r="F77" i="224"/>
  <c r="Q76" i="224"/>
  <c r="M76" i="224"/>
  <c r="J76" i="224"/>
  <c r="F76" i="224"/>
  <c r="Q75" i="224"/>
  <c r="N75" i="224"/>
  <c r="J75" i="224"/>
  <c r="F75" i="224"/>
  <c r="Q74" i="224"/>
  <c r="N74" i="224"/>
  <c r="J74" i="224"/>
  <c r="F74" i="224"/>
  <c r="Q73" i="224"/>
  <c r="N73" i="224"/>
  <c r="J73" i="224"/>
  <c r="F73" i="224"/>
  <c r="Q72" i="224"/>
  <c r="N72" i="224"/>
  <c r="J72" i="224"/>
  <c r="F72" i="224"/>
  <c r="Q71" i="224"/>
  <c r="M71" i="224"/>
  <c r="I71" i="224"/>
  <c r="E71" i="224"/>
  <c r="A70" i="224"/>
  <c r="R69" i="224"/>
  <c r="N69" i="224"/>
  <c r="J69" i="224"/>
  <c r="F69" i="224"/>
  <c r="B69" i="224"/>
  <c r="R68" i="224"/>
  <c r="N68" i="224"/>
  <c r="J68" i="224"/>
  <c r="F68" i="224"/>
  <c r="B68" i="224"/>
  <c r="R67" i="224"/>
  <c r="N67" i="224"/>
  <c r="J67" i="224"/>
  <c r="F67" i="224"/>
  <c r="B67" i="224"/>
  <c r="R66" i="224"/>
  <c r="N66" i="224"/>
  <c r="J66" i="224"/>
  <c r="F66" i="224"/>
  <c r="B66" i="224"/>
  <c r="R65" i="224"/>
  <c r="N65" i="224"/>
  <c r="J65" i="224"/>
  <c r="F65" i="224"/>
  <c r="A65" i="224"/>
  <c r="R64" i="224"/>
  <c r="N64" i="224"/>
  <c r="J64" i="224"/>
  <c r="F64" i="224"/>
  <c r="B64" i="224"/>
  <c r="R63" i="224"/>
  <c r="N63" i="224"/>
  <c r="J63" i="224"/>
  <c r="F63" i="224"/>
  <c r="B63" i="224"/>
  <c r="R62" i="224"/>
  <c r="N62" i="224"/>
  <c r="J62" i="224"/>
  <c r="F62" i="224"/>
  <c r="B62" i="224"/>
  <c r="R61" i="224"/>
  <c r="N61" i="224"/>
  <c r="J61" i="224"/>
  <c r="E61" i="224"/>
  <c r="B61" i="224"/>
  <c r="R60" i="224"/>
  <c r="N60" i="224"/>
  <c r="J60" i="224"/>
  <c r="F60" i="224"/>
  <c r="B60" i="224"/>
  <c r="R59" i="224"/>
  <c r="N59" i="224"/>
  <c r="J59" i="224"/>
  <c r="F59" i="224"/>
  <c r="B59" i="224"/>
  <c r="R58" i="224"/>
  <c r="N58" i="224"/>
  <c r="J58" i="224"/>
  <c r="F58" i="224"/>
  <c r="B58" i="224"/>
  <c r="R57" i="224"/>
  <c r="N57" i="224"/>
  <c r="I57" i="224"/>
  <c r="F57" i="224"/>
  <c r="B57" i="224"/>
  <c r="R56" i="224"/>
  <c r="N56" i="224"/>
  <c r="J56" i="224"/>
  <c r="F56" i="224"/>
  <c r="B56" i="224"/>
  <c r="R55" i="224"/>
  <c r="N55" i="224"/>
  <c r="J55" i="224"/>
  <c r="F55" i="224"/>
  <c r="B55" i="224"/>
  <c r="R54" i="224"/>
  <c r="N54" i="224"/>
  <c r="J54" i="224"/>
  <c r="F54" i="224"/>
  <c r="B54" i="224"/>
  <c r="R53" i="224"/>
  <c r="M53" i="224"/>
  <c r="J53" i="224"/>
  <c r="F53" i="224"/>
  <c r="B53" i="224"/>
  <c r="R52" i="224"/>
  <c r="N52" i="224"/>
  <c r="J52" i="224"/>
  <c r="F52" i="224"/>
  <c r="B52" i="224"/>
  <c r="R51" i="224"/>
  <c r="N51" i="224"/>
  <c r="J51" i="224"/>
  <c r="F51" i="224"/>
  <c r="B51" i="224"/>
  <c r="R50" i="224"/>
  <c r="N50" i="224"/>
  <c r="J50" i="224"/>
  <c r="F50" i="224"/>
  <c r="B50" i="224"/>
  <c r="Q49" i="224"/>
  <c r="N49" i="224"/>
  <c r="J49" i="224"/>
  <c r="F49" i="224"/>
  <c r="B49" i="224"/>
  <c r="R48" i="224"/>
  <c r="N48" i="224"/>
  <c r="J48" i="224"/>
  <c r="F48" i="224"/>
  <c r="B48" i="224"/>
  <c r="R47" i="224"/>
  <c r="N47" i="224"/>
  <c r="J47" i="224"/>
  <c r="F47" i="224"/>
  <c r="B47" i="224"/>
  <c r="R46" i="224"/>
  <c r="N46" i="224"/>
  <c r="J46" i="224"/>
  <c r="F46" i="224"/>
  <c r="B46" i="224"/>
  <c r="R45" i="224"/>
  <c r="N45" i="224"/>
  <c r="J45" i="224"/>
  <c r="F45" i="224"/>
  <c r="B45" i="224"/>
  <c r="R44" i="224"/>
  <c r="N44" i="224"/>
  <c r="J44" i="224"/>
  <c r="F44" i="224"/>
  <c r="A44" i="224"/>
  <c r="R43" i="224"/>
  <c r="N43" i="224"/>
  <c r="J43" i="224"/>
  <c r="F43" i="224"/>
  <c r="B43" i="224"/>
  <c r="R42" i="224"/>
  <c r="N42" i="224"/>
  <c r="J42" i="224"/>
  <c r="F42" i="224"/>
  <c r="B42" i="224"/>
  <c r="R41" i="224"/>
  <c r="N41" i="224"/>
  <c r="J41" i="224"/>
  <c r="F41" i="224"/>
  <c r="B41" i="224"/>
  <c r="R40" i="224"/>
  <c r="N40" i="224"/>
  <c r="J40" i="224"/>
  <c r="E40" i="224"/>
  <c r="B40" i="224"/>
  <c r="R39" i="224"/>
  <c r="N39" i="224"/>
  <c r="J39" i="224"/>
  <c r="F39" i="224"/>
  <c r="B39" i="224"/>
  <c r="R38" i="224"/>
  <c r="N38" i="224"/>
  <c r="J38" i="224"/>
  <c r="F38" i="224"/>
  <c r="B38" i="224"/>
  <c r="R37" i="224"/>
  <c r="N37" i="224"/>
  <c r="J37" i="224"/>
  <c r="F37" i="224"/>
  <c r="B37" i="224"/>
  <c r="R36" i="224"/>
  <c r="N36" i="224"/>
  <c r="I36" i="224"/>
  <c r="F36" i="224"/>
  <c r="B36" i="224"/>
  <c r="R35" i="224"/>
  <c r="N35" i="224"/>
  <c r="J35" i="224"/>
  <c r="F35" i="224"/>
  <c r="B35" i="224"/>
  <c r="R34" i="224"/>
  <c r="N34" i="224"/>
  <c r="J34" i="224"/>
  <c r="F34" i="224"/>
  <c r="B34" i="224"/>
  <c r="R33" i="224"/>
  <c r="N33" i="224"/>
  <c r="J33" i="224"/>
  <c r="F33" i="224"/>
  <c r="B33" i="224"/>
  <c r="R32" i="224"/>
  <c r="M32" i="224"/>
  <c r="J32" i="224"/>
  <c r="F32" i="224"/>
  <c r="B32" i="224"/>
  <c r="R31" i="224"/>
  <c r="N31" i="224"/>
  <c r="J31" i="224"/>
  <c r="F31" i="224"/>
  <c r="B31" i="224"/>
  <c r="R30" i="224"/>
  <c r="N30" i="224"/>
  <c r="J30" i="224"/>
  <c r="F30" i="224"/>
  <c r="B30" i="224"/>
  <c r="R29" i="224"/>
  <c r="N29" i="224"/>
  <c r="J29" i="224"/>
  <c r="F29" i="224"/>
  <c r="B29" i="224"/>
  <c r="Q28" i="224"/>
  <c r="N28" i="224"/>
  <c r="J28" i="224"/>
  <c r="F28" i="224"/>
  <c r="B28" i="224"/>
  <c r="R27" i="224"/>
  <c r="N27" i="224"/>
  <c r="J27" i="224"/>
  <c r="F27" i="224"/>
  <c r="B27" i="224"/>
  <c r="R26" i="224"/>
  <c r="N26" i="224"/>
  <c r="J26" i="224"/>
  <c r="F26" i="224"/>
  <c r="B26" i="224"/>
  <c r="R25" i="224"/>
  <c r="N25" i="224"/>
  <c r="J25" i="224"/>
  <c r="F25" i="224"/>
  <c r="B25" i="224"/>
  <c r="R24" i="224"/>
  <c r="N24" i="224"/>
  <c r="J24" i="224"/>
  <c r="F24" i="224"/>
  <c r="B24" i="224"/>
  <c r="R23" i="224"/>
  <c r="N23" i="224"/>
  <c r="J23" i="224"/>
  <c r="F23" i="224"/>
  <c r="A23" i="224"/>
  <c r="R22" i="224"/>
  <c r="N22" i="224"/>
  <c r="J22" i="224"/>
  <c r="F22" i="224"/>
  <c r="R21" i="224"/>
  <c r="N21" i="224"/>
  <c r="J21" i="224"/>
  <c r="F21" i="224"/>
  <c r="R20" i="224"/>
  <c r="N20" i="224"/>
  <c r="J20" i="224"/>
  <c r="F20" i="224"/>
  <c r="R19" i="224"/>
  <c r="N19" i="224"/>
  <c r="J19" i="224"/>
  <c r="E19" i="224"/>
  <c r="R18" i="224"/>
  <c r="N18" i="224"/>
  <c r="J18" i="224"/>
  <c r="F18" i="224"/>
  <c r="R17" i="224"/>
  <c r="N17" i="224"/>
  <c r="J17" i="224"/>
  <c r="F17" i="224"/>
  <c r="R16" i="224"/>
  <c r="N16" i="224"/>
  <c r="J16" i="224"/>
  <c r="F16" i="224"/>
  <c r="R15" i="224"/>
  <c r="N15" i="224"/>
  <c r="I15" i="224"/>
  <c r="F15" i="224"/>
  <c r="R14" i="224"/>
  <c r="N14" i="224"/>
  <c r="J14" i="224"/>
  <c r="F14" i="224"/>
  <c r="R13" i="224"/>
  <c r="N13" i="224"/>
  <c r="J13" i="224"/>
  <c r="F13" i="224"/>
  <c r="R12" i="224"/>
  <c r="N12" i="224"/>
  <c r="J12" i="224"/>
  <c r="F12" i="224"/>
  <c r="R11" i="224"/>
  <c r="M11" i="224"/>
  <c r="J11" i="224"/>
  <c r="F11" i="224"/>
  <c r="R10" i="224"/>
  <c r="N10" i="224"/>
  <c r="J10" i="224"/>
  <c r="F10" i="224"/>
  <c r="R9" i="224"/>
  <c r="N9" i="224"/>
  <c r="J9" i="224"/>
  <c r="F9" i="224"/>
  <c r="R8" i="224"/>
  <c r="N8" i="224"/>
  <c r="J8" i="224"/>
  <c r="F8" i="224"/>
  <c r="Q7" i="224"/>
  <c r="N7" i="224"/>
  <c r="J7" i="224"/>
  <c r="F7" i="224"/>
  <c r="R6" i="224"/>
  <c r="N6" i="224"/>
  <c r="J6" i="224"/>
  <c r="F6" i="224"/>
  <c r="R5" i="224"/>
  <c r="N5" i="224"/>
  <c r="J5" i="224"/>
  <c r="F5" i="224"/>
  <c r="R4" i="224"/>
  <c r="N4" i="224"/>
  <c r="J4" i="224"/>
  <c r="F4" i="224"/>
  <c r="R3" i="224"/>
  <c r="N3" i="224"/>
  <c r="J3" i="224"/>
  <c r="F3" i="224"/>
  <c r="Q2" i="224"/>
  <c r="M2" i="224"/>
  <c r="I2" i="224"/>
  <c r="E2" i="224"/>
  <c r="A1" i="224"/>
  <c r="A151" i="223"/>
  <c r="A148" i="223"/>
  <c r="A147" i="223"/>
  <c r="A146" i="223"/>
  <c r="A145" i="223"/>
  <c r="A144" i="223"/>
  <c r="A141" i="223"/>
  <c r="Q140" i="223"/>
  <c r="Q139" i="223"/>
  <c r="M139" i="223"/>
  <c r="Q138" i="223"/>
  <c r="M138" i="223"/>
  <c r="J138" i="223"/>
  <c r="F138" i="223"/>
  <c r="Q137" i="223"/>
  <c r="M137" i="223"/>
  <c r="J137" i="223"/>
  <c r="F137" i="223"/>
  <c r="Q136" i="223"/>
  <c r="M136" i="223"/>
  <c r="J136" i="223"/>
  <c r="F136" i="223"/>
  <c r="B136" i="223"/>
  <c r="Q135" i="223"/>
  <c r="M135" i="223"/>
  <c r="J135" i="223"/>
  <c r="F135" i="223"/>
  <c r="B135" i="223"/>
  <c r="Q134" i="223"/>
  <c r="M134" i="223"/>
  <c r="J134" i="223"/>
  <c r="F134" i="223"/>
  <c r="B134" i="223"/>
  <c r="Q133" i="223"/>
  <c r="M133" i="223"/>
  <c r="J133" i="223"/>
  <c r="F133" i="223"/>
  <c r="B133" i="223"/>
  <c r="Q132" i="223"/>
  <c r="M132" i="223"/>
  <c r="J132" i="223"/>
  <c r="F132" i="223"/>
  <c r="B132" i="223"/>
  <c r="Q131" i="223"/>
  <c r="M131" i="223"/>
  <c r="J131" i="223"/>
  <c r="F131" i="223"/>
  <c r="B131" i="223"/>
  <c r="Q130" i="223"/>
  <c r="M130" i="223"/>
  <c r="J130" i="223"/>
  <c r="F130" i="223"/>
  <c r="B130" i="223"/>
  <c r="Q129" i="223"/>
  <c r="M129" i="223"/>
  <c r="J129" i="223"/>
  <c r="F129" i="223"/>
  <c r="B129" i="223"/>
  <c r="Q128" i="223"/>
  <c r="M128" i="223"/>
  <c r="J128" i="223"/>
  <c r="F128" i="223"/>
  <c r="A128" i="223"/>
  <c r="Q127" i="223"/>
  <c r="M127" i="223"/>
  <c r="J127" i="223"/>
  <c r="F127" i="223"/>
  <c r="B127" i="223"/>
  <c r="Q126" i="223"/>
  <c r="M126" i="223"/>
  <c r="J126" i="223"/>
  <c r="E126" i="223"/>
  <c r="B126" i="223"/>
  <c r="Q125" i="223"/>
  <c r="M125" i="223"/>
  <c r="J125" i="223"/>
  <c r="F125" i="223"/>
  <c r="B125" i="223"/>
  <c r="Q124" i="223"/>
  <c r="M124" i="223"/>
  <c r="J124" i="223"/>
  <c r="F124" i="223"/>
  <c r="B124" i="223"/>
  <c r="Q123" i="223"/>
  <c r="M123" i="223"/>
  <c r="J123" i="223"/>
  <c r="F123" i="223"/>
  <c r="B123" i="223"/>
  <c r="Q122" i="223"/>
  <c r="M122" i="223"/>
  <c r="I122" i="223"/>
  <c r="F122" i="223"/>
  <c r="B122" i="223"/>
  <c r="Q121" i="223"/>
  <c r="M121" i="223"/>
  <c r="J121" i="223"/>
  <c r="F121" i="223"/>
  <c r="B121" i="223"/>
  <c r="Q120" i="223"/>
  <c r="J120" i="223"/>
  <c r="F120" i="223"/>
  <c r="B120" i="223"/>
  <c r="Q119" i="223"/>
  <c r="J119" i="223"/>
  <c r="F119" i="223"/>
  <c r="B119" i="223"/>
  <c r="Q118" i="223"/>
  <c r="N118" i="223"/>
  <c r="J118" i="223"/>
  <c r="F118" i="223"/>
  <c r="B118" i="223"/>
  <c r="Q117" i="223"/>
  <c r="N117" i="223"/>
  <c r="J117" i="223"/>
  <c r="F117" i="223"/>
  <c r="B117" i="223"/>
  <c r="Q116" i="223"/>
  <c r="N116" i="223"/>
  <c r="J116" i="223"/>
  <c r="F116" i="223"/>
  <c r="B116" i="223"/>
  <c r="Q115" i="223"/>
  <c r="N115" i="223"/>
  <c r="J115" i="223"/>
  <c r="F115" i="223"/>
  <c r="B115" i="223"/>
  <c r="Q114" i="223"/>
  <c r="N114" i="223"/>
  <c r="J114" i="223"/>
  <c r="F114" i="223"/>
  <c r="B114" i="223"/>
  <c r="Q113" i="223"/>
  <c r="N113" i="223"/>
  <c r="J113" i="223"/>
  <c r="F113" i="223"/>
  <c r="B113" i="223"/>
  <c r="Q112" i="223"/>
  <c r="N112" i="223"/>
  <c r="J112" i="223"/>
  <c r="F112" i="223"/>
  <c r="B112" i="223"/>
  <c r="Q111" i="223"/>
  <c r="N111" i="223"/>
  <c r="J111" i="223"/>
  <c r="F111" i="223"/>
  <c r="B111" i="223"/>
  <c r="M140" i="223"/>
  <c r="N110" i="223"/>
  <c r="J110" i="223"/>
  <c r="F110" i="223"/>
  <c r="B110" i="223"/>
  <c r="N109" i="223"/>
  <c r="J109" i="223"/>
  <c r="F109" i="223"/>
  <c r="B109" i="223"/>
  <c r="M108" i="223"/>
  <c r="J108" i="223"/>
  <c r="F108" i="223"/>
  <c r="B108" i="223"/>
  <c r="R108" i="223"/>
  <c r="N107" i="223"/>
  <c r="J107" i="223"/>
  <c r="F107" i="223"/>
  <c r="A107" i="223"/>
  <c r="R107" i="223"/>
  <c r="N106" i="223"/>
  <c r="J106" i="223"/>
  <c r="F106" i="223"/>
  <c r="R106" i="223"/>
  <c r="N105" i="223"/>
  <c r="J105" i="223"/>
  <c r="E105" i="223"/>
  <c r="R105" i="223"/>
  <c r="N104" i="223"/>
  <c r="J104" i="223"/>
  <c r="F104" i="223"/>
  <c r="B104" i="223"/>
  <c r="R104" i="223"/>
  <c r="N103" i="223"/>
  <c r="J103" i="223"/>
  <c r="F103" i="223"/>
  <c r="B103" i="223"/>
  <c r="Q103" i="223"/>
  <c r="N102" i="223"/>
  <c r="J102" i="223"/>
  <c r="F102" i="223"/>
  <c r="B102" i="223"/>
  <c r="R102" i="223"/>
  <c r="N101" i="223"/>
  <c r="I101" i="223"/>
  <c r="F101" i="223"/>
  <c r="R101" i="223"/>
  <c r="N100" i="223"/>
  <c r="J100" i="223"/>
  <c r="F100" i="223"/>
  <c r="R100" i="223"/>
  <c r="N99" i="223"/>
  <c r="J99" i="223"/>
  <c r="F99" i="223"/>
  <c r="B99" i="223"/>
  <c r="R99" i="223"/>
  <c r="N98" i="223"/>
  <c r="J98" i="223"/>
  <c r="F98" i="223"/>
  <c r="B98" i="223"/>
  <c r="R98" i="223"/>
  <c r="M97" i="223"/>
  <c r="J97" i="223"/>
  <c r="F97" i="223"/>
  <c r="B97" i="223"/>
  <c r="Q97" i="223"/>
  <c r="N96" i="223"/>
  <c r="J96" i="223"/>
  <c r="F96" i="223"/>
  <c r="B96" i="223"/>
  <c r="R96" i="223"/>
  <c r="N95" i="223"/>
  <c r="J95" i="223"/>
  <c r="F95" i="223"/>
  <c r="B95" i="223"/>
  <c r="R95" i="223"/>
  <c r="N94" i="223"/>
  <c r="J94" i="223"/>
  <c r="F94" i="223"/>
  <c r="B94" i="223"/>
  <c r="R94" i="223"/>
  <c r="N93" i="223"/>
  <c r="J93" i="223"/>
  <c r="F93" i="223"/>
  <c r="B93" i="223"/>
  <c r="R93" i="223"/>
  <c r="N92" i="223"/>
  <c r="J92" i="223"/>
  <c r="F92" i="223"/>
  <c r="B92" i="223"/>
  <c r="R92" i="223"/>
  <c r="N91" i="223"/>
  <c r="J91" i="223"/>
  <c r="F91" i="223"/>
  <c r="B91" i="223"/>
  <c r="Q91" i="223"/>
  <c r="N90" i="223"/>
  <c r="J90" i="223"/>
  <c r="F90" i="223"/>
  <c r="B90" i="223"/>
  <c r="Q90" i="223"/>
  <c r="N89" i="223"/>
  <c r="J89" i="223"/>
  <c r="F89" i="223"/>
  <c r="B89" i="223"/>
  <c r="Q89" i="223"/>
  <c r="N88" i="223"/>
  <c r="J88" i="223"/>
  <c r="F88" i="223"/>
  <c r="B88" i="223"/>
  <c r="Q88" i="223"/>
  <c r="N87" i="223"/>
  <c r="J87" i="223"/>
  <c r="F87" i="223"/>
  <c r="Q87" i="223"/>
  <c r="N86" i="223"/>
  <c r="J86" i="223"/>
  <c r="F86" i="223"/>
  <c r="Q86" i="223"/>
  <c r="N85" i="223"/>
  <c r="J85" i="223"/>
  <c r="F85" i="223"/>
  <c r="Q85" i="223"/>
  <c r="N84" i="223"/>
  <c r="J84" i="223"/>
  <c r="E84" i="223"/>
  <c r="Q84" i="223"/>
  <c r="N83" i="223"/>
  <c r="J83" i="223"/>
  <c r="F83" i="223"/>
  <c r="Q82" i="223"/>
  <c r="N82" i="223"/>
  <c r="J82" i="223"/>
  <c r="F82" i="223"/>
  <c r="Q81" i="223"/>
  <c r="N81" i="223"/>
  <c r="J81" i="223"/>
  <c r="F81" i="223"/>
  <c r="Q80" i="223"/>
  <c r="N80" i="223"/>
  <c r="I80" i="223"/>
  <c r="F80" i="223"/>
  <c r="Q79" i="223"/>
  <c r="N79" i="223"/>
  <c r="J79" i="223"/>
  <c r="F79" i="223"/>
  <c r="Q78" i="223"/>
  <c r="N78" i="223"/>
  <c r="J78" i="223"/>
  <c r="F78" i="223"/>
  <c r="Q77" i="223"/>
  <c r="N77" i="223"/>
  <c r="J77" i="223"/>
  <c r="F77" i="223"/>
  <c r="Q76" i="223"/>
  <c r="M76" i="223"/>
  <c r="J76" i="223"/>
  <c r="F76" i="223"/>
  <c r="Q75" i="223"/>
  <c r="N75" i="223"/>
  <c r="J75" i="223"/>
  <c r="F75" i="223"/>
  <c r="Q74" i="223"/>
  <c r="N74" i="223"/>
  <c r="J74" i="223"/>
  <c r="F74" i="223"/>
  <c r="Q73" i="223"/>
  <c r="N73" i="223"/>
  <c r="J73" i="223"/>
  <c r="F73" i="223"/>
  <c r="Q72" i="223"/>
  <c r="N72" i="223"/>
  <c r="J72" i="223"/>
  <c r="F72" i="223"/>
  <c r="Q71" i="223"/>
  <c r="M71" i="223"/>
  <c r="I71" i="223"/>
  <c r="E71" i="223"/>
  <c r="A70" i="223"/>
  <c r="R69" i="223"/>
  <c r="N69" i="223"/>
  <c r="J69" i="223"/>
  <c r="F69" i="223"/>
  <c r="B69" i="223"/>
  <c r="R68" i="223"/>
  <c r="N68" i="223"/>
  <c r="J68" i="223"/>
  <c r="F68" i="223"/>
  <c r="B68" i="223"/>
  <c r="R67" i="223"/>
  <c r="N67" i="223"/>
  <c r="J67" i="223"/>
  <c r="F67" i="223"/>
  <c r="B67" i="223"/>
  <c r="R66" i="223"/>
  <c r="N66" i="223"/>
  <c r="J66" i="223"/>
  <c r="F66" i="223"/>
  <c r="B66" i="223"/>
  <c r="R65" i="223"/>
  <c r="N65" i="223"/>
  <c r="J65" i="223"/>
  <c r="F65" i="223"/>
  <c r="A65" i="223"/>
  <c r="R64" i="223"/>
  <c r="N64" i="223"/>
  <c r="J64" i="223"/>
  <c r="F64" i="223"/>
  <c r="B64" i="223"/>
  <c r="R63" i="223"/>
  <c r="N63" i="223"/>
  <c r="J63" i="223"/>
  <c r="F63" i="223"/>
  <c r="B63" i="223"/>
  <c r="R62" i="223"/>
  <c r="N62" i="223"/>
  <c r="J62" i="223"/>
  <c r="F62" i="223"/>
  <c r="B62" i="223"/>
  <c r="R61" i="223"/>
  <c r="N61" i="223"/>
  <c r="J61" i="223"/>
  <c r="E61" i="223"/>
  <c r="B61" i="223"/>
  <c r="R60" i="223"/>
  <c r="N60" i="223"/>
  <c r="J60" i="223"/>
  <c r="F60" i="223"/>
  <c r="B60" i="223"/>
  <c r="R59" i="223"/>
  <c r="N59" i="223"/>
  <c r="J59" i="223"/>
  <c r="F59" i="223"/>
  <c r="B59" i="223"/>
  <c r="R58" i="223"/>
  <c r="N58" i="223"/>
  <c r="J58" i="223"/>
  <c r="F58" i="223"/>
  <c r="B58" i="223"/>
  <c r="R57" i="223"/>
  <c r="N57" i="223"/>
  <c r="I57" i="223"/>
  <c r="F57" i="223"/>
  <c r="B57" i="223"/>
  <c r="R56" i="223"/>
  <c r="N56" i="223"/>
  <c r="J56" i="223"/>
  <c r="F56" i="223"/>
  <c r="B56" i="223"/>
  <c r="R55" i="223"/>
  <c r="N55" i="223"/>
  <c r="J55" i="223"/>
  <c r="F55" i="223"/>
  <c r="B55" i="223"/>
  <c r="R54" i="223"/>
  <c r="N54" i="223"/>
  <c r="J54" i="223"/>
  <c r="F54" i="223"/>
  <c r="B54" i="223"/>
  <c r="R53" i="223"/>
  <c r="M53" i="223"/>
  <c r="J53" i="223"/>
  <c r="F53" i="223"/>
  <c r="B53" i="223"/>
  <c r="R52" i="223"/>
  <c r="N52" i="223"/>
  <c r="J52" i="223"/>
  <c r="F52" i="223"/>
  <c r="B52" i="223"/>
  <c r="R51" i="223"/>
  <c r="N51" i="223"/>
  <c r="J51" i="223"/>
  <c r="F51" i="223"/>
  <c r="B51" i="223"/>
  <c r="R50" i="223"/>
  <c r="N50" i="223"/>
  <c r="J50" i="223"/>
  <c r="F50" i="223"/>
  <c r="B50" i="223"/>
  <c r="Q49" i="223"/>
  <c r="N49" i="223"/>
  <c r="J49" i="223"/>
  <c r="F49" i="223"/>
  <c r="B49" i="223"/>
  <c r="R48" i="223"/>
  <c r="N48" i="223"/>
  <c r="J48" i="223"/>
  <c r="F48" i="223"/>
  <c r="B48" i="223"/>
  <c r="R47" i="223"/>
  <c r="N47" i="223"/>
  <c r="J47" i="223"/>
  <c r="F47" i="223"/>
  <c r="B47" i="223"/>
  <c r="R46" i="223"/>
  <c r="N46" i="223"/>
  <c r="J46" i="223"/>
  <c r="F46" i="223"/>
  <c r="B46" i="223"/>
  <c r="R45" i="223"/>
  <c r="N45" i="223"/>
  <c r="J45" i="223"/>
  <c r="F45" i="223"/>
  <c r="B45" i="223"/>
  <c r="R44" i="223"/>
  <c r="N44" i="223"/>
  <c r="J44" i="223"/>
  <c r="F44" i="223"/>
  <c r="A44" i="223"/>
  <c r="R43" i="223"/>
  <c r="N43" i="223"/>
  <c r="J43" i="223"/>
  <c r="F43" i="223"/>
  <c r="B43" i="223"/>
  <c r="R42" i="223"/>
  <c r="N42" i="223"/>
  <c r="J42" i="223"/>
  <c r="F42" i="223"/>
  <c r="B42" i="223"/>
  <c r="R41" i="223"/>
  <c r="N41" i="223"/>
  <c r="J41" i="223"/>
  <c r="F41" i="223"/>
  <c r="B41" i="223"/>
  <c r="R40" i="223"/>
  <c r="N40" i="223"/>
  <c r="J40" i="223"/>
  <c r="E40" i="223"/>
  <c r="B40" i="223"/>
  <c r="R39" i="223"/>
  <c r="N39" i="223"/>
  <c r="J39" i="223"/>
  <c r="F39" i="223"/>
  <c r="B39" i="223"/>
  <c r="R38" i="223"/>
  <c r="N38" i="223"/>
  <c r="J38" i="223"/>
  <c r="F38" i="223"/>
  <c r="B38" i="223"/>
  <c r="R37" i="223"/>
  <c r="N37" i="223"/>
  <c r="J37" i="223"/>
  <c r="F37" i="223"/>
  <c r="B37" i="223"/>
  <c r="R36" i="223"/>
  <c r="N36" i="223"/>
  <c r="I36" i="223"/>
  <c r="F36" i="223"/>
  <c r="B36" i="223"/>
  <c r="R35" i="223"/>
  <c r="N35" i="223"/>
  <c r="J35" i="223"/>
  <c r="F35" i="223"/>
  <c r="B35" i="223"/>
  <c r="R34" i="223"/>
  <c r="N34" i="223"/>
  <c r="J34" i="223"/>
  <c r="F34" i="223"/>
  <c r="B34" i="223"/>
  <c r="R33" i="223"/>
  <c r="N33" i="223"/>
  <c r="J33" i="223"/>
  <c r="F33" i="223"/>
  <c r="B33" i="223"/>
  <c r="R32" i="223"/>
  <c r="M32" i="223"/>
  <c r="J32" i="223"/>
  <c r="F32" i="223"/>
  <c r="B32" i="223"/>
  <c r="R31" i="223"/>
  <c r="N31" i="223"/>
  <c r="J31" i="223"/>
  <c r="F31" i="223"/>
  <c r="B31" i="223"/>
  <c r="R30" i="223"/>
  <c r="N30" i="223"/>
  <c r="J30" i="223"/>
  <c r="F30" i="223"/>
  <c r="B30" i="223"/>
  <c r="R29" i="223"/>
  <c r="N29" i="223"/>
  <c r="J29" i="223"/>
  <c r="F29" i="223"/>
  <c r="B29" i="223"/>
  <c r="Q28" i="223"/>
  <c r="N28" i="223"/>
  <c r="J28" i="223"/>
  <c r="F28" i="223"/>
  <c r="B28" i="223"/>
  <c r="R27" i="223"/>
  <c r="N27" i="223"/>
  <c r="J27" i="223"/>
  <c r="F27" i="223"/>
  <c r="B27" i="223"/>
  <c r="R26" i="223"/>
  <c r="N26" i="223"/>
  <c r="J26" i="223"/>
  <c r="F26" i="223"/>
  <c r="B26" i="223"/>
  <c r="R25" i="223"/>
  <c r="N25" i="223"/>
  <c r="J25" i="223"/>
  <c r="F25" i="223"/>
  <c r="B25" i="223"/>
  <c r="R24" i="223"/>
  <c r="N24" i="223"/>
  <c r="J24" i="223"/>
  <c r="F24" i="223"/>
  <c r="B24" i="223"/>
  <c r="R23" i="223"/>
  <c r="N23" i="223"/>
  <c r="J23" i="223"/>
  <c r="F23" i="223"/>
  <c r="A23" i="223"/>
  <c r="R22" i="223"/>
  <c r="N22" i="223"/>
  <c r="J22" i="223"/>
  <c r="F22" i="223"/>
  <c r="R21" i="223"/>
  <c r="N21" i="223"/>
  <c r="J21" i="223"/>
  <c r="F21" i="223"/>
  <c r="R20" i="223"/>
  <c r="N20" i="223"/>
  <c r="J20" i="223"/>
  <c r="F20" i="223"/>
  <c r="R19" i="223"/>
  <c r="N19" i="223"/>
  <c r="J19" i="223"/>
  <c r="E19" i="223"/>
  <c r="R18" i="223"/>
  <c r="N18" i="223"/>
  <c r="J18" i="223"/>
  <c r="F18" i="223"/>
  <c r="R17" i="223"/>
  <c r="N17" i="223"/>
  <c r="J17" i="223"/>
  <c r="F17" i="223"/>
  <c r="R16" i="223"/>
  <c r="N16" i="223"/>
  <c r="J16" i="223"/>
  <c r="F16" i="223"/>
  <c r="R15" i="223"/>
  <c r="N15" i="223"/>
  <c r="I15" i="223"/>
  <c r="F15" i="223"/>
  <c r="R14" i="223"/>
  <c r="N14" i="223"/>
  <c r="J14" i="223"/>
  <c r="F14" i="223"/>
  <c r="R13" i="223"/>
  <c r="N13" i="223"/>
  <c r="J13" i="223"/>
  <c r="F13" i="223"/>
  <c r="R12" i="223"/>
  <c r="N12" i="223"/>
  <c r="J12" i="223"/>
  <c r="F12" i="223"/>
  <c r="R11" i="223"/>
  <c r="M11" i="223"/>
  <c r="J11" i="223"/>
  <c r="F11" i="223"/>
  <c r="R10" i="223"/>
  <c r="N10" i="223"/>
  <c r="J10" i="223"/>
  <c r="F10" i="223"/>
  <c r="R9" i="223"/>
  <c r="N9" i="223"/>
  <c r="J9" i="223"/>
  <c r="F9" i="223"/>
  <c r="R8" i="223"/>
  <c r="N8" i="223"/>
  <c r="J8" i="223"/>
  <c r="F8" i="223"/>
  <c r="Q7" i="223"/>
  <c r="N7" i="223"/>
  <c r="J7" i="223"/>
  <c r="F7" i="223"/>
  <c r="R6" i="223"/>
  <c r="N6" i="223"/>
  <c r="J6" i="223"/>
  <c r="F6" i="223"/>
  <c r="R5" i="223"/>
  <c r="N5" i="223"/>
  <c r="J5" i="223"/>
  <c r="F5" i="223"/>
  <c r="R4" i="223"/>
  <c r="N4" i="223"/>
  <c r="J4" i="223"/>
  <c r="F4" i="223"/>
  <c r="R3" i="223"/>
  <c r="N3" i="223"/>
  <c r="J3" i="223"/>
  <c r="F3" i="223"/>
  <c r="Q2" i="223"/>
  <c r="M2" i="223"/>
  <c r="I2" i="223"/>
  <c r="E2" i="223"/>
  <c r="A1" i="223"/>
  <c r="A151" i="222"/>
  <c r="A148" i="222"/>
  <c r="A147" i="222"/>
  <c r="A146" i="222"/>
  <c r="A145" i="222"/>
  <c r="A144" i="222"/>
  <c r="A141" i="222"/>
  <c r="Q140" i="222"/>
  <c r="Q139" i="222"/>
  <c r="M139" i="222"/>
  <c r="Q138" i="222"/>
  <c r="M138" i="222"/>
  <c r="J138" i="222"/>
  <c r="F138" i="222"/>
  <c r="Q137" i="222"/>
  <c r="M137" i="222"/>
  <c r="J137" i="222"/>
  <c r="F137" i="222"/>
  <c r="Q136" i="222"/>
  <c r="M136" i="222"/>
  <c r="J136" i="222"/>
  <c r="F136" i="222"/>
  <c r="B136" i="222"/>
  <c r="Q135" i="222"/>
  <c r="M135" i="222"/>
  <c r="J135" i="222"/>
  <c r="F135" i="222"/>
  <c r="B135" i="222"/>
  <c r="Q134" i="222"/>
  <c r="M134" i="222"/>
  <c r="J134" i="222"/>
  <c r="F134" i="222"/>
  <c r="B134" i="222"/>
  <c r="Q133" i="222"/>
  <c r="M133" i="222"/>
  <c r="J133" i="222"/>
  <c r="F133" i="222"/>
  <c r="B133" i="222"/>
  <c r="Q132" i="222"/>
  <c r="M132" i="222"/>
  <c r="J132" i="222"/>
  <c r="F132" i="222"/>
  <c r="B132" i="222"/>
  <c r="Q131" i="222"/>
  <c r="M131" i="222"/>
  <c r="J131" i="222"/>
  <c r="F131" i="222"/>
  <c r="B131" i="222"/>
  <c r="Q130" i="222"/>
  <c r="M130" i="222"/>
  <c r="J130" i="222"/>
  <c r="F130" i="222"/>
  <c r="B130" i="222"/>
  <c r="Q129" i="222"/>
  <c r="M129" i="222"/>
  <c r="J129" i="222"/>
  <c r="F129" i="222"/>
  <c r="B129" i="222"/>
  <c r="Q128" i="222"/>
  <c r="M128" i="222"/>
  <c r="J128" i="222"/>
  <c r="F128" i="222"/>
  <c r="A128" i="222"/>
  <c r="Q127" i="222"/>
  <c r="M127" i="222"/>
  <c r="J127" i="222"/>
  <c r="F127" i="222"/>
  <c r="B127" i="222"/>
  <c r="Q126" i="222"/>
  <c r="M126" i="222"/>
  <c r="J126" i="222"/>
  <c r="E126" i="222"/>
  <c r="B126" i="222"/>
  <c r="Q125" i="222"/>
  <c r="M125" i="222"/>
  <c r="J125" i="222"/>
  <c r="F125" i="222"/>
  <c r="B125" i="222"/>
  <c r="Q124" i="222"/>
  <c r="M124" i="222"/>
  <c r="J124" i="222"/>
  <c r="F124" i="222"/>
  <c r="B124" i="222"/>
  <c r="Q123" i="222"/>
  <c r="M123" i="222"/>
  <c r="J123" i="222"/>
  <c r="F123" i="222"/>
  <c r="B123" i="222"/>
  <c r="Q122" i="222"/>
  <c r="M122" i="222"/>
  <c r="I122" i="222"/>
  <c r="F122" i="222"/>
  <c r="B122" i="222"/>
  <c r="Q121" i="222"/>
  <c r="M121" i="222"/>
  <c r="J121" i="222"/>
  <c r="F121" i="222"/>
  <c r="B121" i="222"/>
  <c r="Q120" i="222"/>
  <c r="J120" i="222"/>
  <c r="F120" i="222"/>
  <c r="B120" i="222"/>
  <c r="Q119" i="222"/>
  <c r="J119" i="222"/>
  <c r="F119" i="222"/>
  <c r="B119" i="222"/>
  <c r="Q118" i="222"/>
  <c r="N118" i="222"/>
  <c r="J118" i="222"/>
  <c r="F118" i="222"/>
  <c r="B118" i="222"/>
  <c r="Q117" i="222"/>
  <c r="N117" i="222"/>
  <c r="J117" i="222"/>
  <c r="F117" i="222"/>
  <c r="B117" i="222"/>
  <c r="Q116" i="222"/>
  <c r="N116" i="222"/>
  <c r="J116" i="222"/>
  <c r="F116" i="222"/>
  <c r="B116" i="222"/>
  <c r="Q115" i="222"/>
  <c r="N115" i="222"/>
  <c r="J115" i="222"/>
  <c r="F115" i="222"/>
  <c r="B115" i="222"/>
  <c r="Q114" i="222"/>
  <c r="N114" i="222"/>
  <c r="J114" i="222"/>
  <c r="F114" i="222"/>
  <c r="B114" i="222"/>
  <c r="Q113" i="222"/>
  <c r="N113" i="222"/>
  <c r="J113" i="222"/>
  <c r="F113" i="222"/>
  <c r="B113" i="222"/>
  <c r="Q112" i="222"/>
  <c r="N112" i="222"/>
  <c r="J112" i="222"/>
  <c r="F112" i="222"/>
  <c r="B112" i="222"/>
  <c r="Q111" i="222"/>
  <c r="N111" i="222"/>
  <c r="J111" i="222"/>
  <c r="F111" i="222"/>
  <c r="B111" i="222"/>
  <c r="M140" i="222"/>
  <c r="N110" i="222"/>
  <c r="J110" i="222"/>
  <c r="F110" i="222"/>
  <c r="B110" i="222"/>
  <c r="N109" i="222"/>
  <c r="J109" i="222"/>
  <c r="F109" i="222"/>
  <c r="B109" i="222"/>
  <c r="M108" i="222"/>
  <c r="J108" i="222"/>
  <c r="F108" i="222"/>
  <c r="B108" i="222"/>
  <c r="R108" i="222"/>
  <c r="N107" i="222"/>
  <c r="J107" i="222"/>
  <c r="F107" i="222"/>
  <c r="A107" i="222"/>
  <c r="R107" i="222"/>
  <c r="N106" i="222"/>
  <c r="J106" i="222"/>
  <c r="F106" i="222"/>
  <c r="R106" i="222"/>
  <c r="N105" i="222"/>
  <c r="J105" i="222"/>
  <c r="E105" i="222"/>
  <c r="R105" i="222"/>
  <c r="N104" i="222"/>
  <c r="J104" i="222"/>
  <c r="F104" i="222"/>
  <c r="B104" i="222"/>
  <c r="R104" i="222"/>
  <c r="N103" i="222"/>
  <c r="J103" i="222"/>
  <c r="F103" i="222"/>
  <c r="B103" i="222"/>
  <c r="Q103" i="222"/>
  <c r="N102" i="222"/>
  <c r="J102" i="222"/>
  <c r="F102" i="222"/>
  <c r="B102" i="222"/>
  <c r="R102" i="222"/>
  <c r="N101" i="222"/>
  <c r="I101" i="222"/>
  <c r="F101" i="222"/>
  <c r="R101" i="222"/>
  <c r="N100" i="222"/>
  <c r="J100" i="222"/>
  <c r="F100" i="222"/>
  <c r="R100" i="222"/>
  <c r="N99" i="222"/>
  <c r="J99" i="222"/>
  <c r="F99" i="222"/>
  <c r="B99" i="222"/>
  <c r="R99" i="222"/>
  <c r="N98" i="222"/>
  <c r="J98" i="222"/>
  <c r="F98" i="222"/>
  <c r="B98" i="222"/>
  <c r="R98" i="222"/>
  <c r="M97" i="222"/>
  <c r="J97" i="222"/>
  <c r="F97" i="222"/>
  <c r="B97" i="222"/>
  <c r="Q97" i="222"/>
  <c r="N96" i="222"/>
  <c r="J96" i="222"/>
  <c r="F96" i="222"/>
  <c r="B96" i="222"/>
  <c r="R96" i="222"/>
  <c r="N95" i="222"/>
  <c r="J95" i="222"/>
  <c r="F95" i="222"/>
  <c r="B95" i="222"/>
  <c r="R95" i="222"/>
  <c r="N94" i="222"/>
  <c r="J94" i="222"/>
  <c r="F94" i="222"/>
  <c r="B94" i="222"/>
  <c r="R94" i="222"/>
  <c r="N93" i="222"/>
  <c r="J93" i="222"/>
  <c r="F93" i="222"/>
  <c r="B93" i="222"/>
  <c r="R93" i="222"/>
  <c r="N92" i="222"/>
  <c r="J92" i="222"/>
  <c r="F92" i="222"/>
  <c r="B92" i="222"/>
  <c r="R92" i="222"/>
  <c r="N91" i="222"/>
  <c r="J91" i="222"/>
  <c r="F91" i="222"/>
  <c r="B91" i="222"/>
  <c r="Q91" i="222"/>
  <c r="N90" i="222"/>
  <c r="J90" i="222"/>
  <c r="F90" i="222"/>
  <c r="B90" i="222"/>
  <c r="Q90" i="222"/>
  <c r="N89" i="222"/>
  <c r="J89" i="222"/>
  <c r="F89" i="222"/>
  <c r="B89" i="222"/>
  <c r="Q89" i="222"/>
  <c r="N88" i="222"/>
  <c r="J88" i="222"/>
  <c r="F88" i="222"/>
  <c r="B88" i="222"/>
  <c r="Q88" i="222"/>
  <c r="N87" i="222"/>
  <c r="J87" i="222"/>
  <c r="F87" i="222"/>
  <c r="Q87" i="222"/>
  <c r="N86" i="222"/>
  <c r="J86" i="222"/>
  <c r="F86" i="222"/>
  <c r="Q86" i="222"/>
  <c r="N85" i="222"/>
  <c r="J85" i="222"/>
  <c r="F85" i="222"/>
  <c r="Q85" i="222"/>
  <c r="N84" i="222"/>
  <c r="J84" i="222"/>
  <c r="E84" i="222"/>
  <c r="Q84" i="222"/>
  <c r="N83" i="222"/>
  <c r="J83" i="222"/>
  <c r="F83" i="222"/>
  <c r="Q82" i="222"/>
  <c r="N82" i="222"/>
  <c r="J82" i="222"/>
  <c r="F82" i="222"/>
  <c r="Q81" i="222"/>
  <c r="N81" i="222"/>
  <c r="J81" i="222"/>
  <c r="F81" i="222"/>
  <c r="Q80" i="222"/>
  <c r="N80" i="222"/>
  <c r="I80" i="222"/>
  <c r="F80" i="222"/>
  <c r="Q79" i="222"/>
  <c r="N79" i="222"/>
  <c r="J79" i="222"/>
  <c r="F79" i="222"/>
  <c r="Q78" i="222"/>
  <c r="N78" i="222"/>
  <c r="J78" i="222"/>
  <c r="F78" i="222"/>
  <c r="Q77" i="222"/>
  <c r="N77" i="222"/>
  <c r="J77" i="222"/>
  <c r="F77" i="222"/>
  <c r="Q76" i="222"/>
  <c r="M76" i="222"/>
  <c r="J76" i="222"/>
  <c r="F76" i="222"/>
  <c r="Q75" i="222"/>
  <c r="N75" i="222"/>
  <c r="J75" i="222"/>
  <c r="F75" i="222"/>
  <c r="Q74" i="222"/>
  <c r="N74" i="222"/>
  <c r="J74" i="222"/>
  <c r="F74" i="222"/>
  <c r="Q73" i="222"/>
  <c r="N73" i="222"/>
  <c r="J73" i="222"/>
  <c r="F73" i="222"/>
  <c r="Q72" i="222"/>
  <c r="N72" i="222"/>
  <c r="J72" i="222"/>
  <c r="F72" i="222"/>
  <c r="Q71" i="222"/>
  <c r="M71" i="222"/>
  <c r="I71" i="222"/>
  <c r="E71" i="222"/>
  <c r="A70" i="222"/>
  <c r="R69" i="222"/>
  <c r="N69" i="222"/>
  <c r="J69" i="222"/>
  <c r="F69" i="222"/>
  <c r="B69" i="222"/>
  <c r="R68" i="222"/>
  <c r="N68" i="222"/>
  <c r="J68" i="222"/>
  <c r="F68" i="222"/>
  <c r="B68" i="222"/>
  <c r="R67" i="222"/>
  <c r="N67" i="222"/>
  <c r="J67" i="222"/>
  <c r="F67" i="222"/>
  <c r="B67" i="222"/>
  <c r="R66" i="222"/>
  <c r="N66" i="222"/>
  <c r="J66" i="222"/>
  <c r="F66" i="222"/>
  <c r="B66" i="222"/>
  <c r="R65" i="222"/>
  <c r="N65" i="222"/>
  <c r="J65" i="222"/>
  <c r="F65" i="222"/>
  <c r="A65" i="222"/>
  <c r="R64" i="222"/>
  <c r="N64" i="222"/>
  <c r="J64" i="222"/>
  <c r="F64" i="222"/>
  <c r="B64" i="222"/>
  <c r="R63" i="222"/>
  <c r="N63" i="222"/>
  <c r="J63" i="222"/>
  <c r="F63" i="222"/>
  <c r="B63" i="222"/>
  <c r="R62" i="222"/>
  <c r="N62" i="222"/>
  <c r="J62" i="222"/>
  <c r="F62" i="222"/>
  <c r="B62" i="222"/>
  <c r="R61" i="222"/>
  <c r="N61" i="222"/>
  <c r="J61" i="222"/>
  <c r="E61" i="222"/>
  <c r="B61" i="222"/>
  <c r="R60" i="222"/>
  <c r="N60" i="222"/>
  <c r="J60" i="222"/>
  <c r="F60" i="222"/>
  <c r="B60" i="222"/>
  <c r="R59" i="222"/>
  <c r="N59" i="222"/>
  <c r="J59" i="222"/>
  <c r="F59" i="222"/>
  <c r="B59" i="222"/>
  <c r="R58" i="222"/>
  <c r="N58" i="222"/>
  <c r="J58" i="222"/>
  <c r="F58" i="222"/>
  <c r="B58" i="222"/>
  <c r="R57" i="222"/>
  <c r="N57" i="222"/>
  <c r="I57" i="222"/>
  <c r="F57" i="222"/>
  <c r="B57" i="222"/>
  <c r="R56" i="222"/>
  <c r="N56" i="222"/>
  <c r="J56" i="222"/>
  <c r="F56" i="222"/>
  <c r="B56" i="222"/>
  <c r="R55" i="222"/>
  <c r="N55" i="222"/>
  <c r="J55" i="222"/>
  <c r="F55" i="222"/>
  <c r="B55" i="222"/>
  <c r="R54" i="222"/>
  <c r="N54" i="222"/>
  <c r="J54" i="222"/>
  <c r="F54" i="222"/>
  <c r="B54" i="222"/>
  <c r="R53" i="222"/>
  <c r="M53" i="222"/>
  <c r="J53" i="222"/>
  <c r="F53" i="222"/>
  <c r="B53" i="222"/>
  <c r="R52" i="222"/>
  <c r="N52" i="222"/>
  <c r="J52" i="222"/>
  <c r="F52" i="222"/>
  <c r="B52" i="222"/>
  <c r="R51" i="222"/>
  <c r="N51" i="222"/>
  <c r="J51" i="222"/>
  <c r="F51" i="222"/>
  <c r="B51" i="222"/>
  <c r="R50" i="222"/>
  <c r="N50" i="222"/>
  <c r="J50" i="222"/>
  <c r="F50" i="222"/>
  <c r="B50" i="222"/>
  <c r="Q49" i="222"/>
  <c r="N49" i="222"/>
  <c r="J49" i="222"/>
  <c r="F49" i="222"/>
  <c r="B49" i="222"/>
  <c r="R48" i="222"/>
  <c r="N48" i="222"/>
  <c r="J48" i="222"/>
  <c r="F48" i="222"/>
  <c r="B48" i="222"/>
  <c r="R47" i="222"/>
  <c r="N47" i="222"/>
  <c r="J47" i="222"/>
  <c r="F47" i="222"/>
  <c r="B47" i="222"/>
  <c r="R46" i="222"/>
  <c r="N46" i="222"/>
  <c r="J46" i="222"/>
  <c r="F46" i="222"/>
  <c r="B46" i="222"/>
  <c r="R45" i="222"/>
  <c r="N45" i="222"/>
  <c r="J45" i="222"/>
  <c r="F45" i="222"/>
  <c r="B45" i="222"/>
  <c r="R44" i="222"/>
  <c r="N44" i="222"/>
  <c r="J44" i="222"/>
  <c r="F44" i="222"/>
  <c r="A44" i="222"/>
  <c r="R43" i="222"/>
  <c r="N43" i="222"/>
  <c r="J43" i="222"/>
  <c r="F43" i="222"/>
  <c r="B43" i="222"/>
  <c r="R42" i="222"/>
  <c r="N42" i="222"/>
  <c r="J42" i="222"/>
  <c r="F42" i="222"/>
  <c r="B42" i="222"/>
  <c r="R41" i="222"/>
  <c r="N41" i="222"/>
  <c r="J41" i="222"/>
  <c r="F41" i="222"/>
  <c r="B41" i="222"/>
  <c r="R40" i="222"/>
  <c r="N40" i="222"/>
  <c r="J40" i="222"/>
  <c r="E40" i="222"/>
  <c r="B40" i="222"/>
  <c r="R39" i="222"/>
  <c r="N39" i="222"/>
  <c r="J39" i="222"/>
  <c r="F39" i="222"/>
  <c r="B39" i="222"/>
  <c r="R38" i="222"/>
  <c r="N38" i="222"/>
  <c r="J38" i="222"/>
  <c r="F38" i="222"/>
  <c r="B38" i="222"/>
  <c r="R37" i="222"/>
  <c r="N37" i="222"/>
  <c r="J37" i="222"/>
  <c r="F37" i="222"/>
  <c r="B37" i="222"/>
  <c r="R36" i="222"/>
  <c r="N36" i="222"/>
  <c r="I36" i="222"/>
  <c r="F36" i="222"/>
  <c r="B36" i="222"/>
  <c r="R35" i="222"/>
  <c r="N35" i="222"/>
  <c r="J35" i="222"/>
  <c r="F35" i="222"/>
  <c r="B35" i="222"/>
  <c r="R34" i="222"/>
  <c r="N34" i="222"/>
  <c r="J34" i="222"/>
  <c r="F34" i="222"/>
  <c r="B34" i="222"/>
  <c r="R33" i="222"/>
  <c r="N33" i="222"/>
  <c r="J33" i="222"/>
  <c r="F33" i="222"/>
  <c r="B33" i="222"/>
  <c r="R32" i="222"/>
  <c r="M32" i="222"/>
  <c r="J32" i="222"/>
  <c r="F32" i="222"/>
  <c r="B32" i="222"/>
  <c r="R31" i="222"/>
  <c r="N31" i="222"/>
  <c r="J31" i="222"/>
  <c r="F31" i="222"/>
  <c r="B31" i="222"/>
  <c r="R30" i="222"/>
  <c r="N30" i="222"/>
  <c r="J30" i="222"/>
  <c r="F30" i="222"/>
  <c r="B30" i="222"/>
  <c r="R29" i="222"/>
  <c r="N29" i="222"/>
  <c r="J29" i="222"/>
  <c r="F29" i="222"/>
  <c r="B29" i="222"/>
  <c r="Q28" i="222"/>
  <c r="N28" i="222"/>
  <c r="J28" i="222"/>
  <c r="F28" i="222"/>
  <c r="B28" i="222"/>
  <c r="R27" i="222"/>
  <c r="N27" i="222"/>
  <c r="J27" i="222"/>
  <c r="F27" i="222"/>
  <c r="B27" i="222"/>
  <c r="R26" i="222"/>
  <c r="N26" i="222"/>
  <c r="J26" i="222"/>
  <c r="F26" i="222"/>
  <c r="B26" i="222"/>
  <c r="R25" i="222"/>
  <c r="N25" i="222"/>
  <c r="J25" i="222"/>
  <c r="F25" i="222"/>
  <c r="B25" i="222"/>
  <c r="R24" i="222"/>
  <c r="N24" i="222"/>
  <c r="J24" i="222"/>
  <c r="F24" i="222"/>
  <c r="B24" i="222"/>
  <c r="R23" i="222"/>
  <c r="N23" i="222"/>
  <c r="J23" i="222"/>
  <c r="F23" i="222"/>
  <c r="A23" i="222"/>
  <c r="R22" i="222"/>
  <c r="N22" i="222"/>
  <c r="J22" i="222"/>
  <c r="F22" i="222"/>
  <c r="R21" i="222"/>
  <c r="N21" i="222"/>
  <c r="J21" i="222"/>
  <c r="F21" i="222"/>
  <c r="R20" i="222"/>
  <c r="N20" i="222"/>
  <c r="J20" i="222"/>
  <c r="F20" i="222"/>
  <c r="R19" i="222"/>
  <c r="N19" i="222"/>
  <c r="J19" i="222"/>
  <c r="E19" i="222"/>
  <c r="R18" i="222"/>
  <c r="N18" i="222"/>
  <c r="J18" i="222"/>
  <c r="F18" i="222"/>
  <c r="R17" i="222"/>
  <c r="N17" i="222"/>
  <c r="J17" i="222"/>
  <c r="F17" i="222"/>
  <c r="R16" i="222"/>
  <c r="N16" i="222"/>
  <c r="J16" i="222"/>
  <c r="F16" i="222"/>
  <c r="R15" i="222"/>
  <c r="N15" i="222"/>
  <c r="I15" i="222"/>
  <c r="F15" i="222"/>
  <c r="R14" i="222"/>
  <c r="N14" i="222"/>
  <c r="J14" i="222"/>
  <c r="F14" i="222"/>
  <c r="R13" i="222"/>
  <c r="N13" i="222"/>
  <c r="J13" i="222"/>
  <c r="F13" i="222"/>
  <c r="R12" i="222"/>
  <c r="N12" i="222"/>
  <c r="J12" i="222"/>
  <c r="F12" i="222"/>
  <c r="R11" i="222"/>
  <c r="M11" i="222"/>
  <c r="J11" i="222"/>
  <c r="F11" i="222"/>
  <c r="R10" i="222"/>
  <c r="N10" i="222"/>
  <c r="J10" i="222"/>
  <c r="F10" i="222"/>
  <c r="R9" i="222"/>
  <c r="N9" i="222"/>
  <c r="J9" i="222"/>
  <c r="F9" i="222"/>
  <c r="R8" i="222"/>
  <c r="N8" i="222"/>
  <c r="J8" i="222"/>
  <c r="F8" i="222"/>
  <c r="Q7" i="222"/>
  <c r="N7" i="222"/>
  <c r="J7" i="222"/>
  <c r="F7" i="222"/>
  <c r="R6" i="222"/>
  <c r="N6" i="222"/>
  <c r="J6" i="222"/>
  <c r="F6" i="222"/>
  <c r="R5" i="222"/>
  <c r="N5" i="222"/>
  <c r="J5" i="222"/>
  <c r="F5" i="222"/>
  <c r="R4" i="222"/>
  <c r="N4" i="222"/>
  <c r="J4" i="222"/>
  <c r="F4" i="222"/>
  <c r="R3" i="222"/>
  <c r="N3" i="222"/>
  <c r="J3" i="222"/>
  <c r="F3" i="222"/>
  <c r="Q2" i="222"/>
  <c r="M2" i="222"/>
  <c r="I2" i="222"/>
  <c r="E2" i="222"/>
  <c r="A1" i="222"/>
  <c r="A151" i="221"/>
  <c r="A148" i="221"/>
  <c r="A147" i="221"/>
  <c r="A146" i="221"/>
  <c r="A145" i="221"/>
  <c r="A144" i="221"/>
  <c r="A141" i="221"/>
  <c r="Q140" i="221"/>
  <c r="Q139" i="221"/>
  <c r="M139" i="221"/>
  <c r="Q138" i="221"/>
  <c r="M138" i="221"/>
  <c r="J138" i="221"/>
  <c r="F138" i="221"/>
  <c r="Q137" i="221"/>
  <c r="M137" i="221"/>
  <c r="J137" i="221"/>
  <c r="F137" i="221"/>
  <c r="Q136" i="221"/>
  <c r="M136" i="221"/>
  <c r="J136" i="221"/>
  <c r="F136" i="221"/>
  <c r="B136" i="221"/>
  <c r="Q135" i="221"/>
  <c r="M135" i="221"/>
  <c r="J135" i="221"/>
  <c r="F135" i="221"/>
  <c r="B135" i="221"/>
  <c r="Q134" i="221"/>
  <c r="M134" i="221"/>
  <c r="J134" i="221"/>
  <c r="F134" i="221"/>
  <c r="B134" i="221"/>
  <c r="Q133" i="221"/>
  <c r="M133" i="221"/>
  <c r="J133" i="221"/>
  <c r="F133" i="221"/>
  <c r="B133" i="221"/>
  <c r="Q132" i="221"/>
  <c r="M132" i="221"/>
  <c r="J132" i="221"/>
  <c r="F132" i="221"/>
  <c r="B132" i="221"/>
  <c r="Q131" i="221"/>
  <c r="M131" i="221"/>
  <c r="J131" i="221"/>
  <c r="F131" i="221"/>
  <c r="B131" i="221"/>
  <c r="Q130" i="221"/>
  <c r="M130" i="221"/>
  <c r="J130" i="221"/>
  <c r="F130" i="221"/>
  <c r="B130" i="221"/>
  <c r="Q129" i="221"/>
  <c r="M129" i="221"/>
  <c r="J129" i="221"/>
  <c r="F129" i="221"/>
  <c r="B129" i="221"/>
  <c r="Q128" i="221"/>
  <c r="M128" i="221"/>
  <c r="J128" i="221"/>
  <c r="F128" i="221"/>
  <c r="A128" i="221"/>
  <c r="Q127" i="221"/>
  <c r="M127" i="221"/>
  <c r="J127" i="221"/>
  <c r="F127" i="221"/>
  <c r="B127" i="221"/>
  <c r="Q126" i="221"/>
  <c r="M126" i="221"/>
  <c r="J126" i="221"/>
  <c r="E126" i="221"/>
  <c r="B126" i="221"/>
  <c r="Q125" i="221"/>
  <c r="M125" i="221"/>
  <c r="J125" i="221"/>
  <c r="F125" i="221"/>
  <c r="B125" i="221"/>
  <c r="Q124" i="221"/>
  <c r="M124" i="221"/>
  <c r="J124" i="221"/>
  <c r="F124" i="221"/>
  <c r="B124" i="221"/>
  <c r="Q123" i="221"/>
  <c r="M123" i="221"/>
  <c r="J123" i="221"/>
  <c r="F123" i="221"/>
  <c r="B123" i="221"/>
  <c r="Q122" i="221"/>
  <c r="M122" i="221"/>
  <c r="I122" i="221"/>
  <c r="F122" i="221"/>
  <c r="B122" i="221"/>
  <c r="Q121" i="221"/>
  <c r="M121" i="221"/>
  <c r="J121" i="221"/>
  <c r="F121" i="221"/>
  <c r="B121" i="221"/>
  <c r="Q120" i="221"/>
  <c r="J120" i="221"/>
  <c r="F120" i="221"/>
  <c r="B120" i="221"/>
  <c r="Q119" i="221"/>
  <c r="J119" i="221"/>
  <c r="F119" i="221"/>
  <c r="B119" i="221"/>
  <c r="Q118" i="221"/>
  <c r="N118" i="221"/>
  <c r="J118" i="221"/>
  <c r="F118" i="221"/>
  <c r="B118" i="221"/>
  <c r="Q117" i="221"/>
  <c r="N117" i="221"/>
  <c r="J117" i="221"/>
  <c r="F117" i="221"/>
  <c r="B117" i="221"/>
  <c r="Q116" i="221"/>
  <c r="N116" i="221"/>
  <c r="J116" i="221"/>
  <c r="F116" i="221"/>
  <c r="B116" i="221"/>
  <c r="Q115" i="221"/>
  <c r="N115" i="221"/>
  <c r="J115" i="221"/>
  <c r="F115" i="221"/>
  <c r="B115" i="221"/>
  <c r="Q114" i="221"/>
  <c r="N114" i="221"/>
  <c r="J114" i="221"/>
  <c r="F114" i="221"/>
  <c r="B114" i="221"/>
  <c r="Q113" i="221"/>
  <c r="N113" i="221"/>
  <c r="J113" i="221"/>
  <c r="F113" i="221"/>
  <c r="B113" i="221"/>
  <c r="Q112" i="221"/>
  <c r="N112" i="221"/>
  <c r="J112" i="221"/>
  <c r="F112" i="221"/>
  <c r="B112" i="221"/>
  <c r="Q111" i="221"/>
  <c r="N111" i="221"/>
  <c r="J111" i="221"/>
  <c r="F111" i="221"/>
  <c r="B111" i="221"/>
  <c r="M140" i="221"/>
  <c r="N110" i="221"/>
  <c r="J110" i="221"/>
  <c r="F110" i="221"/>
  <c r="B110" i="221"/>
  <c r="N109" i="221"/>
  <c r="J109" i="221"/>
  <c r="F109" i="221"/>
  <c r="B109" i="221"/>
  <c r="M108" i="221"/>
  <c r="J108" i="221"/>
  <c r="F108" i="221"/>
  <c r="B108" i="221"/>
  <c r="R108" i="221"/>
  <c r="N107" i="221"/>
  <c r="J107" i="221"/>
  <c r="F107" i="221"/>
  <c r="A107" i="221"/>
  <c r="R107" i="221"/>
  <c r="N106" i="221"/>
  <c r="J106" i="221"/>
  <c r="F106" i="221"/>
  <c r="R106" i="221"/>
  <c r="N105" i="221"/>
  <c r="J105" i="221"/>
  <c r="E105" i="221"/>
  <c r="R105" i="221"/>
  <c r="N104" i="221"/>
  <c r="J104" i="221"/>
  <c r="F104" i="221"/>
  <c r="B104" i="221"/>
  <c r="R104" i="221"/>
  <c r="N103" i="221"/>
  <c r="J103" i="221"/>
  <c r="F103" i="221"/>
  <c r="B103" i="221"/>
  <c r="Q103" i="221"/>
  <c r="N102" i="221"/>
  <c r="J102" i="221"/>
  <c r="F102" i="221"/>
  <c r="B102" i="221"/>
  <c r="R102" i="221"/>
  <c r="N101" i="221"/>
  <c r="I101" i="221"/>
  <c r="F101" i="221"/>
  <c r="R101" i="221"/>
  <c r="N100" i="221"/>
  <c r="J100" i="221"/>
  <c r="F100" i="221"/>
  <c r="R100" i="221"/>
  <c r="N99" i="221"/>
  <c r="J99" i="221"/>
  <c r="F99" i="221"/>
  <c r="B99" i="221"/>
  <c r="R99" i="221"/>
  <c r="N98" i="221"/>
  <c r="J98" i="221"/>
  <c r="F98" i="221"/>
  <c r="B98" i="221"/>
  <c r="R98" i="221"/>
  <c r="M97" i="221"/>
  <c r="J97" i="221"/>
  <c r="F97" i="221"/>
  <c r="B97" i="221"/>
  <c r="Q97" i="221"/>
  <c r="N96" i="221"/>
  <c r="J96" i="221"/>
  <c r="F96" i="221"/>
  <c r="B96" i="221"/>
  <c r="R96" i="221"/>
  <c r="N95" i="221"/>
  <c r="J95" i="221"/>
  <c r="F95" i="221"/>
  <c r="B95" i="221"/>
  <c r="R95" i="221"/>
  <c r="N94" i="221"/>
  <c r="J94" i="221"/>
  <c r="F94" i="221"/>
  <c r="B94" i="221"/>
  <c r="R94" i="221"/>
  <c r="N93" i="221"/>
  <c r="J93" i="221"/>
  <c r="F93" i="221"/>
  <c r="B93" i="221"/>
  <c r="R93" i="221"/>
  <c r="N92" i="221"/>
  <c r="J92" i="221"/>
  <c r="F92" i="221"/>
  <c r="B92" i="221"/>
  <c r="R92" i="221"/>
  <c r="N91" i="221"/>
  <c r="J91" i="221"/>
  <c r="F91" i="221"/>
  <c r="B91" i="221"/>
  <c r="Q91" i="221"/>
  <c r="N90" i="221"/>
  <c r="J90" i="221"/>
  <c r="F90" i="221"/>
  <c r="B90" i="221"/>
  <c r="Q90" i="221"/>
  <c r="N89" i="221"/>
  <c r="J89" i="221"/>
  <c r="F89" i="221"/>
  <c r="B89" i="221"/>
  <c r="Q89" i="221"/>
  <c r="N88" i="221"/>
  <c r="J88" i="221"/>
  <c r="F88" i="221"/>
  <c r="B88" i="221"/>
  <c r="Q88" i="221"/>
  <c r="N87" i="221"/>
  <c r="J87" i="221"/>
  <c r="F87" i="221"/>
  <c r="Q87" i="221"/>
  <c r="N86" i="221"/>
  <c r="J86" i="221"/>
  <c r="F86" i="221"/>
  <c r="Q86" i="221"/>
  <c r="N85" i="221"/>
  <c r="J85" i="221"/>
  <c r="F85" i="221"/>
  <c r="Q85" i="221"/>
  <c r="N84" i="221"/>
  <c r="J84" i="221"/>
  <c r="E84" i="221"/>
  <c r="Q84" i="221"/>
  <c r="N83" i="221"/>
  <c r="J83" i="221"/>
  <c r="F83" i="221"/>
  <c r="Q82" i="221"/>
  <c r="N82" i="221"/>
  <c r="J82" i="221"/>
  <c r="F82" i="221"/>
  <c r="Q81" i="221"/>
  <c r="N81" i="221"/>
  <c r="J81" i="221"/>
  <c r="F81" i="221"/>
  <c r="Q80" i="221"/>
  <c r="N80" i="221"/>
  <c r="I80" i="221"/>
  <c r="F80" i="221"/>
  <c r="Q79" i="221"/>
  <c r="N79" i="221"/>
  <c r="J79" i="221"/>
  <c r="F79" i="221"/>
  <c r="Q78" i="221"/>
  <c r="N78" i="221"/>
  <c r="J78" i="221"/>
  <c r="F78" i="221"/>
  <c r="Q77" i="221"/>
  <c r="N77" i="221"/>
  <c r="J77" i="221"/>
  <c r="F77" i="221"/>
  <c r="Q76" i="221"/>
  <c r="M76" i="221"/>
  <c r="J76" i="221"/>
  <c r="F76" i="221"/>
  <c r="Q75" i="221"/>
  <c r="N75" i="221"/>
  <c r="J75" i="221"/>
  <c r="F75" i="221"/>
  <c r="Q74" i="221"/>
  <c r="N74" i="221"/>
  <c r="J74" i="221"/>
  <c r="F74" i="221"/>
  <c r="Q73" i="221"/>
  <c r="N73" i="221"/>
  <c r="J73" i="221"/>
  <c r="F73" i="221"/>
  <c r="Q72" i="221"/>
  <c r="N72" i="221"/>
  <c r="J72" i="221"/>
  <c r="F72" i="221"/>
  <c r="Q71" i="221"/>
  <c r="M71" i="221"/>
  <c r="I71" i="221"/>
  <c r="E71" i="221"/>
  <c r="A70" i="221"/>
  <c r="R69" i="221"/>
  <c r="N69" i="221"/>
  <c r="J69" i="221"/>
  <c r="F69" i="221"/>
  <c r="B69" i="221"/>
  <c r="R68" i="221"/>
  <c r="N68" i="221"/>
  <c r="J68" i="221"/>
  <c r="F68" i="221"/>
  <c r="B68" i="221"/>
  <c r="R67" i="221"/>
  <c r="N67" i="221"/>
  <c r="J67" i="221"/>
  <c r="F67" i="221"/>
  <c r="B67" i="221"/>
  <c r="R66" i="221"/>
  <c r="N66" i="221"/>
  <c r="J66" i="221"/>
  <c r="F66" i="221"/>
  <c r="B66" i="221"/>
  <c r="R65" i="221"/>
  <c r="N65" i="221"/>
  <c r="J65" i="221"/>
  <c r="F65" i="221"/>
  <c r="A65" i="221"/>
  <c r="R64" i="221"/>
  <c r="N64" i="221"/>
  <c r="J64" i="221"/>
  <c r="F64" i="221"/>
  <c r="B64" i="221"/>
  <c r="R63" i="221"/>
  <c r="N63" i="221"/>
  <c r="J63" i="221"/>
  <c r="F63" i="221"/>
  <c r="B63" i="221"/>
  <c r="R62" i="221"/>
  <c r="N62" i="221"/>
  <c r="J62" i="221"/>
  <c r="F62" i="221"/>
  <c r="B62" i="221"/>
  <c r="R61" i="221"/>
  <c r="N61" i="221"/>
  <c r="J61" i="221"/>
  <c r="E61" i="221"/>
  <c r="B61" i="221"/>
  <c r="R60" i="221"/>
  <c r="N60" i="221"/>
  <c r="J60" i="221"/>
  <c r="F60" i="221"/>
  <c r="B60" i="221"/>
  <c r="R59" i="221"/>
  <c r="N59" i="221"/>
  <c r="J59" i="221"/>
  <c r="F59" i="221"/>
  <c r="B59" i="221"/>
  <c r="R58" i="221"/>
  <c r="N58" i="221"/>
  <c r="J58" i="221"/>
  <c r="F58" i="221"/>
  <c r="B58" i="221"/>
  <c r="R57" i="221"/>
  <c r="N57" i="221"/>
  <c r="I57" i="221"/>
  <c r="F57" i="221"/>
  <c r="B57" i="221"/>
  <c r="R56" i="221"/>
  <c r="N56" i="221"/>
  <c r="J56" i="221"/>
  <c r="F56" i="221"/>
  <c r="B56" i="221"/>
  <c r="R55" i="221"/>
  <c r="N55" i="221"/>
  <c r="J55" i="221"/>
  <c r="F55" i="221"/>
  <c r="B55" i="221"/>
  <c r="R54" i="221"/>
  <c r="N54" i="221"/>
  <c r="J54" i="221"/>
  <c r="F54" i="221"/>
  <c r="B54" i="221"/>
  <c r="R53" i="221"/>
  <c r="M53" i="221"/>
  <c r="J53" i="221"/>
  <c r="F53" i="221"/>
  <c r="B53" i="221"/>
  <c r="R52" i="221"/>
  <c r="N52" i="221"/>
  <c r="J52" i="221"/>
  <c r="F52" i="221"/>
  <c r="B52" i="221"/>
  <c r="R51" i="221"/>
  <c r="N51" i="221"/>
  <c r="J51" i="221"/>
  <c r="F51" i="221"/>
  <c r="B51" i="221"/>
  <c r="R50" i="221"/>
  <c r="N50" i="221"/>
  <c r="J50" i="221"/>
  <c r="F50" i="221"/>
  <c r="B50" i="221"/>
  <c r="Q49" i="221"/>
  <c r="N49" i="221"/>
  <c r="J49" i="221"/>
  <c r="F49" i="221"/>
  <c r="B49" i="221"/>
  <c r="R48" i="221"/>
  <c r="N48" i="221"/>
  <c r="J48" i="221"/>
  <c r="F48" i="221"/>
  <c r="B48" i="221"/>
  <c r="R47" i="221"/>
  <c r="N47" i="221"/>
  <c r="J47" i="221"/>
  <c r="F47" i="221"/>
  <c r="B47" i="221"/>
  <c r="R46" i="221"/>
  <c r="N46" i="221"/>
  <c r="J46" i="221"/>
  <c r="F46" i="221"/>
  <c r="B46" i="221"/>
  <c r="R45" i="221"/>
  <c r="N45" i="221"/>
  <c r="J45" i="221"/>
  <c r="F45" i="221"/>
  <c r="B45" i="221"/>
  <c r="R44" i="221"/>
  <c r="N44" i="221"/>
  <c r="J44" i="221"/>
  <c r="F44" i="221"/>
  <c r="A44" i="221"/>
  <c r="R43" i="221"/>
  <c r="N43" i="221"/>
  <c r="J43" i="221"/>
  <c r="F43" i="221"/>
  <c r="B43" i="221"/>
  <c r="R42" i="221"/>
  <c r="N42" i="221"/>
  <c r="J42" i="221"/>
  <c r="F42" i="221"/>
  <c r="B42" i="221"/>
  <c r="R41" i="221"/>
  <c r="N41" i="221"/>
  <c r="J41" i="221"/>
  <c r="F41" i="221"/>
  <c r="B41" i="221"/>
  <c r="R40" i="221"/>
  <c r="N40" i="221"/>
  <c r="J40" i="221"/>
  <c r="E40" i="221"/>
  <c r="B40" i="221"/>
  <c r="R39" i="221"/>
  <c r="N39" i="221"/>
  <c r="J39" i="221"/>
  <c r="F39" i="221"/>
  <c r="B39" i="221"/>
  <c r="R38" i="221"/>
  <c r="N38" i="221"/>
  <c r="J38" i="221"/>
  <c r="F38" i="221"/>
  <c r="B38" i="221"/>
  <c r="R37" i="221"/>
  <c r="N37" i="221"/>
  <c r="J37" i="221"/>
  <c r="F37" i="221"/>
  <c r="B37" i="221"/>
  <c r="R36" i="221"/>
  <c r="N36" i="221"/>
  <c r="I36" i="221"/>
  <c r="F36" i="221"/>
  <c r="B36" i="221"/>
  <c r="R35" i="221"/>
  <c r="N35" i="221"/>
  <c r="J35" i="221"/>
  <c r="F35" i="221"/>
  <c r="B35" i="221"/>
  <c r="R34" i="221"/>
  <c r="N34" i="221"/>
  <c r="J34" i="221"/>
  <c r="F34" i="221"/>
  <c r="B34" i="221"/>
  <c r="R33" i="221"/>
  <c r="N33" i="221"/>
  <c r="J33" i="221"/>
  <c r="F33" i="221"/>
  <c r="B33" i="221"/>
  <c r="R32" i="221"/>
  <c r="M32" i="221"/>
  <c r="J32" i="221"/>
  <c r="F32" i="221"/>
  <c r="B32" i="221"/>
  <c r="R31" i="221"/>
  <c r="N31" i="221"/>
  <c r="J31" i="221"/>
  <c r="F31" i="221"/>
  <c r="B31" i="221"/>
  <c r="R30" i="221"/>
  <c r="N30" i="221"/>
  <c r="J30" i="221"/>
  <c r="F30" i="221"/>
  <c r="B30" i="221"/>
  <c r="R29" i="221"/>
  <c r="N29" i="221"/>
  <c r="J29" i="221"/>
  <c r="F29" i="221"/>
  <c r="B29" i="221"/>
  <c r="Q28" i="221"/>
  <c r="N28" i="221"/>
  <c r="J28" i="221"/>
  <c r="F28" i="221"/>
  <c r="B28" i="221"/>
  <c r="R27" i="221"/>
  <c r="N27" i="221"/>
  <c r="J27" i="221"/>
  <c r="F27" i="221"/>
  <c r="B27" i="221"/>
  <c r="R26" i="221"/>
  <c r="N26" i="221"/>
  <c r="J26" i="221"/>
  <c r="F26" i="221"/>
  <c r="B26" i="221"/>
  <c r="R25" i="221"/>
  <c r="N25" i="221"/>
  <c r="J25" i="221"/>
  <c r="F25" i="221"/>
  <c r="B25" i="221"/>
  <c r="R24" i="221"/>
  <c r="N24" i="221"/>
  <c r="J24" i="221"/>
  <c r="F24" i="221"/>
  <c r="B24" i="221"/>
  <c r="R23" i="221"/>
  <c r="N23" i="221"/>
  <c r="J23" i="221"/>
  <c r="F23" i="221"/>
  <c r="A23" i="221"/>
  <c r="R22" i="221"/>
  <c r="N22" i="221"/>
  <c r="J22" i="221"/>
  <c r="F22" i="221"/>
  <c r="R21" i="221"/>
  <c r="N21" i="221"/>
  <c r="J21" i="221"/>
  <c r="F21" i="221"/>
  <c r="R20" i="221"/>
  <c r="N20" i="221"/>
  <c r="J20" i="221"/>
  <c r="F20" i="221"/>
  <c r="R19" i="221"/>
  <c r="N19" i="221"/>
  <c r="J19" i="221"/>
  <c r="E19" i="221"/>
  <c r="R18" i="221"/>
  <c r="N18" i="221"/>
  <c r="J18" i="221"/>
  <c r="F18" i="221"/>
  <c r="R17" i="221"/>
  <c r="N17" i="221"/>
  <c r="J17" i="221"/>
  <c r="F17" i="221"/>
  <c r="R16" i="221"/>
  <c r="N16" i="221"/>
  <c r="J16" i="221"/>
  <c r="F16" i="221"/>
  <c r="R15" i="221"/>
  <c r="N15" i="221"/>
  <c r="I15" i="221"/>
  <c r="F15" i="221"/>
  <c r="R14" i="221"/>
  <c r="N14" i="221"/>
  <c r="J14" i="221"/>
  <c r="F14" i="221"/>
  <c r="R13" i="221"/>
  <c r="N13" i="221"/>
  <c r="J13" i="221"/>
  <c r="F13" i="221"/>
  <c r="R12" i="221"/>
  <c r="N12" i="221"/>
  <c r="J12" i="221"/>
  <c r="F12" i="221"/>
  <c r="R11" i="221"/>
  <c r="M11" i="221"/>
  <c r="J11" i="221"/>
  <c r="F11" i="221"/>
  <c r="R10" i="221"/>
  <c r="N10" i="221"/>
  <c r="J10" i="221"/>
  <c r="F10" i="221"/>
  <c r="R9" i="221"/>
  <c r="N9" i="221"/>
  <c r="J9" i="221"/>
  <c r="F9" i="221"/>
  <c r="R8" i="221"/>
  <c r="N8" i="221"/>
  <c r="J8" i="221"/>
  <c r="F8" i="221"/>
  <c r="Q7" i="221"/>
  <c r="N7" i="221"/>
  <c r="J7" i="221"/>
  <c r="F7" i="221"/>
  <c r="R6" i="221"/>
  <c r="N6" i="221"/>
  <c r="J6" i="221"/>
  <c r="F6" i="221"/>
  <c r="R5" i="221"/>
  <c r="N5" i="221"/>
  <c r="J5" i="221"/>
  <c r="F5" i="221"/>
  <c r="R4" i="221"/>
  <c r="N4" i="221"/>
  <c r="J4" i="221"/>
  <c r="F4" i="221"/>
  <c r="R3" i="221"/>
  <c r="N3" i="221"/>
  <c r="J3" i="221"/>
  <c r="F3" i="221"/>
  <c r="Q2" i="221"/>
  <c r="M2" i="221"/>
  <c r="I2" i="221"/>
  <c r="E2" i="221"/>
  <c r="A1" i="221"/>
  <c r="A151" i="220"/>
  <c r="A148" i="220"/>
  <c r="A147" i="220"/>
  <c r="A146" i="220"/>
  <c r="A145" i="220"/>
  <c r="A144" i="220"/>
  <c r="A141" i="220"/>
  <c r="Q140" i="220"/>
  <c r="Q139" i="220"/>
  <c r="M139" i="220"/>
  <c r="Q138" i="220"/>
  <c r="M138" i="220"/>
  <c r="J138" i="220"/>
  <c r="F138" i="220"/>
  <c r="Q137" i="220"/>
  <c r="M137" i="220"/>
  <c r="J137" i="220"/>
  <c r="F137" i="220"/>
  <c r="Q136" i="220"/>
  <c r="M136" i="220"/>
  <c r="J136" i="220"/>
  <c r="F136" i="220"/>
  <c r="B136" i="220"/>
  <c r="Q135" i="220"/>
  <c r="M135" i="220"/>
  <c r="J135" i="220"/>
  <c r="F135" i="220"/>
  <c r="B135" i="220"/>
  <c r="Q134" i="220"/>
  <c r="M134" i="220"/>
  <c r="J134" i="220"/>
  <c r="F134" i="220"/>
  <c r="B134" i="220"/>
  <c r="Q133" i="220"/>
  <c r="M133" i="220"/>
  <c r="J133" i="220"/>
  <c r="F133" i="220"/>
  <c r="B133" i="220"/>
  <c r="Q132" i="220"/>
  <c r="M132" i="220"/>
  <c r="J132" i="220"/>
  <c r="F132" i="220"/>
  <c r="B132" i="220"/>
  <c r="Q131" i="220"/>
  <c r="M131" i="220"/>
  <c r="J131" i="220"/>
  <c r="F131" i="220"/>
  <c r="B131" i="220"/>
  <c r="Q130" i="220"/>
  <c r="M130" i="220"/>
  <c r="J130" i="220"/>
  <c r="F130" i="220"/>
  <c r="B130" i="220"/>
  <c r="Q129" i="220"/>
  <c r="M129" i="220"/>
  <c r="J129" i="220"/>
  <c r="F129" i="220"/>
  <c r="B129" i="220"/>
  <c r="Q128" i="220"/>
  <c r="M128" i="220"/>
  <c r="J128" i="220"/>
  <c r="F128" i="220"/>
  <c r="A128" i="220"/>
  <c r="Q127" i="220"/>
  <c r="M127" i="220"/>
  <c r="J127" i="220"/>
  <c r="F127" i="220"/>
  <c r="B127" i="220"/>
  <c r="Q126" i="220"/>
  <c r="M126" i="220"/>
  <c r="J126" i="220"/>
  <c r="E126" i="220"/>
  <c r="B126" i="220"/>
  <c r="Q125" i="220"/>
  <c r="M125" i="220"/>
  <c r="J125" i="220"/>
  <c r="F125" i="220"/>
  <c r="B125" i="220"/>
  <c r="Q124" i="220"/>
  <c r="M124" i="220"/>
  <c r="J124" i="220"/>
  <c r="F124" i="220"/>
  <c r="B124" i="220"/>
  <c r="Q123" i="220"/>
  <c r="M123" i="220"/>
  <c r="J123" i="220"/>
  <c r="F123" i="220"/>
  <c r="B123" i="220"/>
  <c r="Q122" i="220"/>
  <c r="M122" i="220"/>
  <c r="I122" i="220"/>
  <c r="F122" i="220"/>
  <c r="B122" i="220"/>
  <c r="Q121" i="220"/>
  <c r="M121" i="220"/>
  <c r="J121" i="220"/>
  <c r="F121" i="220"/>
  <c r="B121" i="220"/>
  <c r="Q120" i="220"/>
  <c r="J120" i="220"/>
  <c r="F120" i="220"/>
  <c r="B120" i="220"/>
  <c r="Q119" i="220"/>
  <c r="J119" i="220"/>
  <c r="F119" i="220"/>
  <c r="B119" i="220"/>
  <c r="Q118" i="220"/>
  <c r="N118" i="220"/>
  <c r="J118" i="220"/>
  <c r="F118" i="220"/>
  <c r="B118" i="220"/>
  <c r="Q117" i="220"/>
  <c r="N117" i="220"/>
  <c r="J117" i="220"/>
  <c r="F117" i="220"/>
  <c r="B117" i="220"/>
  <c r="Q116" i="220"/>
  <c r="N116" i="220"/>
  <c r="J116" i="220"/>
  <c r="F116" i="220"/>
  <c r="B116" i="220"/>
  <c r="Q115" i="220"/>
  <c r="N115" i="220"/>
  <c r="J115" i="220"/>
  <c r="F115" i="220"/>
  <c r="B115" i="220"/>
  <c r="Q114" i="220"/>
  <c r="N114" i="220"/>
  <c r="J114" i="220"/>
  <c r="F114" i="220"/>
  <c r="B114" i="220"/>
  <c r="Q113" i="220"/>
  <c r="N113" i="220"/>
  <c r="J113" i="220"/>
  <c r="F113" i="220"/>
  <c r="B113" i="220"/>
  <c r="Q112" i="220"/>
  <c r="N112" i="220"/>
  <c r="J112" i="220"/>
  <c r="F112" i="220"/>
  <c r="B112" i="220"/>
  <c r="Q111" i="220"/>
  <c r="N111" i="220"/>
  <c r="J111" i="220"/>
  <c r="F111" i="220"/>
  <c r="B111" i="220"/>
  <c r="M140" i="220"/>
  <c r="N110" i="220"/>
  <c r="J110" i="220"/>
  <c r="F110" i="220"/>
  <c r="B110" i="220"/>
  <c r="N109" i="220"/>
  <c r="J109" i="220"/>
  <c r="F109" i="220"/>
  <c r="B109" i="220"/>
  <c r="M108" i="220"/>
  <c r="J108" i="220"/>
  <c r="F108" i="220"/>
  <c r="B108" i="220"/>
  <c r="R108" i="220"/>
  <c r="N107" i="220"/>
  <c r="J107" i="220"/>
  <c r="F107" i="220"/>
  <c r="A107" i="220"/>
  <c r="R107" i="220"/>
  <c r="N106" i="220"/>
  <c r="J106" i="220"/>
  <c r="F106" i="220"/>
  <c r="R106" i="220"/>
  <c r="N105" i="220"/>
  <c r="J105" i="220"/>
  <c r="E105" i="220"/>
  <c r="R105" i="220"/>
  <c r="N104" i="220"/>
  <c r="J104" i="220"/>
  <c r="F104" i="220"/>
  <c r="B104" i="220"/>
  <c r="R104" i="220"/>
  <c r="N103" i="220"/>
  <c r="J103" i="220"/>
  <c r="F103" i="220"/>
  <c r="B103" i="220"/>
  <c r="Q103" i="220"/>
  <c r="N102" i="220"/>
  <c r="J102" i="220"/>
  <c r="F102" i="220"/>
  <c r="B102" i="220"/>
  <c r="R102" i="220"/>
  <c r="N101" i="220"/>
  <c r="I101" i="220"/>
  <c r="F101" i="220"/>
  <c r="R101" i="220"/>
  <c r="N100" i="220"/>
  <c r="J100" i="220"/>
  <c r="F100" i="220"/>
  <c r="R100" i="220"/>
  <c r="N99" i="220"/>
  <c r="J99" i="220"/>
  <c r="F99" i="220"/>
  <c r="B99" i="220"/>
  <c r="R99" i="220"/>
  <c r="N98" i="220"/>
  <c r="J98" i="220"/>
  <c r="F98" i="220"/>
  <c r="B98" i="220"/>
  <c r="R98" i="220"/>
  <c r="M97" i="220"/>
  <c r="J97" i="220"/>
  <c r="F97" i="220"/>
  <c r="B97" i="220"/>
  <c r="Q97" i="220"/>
  <c r="N96" i="220"/>
  <c r="J96" i="220"/>
  <c r="F96" i="220"/>
  <c r="B96" i="220"/>
  <c r="R96" i="220"/>
  <c r="N95" i="220"/>
  <c r="J95" i="220"/>
  <c r="F95" i="220"/>
  <c r="B95" i="220"/>
  <c r="R95" i="220"/>
  <c r="N94" i="220"/>
  <c r="J94" i="220"/>
  <c r="F94" i="220"/>
  <c r="B94" i="220"/>
  <c r="R94" i="220"/>
  <c r="N93" i="220"/>
  <c r="J93" i="220"/>
  <c r="F93" i="220"/>
  <c r="B93" i="220"/>
  <c r="R93" i="220"/>
  <c r="N92" i="220"/>
  <c r="J92" i="220"/>
  <c r="F92" i="220"/>
  <c r="B92" i="220"/>
  <c r="R92" i="220"/>
  <c r="N91" i="220"/>
  <c r="J91" i="220"/>
  <c r="F91" i="220"/>
  <c r="B91" i="220"/>
  <c r="Q91" i="220"/>
  <c r="N90" i="220"/>
  <c r="J90" i="220"/>
  <c r="F90" i="220"/>
  <c r="B90" i="220"/>
  <c r="Q90" i="220"/>
  <c r="N89" i="220"/>
  <c r="J89" i="220"/>
  <c r="F89" i="220"/>
  <c r="B89" i="220"/>
  <c r="Q89" i="220"/>
  <c r="N88" i="220"/>
  <c r="J88" i="220"/>
  <c r="F88" i="220"/>
  <c r="B88" i="220"/>
  <c r="Q88" i="220"/>
  <c r="N87" i="220"/>
  <c r="J87" i="220"/>
  <c r="F87" i="220"/>
  <c r="Q87" i="220"/>
  <c r="N86" i="220"/>
  <c r="J86" i="220"/>
  <c r="F86" i="220"/>
  <c r="Q86" i="220"/>
  <c r="N85" i="220"/>
  <c r="J85" i="220"/>
  <c r="F85" i="220"/>
  <c r="Q85" i="220"/>
  <c r="N84" i="220"/>
  <c r="J84" i="220"/>
  <c r="E84" i="220"/>
  <c r="Q84" i="220"/>
  <c r="N83" i="220"/>
  <c r="J83" i="220"/>
  <c r="F83" i="220"/>
  <c r="Q82" i="220"/>
  <c r="N82" i="220"/>
  <c r="J82" i="220"/>
  <c r="F82" i="220"/>
  <c r="Q81" i="220"/>
  <c r="N81" i="220"/>
  <c r="J81" i="220"/>
  <c r="F81" i="220"/>
  <c r="Q80" i="220"/>
  <c r="N80" i="220"/>
  <c r="I80" i="220"/>
  <c r="F80" i="220"/>
  <c r="Q79" i="220"/>
  <c r="N79" i="220"/>
  <c r="J79" i="220"/>
  <c r="F79" i="220"/>
  <c r="Q78" i="220"/>
  <c r="N78" i="220"/>
  <c r="J78" i="220"/>
  <c r="F78" i="220"/>
  <c r="Q77" i="220"/>
  <c r="N77" i="220"/>
  <c r="J77" i="220"/>
  <c r="F77" i="220"/>
  <c r="Q76" i="220"/>
  <c r="M76" i="220"/>
  <c r="J76" i="220"/>
  <c r="F76" i="220"/>
  <c r="Q75" i="220"/>
  <c r="N75" i="220"/>
  <c r="J75" i="220"/>
  <c r="F75" i="220"/>
  <c r="Q74" i="220"/>
  <c r="N74" i="220"/>
  <c r="J74" i="220"/>
  <c r="F74" i="220"/>
  <c r="Q73" i="220"/>
  <c r="N73" i="220"/>
  <c r="J73" i="220"/>
  <c r="F73" i="220"/>
  <c r="Q72" i="220"/>
  <c r="N72" i="220"/>
  <c r="J72" i="220"/>
  <c r="F72" i="220"/>
  <c r="Q71" i="220"/>
  <c r="M71" i="220"/>
  <c r="I71" i="220"/>
  <c r="E71" i="220"/>
  <c r="A70" i="220"/>
  <c r="R69" i="220"/>
  <c r="N69" i="220"/>
  <c r="J69" i="220"/>
  <c r="F69" i="220"/>
  <c r="B69" i="220"/>
  <c r="R68" i="220"/>
  <c r="N68" i="220"/>
  <c r="J68" i="220"/>
  <c r="F68" i="220"/>
  <c r="B68" i="220"/>
  <c r="R67" i="220"/>
  <c r="N67" i="220"/>
  <c r="J67" i="220"/>
  <c r="F67" i="220"/>
  <c r="B67" i="220"/>
  <c r="R66" i="220"/>
  <c r="N66" i="220"/>
  <c r="J66" i="220"/>
  <c r="F66" i="220"/>
  <c r="B66" i="220"/>
  <c r="R65" i="220"/>
  <c r="N65" i="220"/>
  <c r="J65" i="220"/>
  <c r="F65" i="220"/>
  <c r="A65" i="220"/>
  <c r="R64" i="220"/>
  <c r="N64" i="220"/>
  <c r="J64" i="220"/>
  <c r="F64" i="220"/>
  <c r="B64" i="220"/>
  <c r="R63" i="220"/>
  <c r="N63" i="220"/>
  <c r="J63" i="220"/>
  <c r="F63" i="220"/>
  <c r="B63" i="220"/>
  <c r="R62" i="220"/>
  <c r="N62" i="220"/>
  <c r="J62" i="220"/>
  <c r="F62" i="220"/>
  <c r="B62" i="220"/>
  <c r="R61" i="220"/>
  <c r="N61" i="220"/>
  <c r="J61" i="220"/>
  <c r="E61" i="220"/>
  <c r="B61" i="220"/>
  <c r="R60" i="220"/>
  <c r="N60" i="220"/>
  <c r="J60" i="220"/>
  <c r="F60" i="220"/>
  <c r="B60" i="220"/>
  <c r="R59" i="220"/>
  <c r="N59" i="220"/>
  <c r="J59" i="220"/>
  <c r="F59" i="220"/>
  <c r="B59" i="220"/>
  <c r="R58" i="220"/>
  <c r="N58" i="220"/>
  <c r="J58" i="220"/>
  <c r="F58" i="220"/>
  <c r="B58" i="220"/>
  <c r="R57" i="220"/>
  <c r="N57" i="220"/>
  <c r="I57" i="220"/>
  <c r="F57" i="220"/>
  <c r="B57" i="220"/>
  <c r="R56" i="220"/>
  <c r="N56" i="220"/>
  <c r="J56" i="220"/>
  <c r="F56" i="220"/>
  <c r="B56" i="220"/>
  <c r="R55" i="220"/>
  <c r="N55" i="220"/>
  <c r="J55" i="220"/>
  <c r="F55" i="220"/>
  <c r="B55" i="220"/>
  <c r="R54" i="220"/>
  <c r="N54" i="220"/>
  <c r="J54" i="220"/>
  <c r="F54" i="220"/>
  <c r="B54" i="220"/>
  <c r="R53" i="220"/>
  <c r="M53" i="220"/>
  <c r="J53" i="220"/>
  <c r="F53" i="220"/>
  <c r="B53" i="220"/>
  <c r="R52" i="220"/>
  <c r="N52" i="220"/>
  <c r="J52" i="220"/>
  <c r="F52" i="220"/>
  <c r="B52" i="220"/>
  <c r="R51" i="220"/>
  <c r="N51" i="220"/>
  <c r="J51" i="220"/>
  <c r="F51" i="220"/>
  <c r="B51" i="220"/>
  <c r="R50" i="220"/>
  <c r="N50" i="220"/>
  <c r="J50" i="220"/>
  <c r="F50" i="220"/>
  <c r="B50" i="220"/>
  <c r="Q49" i="220"/>
  <c r="N49" i="220"/>
  <c r="J49" i="220"/>
  <c r="F49" i="220"/>
  <c r="B49" i="220"/>
  <c r="R48" i="220"/>
  <c r="N48" i="220"/>
  <c r="J48" i="220"/>
  <c r="F48" i="220"/>
  <c r="B48" i="220"/>
  <c r="R47" i="220"/>
  <c r="N47" i="220"/>
  <c r="J47" i="220"/>
  <c r="F47" i="220"/>
  <c r="B47" i="220"/>
  <c r="R46" i="220"/>
  <c r="N46" i="220"/>
  <c r="J46" i="220"/>
  <c r="F46" i="220"/>
  <c r="B46" i="220"/>
  <c r="R45" i="220"/>
  <c r="N45" i="220"/>
  <c r="J45" i="220"/>
  <c r="F45" i="220"/>
  <c r="B45" i="220"/>
  <c r="R44" i="220"/>
  <c r="N44" i="220"/>
  <c r="J44" i="220"/>
  <c r="F44" i="220"/>
  <c r="A44" i="220"/>
  <c r="R43" i="220"/>
  <c r="N43" i="220"/>
  <c r="J43" i="220"/>
  <c r="F43" i="220"/>
  <c r="B43" i="220"/>
  <c r="R42" i="220"/>
  <c r="N42" i="220"/>
  <c r="J42" i="220"/>
  <c r="F42" i="220"/>
  <c r="B42" i="220"/>
  <c r="R41" i="220"/>
  <c r="N41" i="220"/>
  <c r="J41" i="220"/>
  <c r="F41" i="220"/>
  <c r="B41" i="220"/>
  <c r="R40" i="220"/>
  <c r="N40" i="220"/>
  <c r="J40" i="220"/>
  <c r="E40" i="220"/>
  <c r="B40" i="220"/>
  <c r="R39" i="220"/>
  <c r="N39" i="220"/>
  <c r="J39" i="220"/>
  <c r="F39" i="220"/>
  <c r="B39" i="220"/>
  <c r="R38" i="220"/>
  <c r="N38" i="220"/>
  <c r="J38" i="220"/>
  <c r="F38" i="220"/>
  <c r="B38" i="220"/>
  <c r="R37" i="220"/>
  <c r="N37" i="220"/>
  <c r="J37" i="220"/>
  <c r="F37" i="220"/>
  <c r="B37" i="220"/>
  <c r="R36" i="220"/>
  <c r="N36" i="220"/>
  <c r="I36" i="220"/>
  <c r="F36" i="220"/>
  <c r="B36" i="220"/>
  <c r="R35" i="220"/>
  <c r="N35" i="220"/>
  <c r="J35" i="220"/>
  <c r="F35" i="220"/>
  <c r="B35" i="220"/>
  <c r="R34" i="220"/>
  <c r="N34" i="220"/>
  <c r="J34" i="220"/>
  <c r="F34" i="220"/>
  <c r="B34" i="220"/>
  <c r="R33" i="220"/>
  <c r="N33" i="220"/>
  <c r="J33" i="220"/>
  <c r="F33" i="220"/>
  <c r="B33" i="220"/>
  <c r="R32" i="220"/>
  <c r="M32" i="220"/>
  <c r="J32" i="220"/>
  <c r="F32" i="220"/>
  <c r="B32" i="220"/>
  <c r="R31" i="220"/>
  <c r="N31" i="220"/>
  <c r="J31" i="220"/>
  <c r="F31" i="220"/>
  <c r="B31" i="220"/>
  <c r="R30" i="220"/>
  <c r="N30" i="220"/>
  <c r="J30" i="220"/>
  <c r="F30" i="220"/>
  <c r="B30" i="220"/>
  <c r="R29" i="220"/>
  <c r="N29" i="220"/>
  <c r="J29" i="220"/>
  <c r="F29" i="220"/>
  <c r="B29" i="220"/>
  <c r="Q28" i="220"/>
  <c r="N28" i="220"/>
  <c r="J28" i="220"/>
  <c r="F28" i="220"/>
  <c r="B28" i="220"/>
  <c r="R27" i="220"/>
  <c r="N27" i="220"/>
  <c r="J27" i="220"/>
  <c r="F27" i="220"/>
  <c r="B27" i="220"/>
  <c r="R26" i="220"/>
  <c r="N26" i="220"/>
  <c r="J26" i="220"/>
  <c r="F26" i="220"/>
  <c r="B26" i="220"/>
  <c r="R25" i="220"/>
  <c r="N25" i="220"/>
  <c r="J25" i="220"/>
  <c r="F25" i="220"/>
  <c r="B25" i="220"/>
  <c r="R24" i="220"/>
  <c r="N24" i="220"/>
  <c r="J24" i="220"/>
  <c r="F24" i="220"/>
  <c r="B24" i="220"/>
  <c r="R23" i="220"/>
  <c r="N23" i="220"/>
  <c r="J23" i="220"/>
  <c r="F23" i="220"/>
  <c r="A23" i="220"/>
  <c r="R22" i="220"/>
  <c r="N22" i="220"/>
  <c r="J22" i="220"/>
  <c r="F22" i="220"/>
  <c r="R21" i="220"/>
  <c r="N21" i="220"/>
  <c r="J21" i="220"/>
  <c r="F21" i="220"/>
  <c r="R20" i="220"/>
  <c r="N20" i="220"/>
  <c r="J20" i="220"/>
  <c r="F20" i="220"/>
  <c r="R19" i="220"/>
  <c r="N19" i="220"/>
  <c r="J19" i="220"/>
  <c r="E19" i="220"/>
  <c r="R18" i="220"/>
  <c r="N18" i="220"/>
  <c r="J18" i="220"/>
  <c r="F18" i="220"/>
  <c r="R17" i="220"/>
  <c r="N17" i="220"/>
  <c r="J17" i="220"/>
  <c r="F17" i="220"/>
  <c r="R16" i="220"/>
  <c r="N16" i="220"/>
  <c r="J16" i="220"/>
  <c r="F16" i="220"/>
  <c r="R15" i="220"/>
  <c r="N15" i="220"/>
  <c r="I15" i="220"/>
  <c r="F15" i="220"/>
  <c r="R14" i="220"/>
  <c r="N14" i="220"/>
  <c r="J14" i="220"/>
  <c r="F14" i="220"/>
  <c r="R13" i="220"/>
  <c r="N13" i="220"/>
  <c r="J13" i="220"/>
  <c r="F13" i="220"/>
  <c r="R12" i="220"/>
  <c r="N12" i="220"/>
  <c r="J12" i="220"/>
  <c r="F12" i="220"/>
  <c r="R11" i="220"/>
  <c r="M11" i="220"/>
  <c r="J11" i="220"/>
  <c r="F11" i="220"/>
  <c r="R10" i="220"/>
  <c r="N10" i="220"/>
  <c r="J10" i="220"/>
  <c r="F10" i="220"/>
  <c r="R9" i="220"/>
  <c r="N9" i="220"/>
  <c r="J9" i="220"/>
  <c r="F9" i="220"/>
  <c r="R8" i="220"/>
  <c r="N8" i="220"/>
  <c r="J8" i="220"/>
  <c r="F8" i="220"/>
  <c r="Q7" i="220"/>
  <c r="N7" i="220"/>
  <c r="J7" i="220"/>
  <c r="F7" i="220"/>
  <c r="R6" i="220"/>
  <c r="N6" i="220"/>
  <c r="J6" i="220"/>
  <c r="F6" i="220"/>
  <c r="R5" i="220"/>
  <c r="N5" i="220"/>
  <c r="J5" i="220"/>
  <c r="F5" i="220"/>
  <c r="R4" i="220"/>
  <c r="N4" i="220"/>
  <c r="J4" i="220"/>
  <c r="F4" i="220"/>
  <c r="R3" i="220"/>
  <c r="N3" i="220"/>
  <c r="J3" i="220"/>
  <c r="F3" i="220"/>
  <c r="Q2" i="220"/>
  <c r="M2" i="220"/>
  <c r="I2" i="220"/>
  <c r="E2" i="220"/>
  <c r="A1" i="220"/>
  <c r="A151" i="219"/>
  <c r="A148" i="219"/>
  <c r="A147" i="219"/>
  <c r="A146" i="219"/>
  <c r="A145" i="219"/>
  <c r="A144" i="219"/>
  <c r="A141" i="219"/>
  <c r="Q140" i="219"/>
  <c r="Q139" i="219"/>
  <c r="M139" i="219"/>
  <c r="Q138" i="219"/>
  <c r="M138" i="219"/>
  <c r="J138" i="219"/>
  <c r="F138" i="219"/>
  <c r="Q137" i="219"/>
  <c r="M137" i="219"/>
  <c r="J137" i="219"/>
  <c r="F137" i="219"/>
  <c r="Q136" i="219"/>
  <c r="M136" i="219"/>
  <c r="J136" i="219"/>
  <c r="F136" i="219"/>
  <c r="B136" i="219"/>
  <c r="Q135" i="219"/>
  <c r="M135" i="219"/>
  <c r="J135" i="219"/>
  <c r="F135" i="219"/>
  <c r="B135" i="219"/>
  <c r="Q134" i="219"/>
  <c r="M134" i="219"/>
  <c r="J134" i="219"/>
  <c r="F134" i="219"/>
  <c r="B134" i="219"/>
  <c r="Q133" i="219"/>
  <c r="M133" i="219"/>
  <c r="J133" i="219"/>
  <c r="F133" i="219"/>
  <c r="B133" i="219"/>
  <c r="Q132" i="219"/>
  <c r="M132" i="219"/>
  <c r="J132" i="219"/>
  <c r="F132" i="219"/>
  <c r="B132" i="219"/>
  <c r="Q131" i="219"/>
  <c r="M131" i="219"/>
  <c r="J131" i="219"/>
  <c r="F131" i="219"/>
  <c r="B131" i="219"/>
  <c r="Q130" i="219"/>
  <c r="M130" i="219"/>
  <c r="J130" i="219"/>
  <c r="F130" i="219"/>
  <c r="B130" i="219"/>
  <c r="Q129" i="219"/>
  <c r="M129" i="219"/>
  <c r="J129" i="219"/>
  <c r="F129" i="219"/>
  <c r="B129" i="219"/>
  <c r="Q128" i="219"/>
  <c r="M128" i="219"/>
  <c r="J128" i="219"/>
  <c r="F128" i="219"/>
  <c r="A128" i="219"/>
  <c r="Q127" i="219"/>
  <c r="M127" i="219"/>
  <c r="J127" i="219"/>
  <c r="F127" i="219"/>
  <c r="B127" i="219"/>
  <c r="Q126" i="219"/>
  <c r="M126" i="219"/>
  <c r="J126" i="219"/>
  <c r="E126" i="219"/>
  <c r="B126" i="219"/>
  <c r="Q125" i="219"/>
  <c r="M125" i="219"/>
  <c r="J125" i="219"/>
  <c r="F125" i="219"/>
  <c r="B125" i="219"/>
  <c r="Q124" i="219"/>
  <c r="M124" i="219"/>
  <c r="J124" i="219"/>
  <c r="F124" i="219"/>
  <c r="B124" i="219"/>
  <c r="Q123" i="219"/>
  <c r="M123" i="219"/>
  <c r="J123" i="219"/>
  <c r="F123" i="219"/>
  <c r="B123" i="219"/>
  <c r="Q122" i="219"/>
  <c r="M122" i="219"/>
  <c r="I122" i="219"/>
  <c r="F122" i="219"/>
  <c r="B122" i="219"/>
  <c r="Q121" i="219"/>
  <c r="M121" i="219"/>
  <c r="J121" i="219"/>
  <c r="F121" i="219"/>
  <c r="B121" i="219"/>
  <c r="Q120" i="219"/>
  <c r="J120" i="219"/>
  <c r="F120" i="219"/>
  <c r="B120" i="219"/>
  <c r="Q119" i="219"/>
  <c r="J119" i="219"/>
  <c r="F119" i="219"/>
  <c r="B119" i="219"/>
  <c r="Q118" i="219"/>
  <c r="N118" i="219"/>
  <c r="J118" i="219"/>
  <c r="F118" i="219"/>
  <c r="B118" i="219"/>
  <c r="Q117" i="219"/>
  <c r="N117" i="219"/>
  <c r="J117" i="219"/>
  <c r="F117" i="219"/>
  <c r="B117" i="219"/>
  <c r="Q116" i="219"/>
  <c r="N116" i="219"/>
  <c r="J116" i="219"/>
  <c r="F116" i="219"/>
  <c r="B116" i="219"/>
  <c r="Q115" i="219"/>
  <c r="N115" i="219"/>
  <c r="J115" i="219"/>
  <c r="F115" i="219"/>
  <c r="B115" i="219"/>
  <c r="Q114" i="219"/>
  <c r="N114" i="219"/>
  <c r="J114" i="219"/>
  <c r="F114" i="219"/>
  <c r="B114" i="219"/>
  <c r="Q113" i="219"/>
  <c r="N113" i="219"/>
  <c r="J113" i="219"/>
  <c r="F113" i="219"/>
  <c r="B113" i="219"/>
  <c r="Q112" i="219"/>
  <c r="N112" i="219"/>
  <c r="J112" i="219"/>
  <c r="F112" i="219"/>
  <c r="B112" i="219"/>
  <c r="Q111" i="219"/>
  <c r="N111" i="219"/>
  <c r="J111" i="219"/>
  <c r="F111" i="219"/>
  <c r="B111" i="219"/>
  <c r="M140" i="219"/>
  <c r="N110" i="219"/>
  <c r="J110" i="219"/>
  <c r="F110" i="219"/>
  <c r="B110" i="219"/>
  <c r="N109" i="219"/>
  <c r="J109" i="219"/>
  <c r="F109" i="219"/>
  <c r="B109" i="219"/>
  <c r="M108" i="219"/>
  <c r="J108" i="219"/>
  <c r="F108" i="219"/>
  <c r="B108" i="219"/>
  <c r="R108" i="219"/>
  <c r="N107" i="219"/>
  <c r="J107" i="219"/>
  <c r="F107" i="219"/>
  <c r="A107" i="219"/>
  <c r="R107" i="219"/>
  <c r="N106" i="219"/>
  <c r="J106" i="219"/>
  <c r="F106" i="219"/>
  <c r="R106" i="219"/>
  <c r="N105" i="219"/>
  <c r="J105" i="219"/>
  <c r="E105" i="219"/>
  <c r="R105" i="219"/>
  <c r="N104" i="219"/>
  <c r="J104" i="219"/>
  <c r="F104" i="219"/>
  <c r="B104" i="219"/>
  <c r="R104" i="219"/>
  <c r="N103" i="219"/>
  <c r="J103" i="219"/>
  <c r="F103" i="219"/>
  <c r="B103" i="219"/>
  <c r="Q103" i="219"/>
  <c r="N102" i="219"/>
  <c r="J102" i="219"/>
  <c r="F102" i="219"/>
  <c r="B102" i="219"/>
  <c r="R102" i="219"/>
  <c r="N101" i="219"/>
  <c r="I101" i="219"/>
  <c r="F101" i="219"/>
  <c r="R101" i="219"/>
  <c r="N100" i="219"/>
  <c r="J100" i="219"/>
  <c r="F100" i="219"/>
  <c r="R100" i="219"/>
  <c r="N99" i="219"/>
  <c r="J99" i="219"/>
  <c r="F99" i="219"/>
  <c r="B99" i="219"/>
  <c r="R99" i="219"/>
  <c r="N98" i="219"/>
  <c r="J98" i="219"/>
  <c r="F98" i="219"/>
  <c r="B98" i="219"/>
  <c r="R98" i="219"/>
  <c r="M97" i="219"/>
  <c r="J97" i="219"/>
  <c r="F97" i="219"/>
  <c r="B97" i="219"/>
  <c r="Q97" i="219"/>
  <c r="N96" i="219"/>
  <c r="J96" i="219"/>
  <c r="F96" i="219"/>
  <c r="B96" i="219"/>
  <c r="R96" i="219"/>
  <c r="N95" i="219"/>
  <c r="J95" i="219"/>
  <c r="F95" i="219"/>
  <c r="B95" i="219"/>
  <c r="R95" i="219"/>
  <c r="N94" i="219"/>
  <c r="J94" i="219"/>
  <c r="F94" i="219"/>
  <c r="B94" i="219"/>
  <c r="R94" i="219"/>
  <c r="N93" i="219"/>
  <c r="J93" i="219"/>
  <c r="F93" i="219"/>
  <c r="B93" i="219"/>
  <c r="R93" i="219"/>
  <c r="N92" i="219"/>
  <c r="J92" i="219"/>
  <c r="F92" i="219"/>
  <c r="B92" i="219"/>
  <c r="R92" i="219"/>
  <c r="N91" i="219"/>
  <c r="J91" i="219"/>
  <c r="F91" i="219"/>
  <c r="B91" i="219"/>
  <c r="Q91" i="219"/>
  <c r="N90" i="219"/>
  <c r="J90" i="219"/>
  <c r="F90" i="219"/>
  <c r="B90" i="219"/>
  <c r="Q90" i="219"/>
  <c r="N89" i="219"/>
  <c r="J89" i="219"/>
  <c r="F89" i="219"/>
  <c r="B89" i="219"/>
  <c r="Q89" i="219"/>
  <c r="N88" i="219"/>
  <c r="J88" i="219"/>
  <c r="F88" i="219"/>
  <c r="B88" i="219"/>
  <c r="Q88" i="219"/>
  <c r="N87" i="219"/>
  <c r="J87" i="219"/>
  <c r="F87" i="219"/>
  <c r="Q87" i="219"/>
  <c r="N86" i="219"/>
  <c r="J86" i="219"/>
  <c r="F86" i="219"/>
  <c r="Q86" i="219"/>
  <c r="N85" i="219"/>
  <c r="J85" i="219"/>
  <c r="F85" i="219"/>
  <c r="Q85" i="219"/>
  <c r="N84" i="219"/>
  <c r="J84" i="219"/>
  <c r="E84" i="219"/>
  <c r="Q84" i="219"/>
  <c r="N83" i="219"/>
  <c r="J83" i="219"/>
  <c r="F83" i="219"/>
  <c r="Q82" i="219"/>
  <c r="N82" i="219"/>
  <c r="J82" i="219"/>
  <c r="F82" i="219"/>
  <c r="Q81" i="219"/>
  <c r="N81" i="219"/>
  <c r="J81" i="219"/>
  <c r="F81" i="219"/>
  <c r="Q80" i="219"/>
  <c r="N80" i="219"/>
  <c r="I80" i="219"/>
  <c r="F80" i="219"/>
  <c r="Q79" i="219"/>
  <c r="N79" i="219"/>
  <c r="J79" i="219"/>
  <c r="F79" i="219"/>
  <c r="Q78" i="219"/>
  <c r="N78" i="219"/>
  <c r="J78" i="219"/>
  <c r="F78" i="219"/>
  <c r="Q77" i="219"/>
  <c r="N77" i="219"/>
  <c r="J77" i="219"/>
  <c r="F77" i="219"/>
  <c r="Q76" i="219"/>
  <c r="M76" i="219"/>
  <c r="J76" i="219"/>
  <c r="F76" i="219"/>
  <c r="Q75" i="219"/>
  <c r="N75" i="219"/>
  <c r="J75" i="219"/>
  <c r="F75" i="219"/>
  <c r="Q74" i="219"/>
  <c r="N74" i="219"/>
  <c r="J74" i="219"/>
  <c r="F74" i="219"/>
  <c r="Q73" i="219"/>
  <c r="N73" i="219"/>
  <c r="J73" i="219"/>
  <c r="F73" i="219"/>
  <c r="Q72" i="219"/>
  <c r="N72" i="219"/>
  <c r="J72" i="219"/>
  <c r="F72" i="219"/>
  <c r="Q71" i="219"/>
  <c r="M71" i="219"/>
  <c r="I71" i="219"/>
  <c r="E71" i="219"/>
  <c r="A70" i="219"/>
  <c r="R69" i="219"/>
  <c r="N69" i="219"/>
  <c r="J69" i="219"/>
  <c r="F69" i="219"/>
  <c r="B69" i="219"/>
  <c r="R68" i="219"/>
  <c r="N68" i="219"/>
  <c r="J68" i="219"/>
  <c r="F68" i="219"/>
  <c r="B68" i="219"/>
  <c r="R67" i="219"/>
  <c r="N67" i="219"/>
  <c r="J67" i="219"/>
  <c r="F67" i="219"/>
  <c r="B67" i="219"/>
  <c r="R66" i="219"/>
  <c r="N66" i="219"/>
  <c r="J66" i="219"/>
  <c r="F66" i="219"/>
  <c r="B66" i="219"/>
  <c r="R65" i="219"/>
  <c r="N65" i="219"/>
  <c r="J65" i="219"/>
  <c r="F65" i="219"/>
  <c r="A65" i="219"/>
  <c r="R64" i="219"/>
  <c r="N64" i="219"/>
  <c r="J64" i="219"/>
  <c r="F64" i="219"/>
  <c r="B64" i="219"/>
  <c r="R63" i="219"/>
  <c r="N63" i="219"/>
  <c r="J63" i="219"/>
  <c r="F63" i="219"/>
  <c r="B63" i="219"/>
  <c r="R62" i="219"/>
  <c r="N62" i="219"/>
  <c r="J62" i="219"/>
  <c r="F62" i="219"/>
  <c r="B62" i="219"/>
  <c r="R61" i="219"/>
  <c r="N61" i="219"/>
  <c r="J61" i="219"/>
  <c r="E61" i="219"/>
  <c r="B61" i="219"/>
  <c r="R60" i="219"/>
  <c r="N60" i="219"/>
  <c r="J60" i="219"/>
  <c r="F60" i="219"/>
  <c r="B60" i="219"/>
  <c r="R59" i="219"/>
  <c r="N59" i="219"/>
  <c r="J59" i="219"/>
  <c r="F59" i="219"/>
  <c r="B59" i="219"/>
  <c r="R58" i="219"/>
  <c r="N58" i="219"/>
  <c r="J58" i="219"/>
  <c r="F58" i="219"/>
  <c r="B58" i="219"/>
  <c r="R57" i="219"/>
  <c r="N57" i="219"/>
  <c r="I57" i="219"/>
  <c r="F57" i="219"/>
  <c r="B57" i="219"/>
  <c r="R56" i="219"/>
  <c r="N56" i="219"/>
  <c r="J56" i="219"/>
  <c r="F56" i="219"/>
  <c r="B56" i="219"/>
  <c r="R55" i="219"/>
  <c r="N55" i="219"/>
  <c r="J55" i="219"/>
  <c r="F55" i="219"/>
  <c r="B55" i="219"/>
  <c r="R54" i="219"/>
  <c r="N54" i="219"/>
  <c r="J54" i="219"/>
  <c r="F54" i="219"/>
  <c r="B54" i="219"/>
  <c r="R53" i="219"/>
  <c r="M53" i="219"/>
  <c r="J53" i="219"/>
  <c r="F53" i="219"/>
  <c r="B53" i="219"/>
  <c r="R52" i="219"/>
  <c r="N52" i="219"/>
  <c r="J52" i="219"/>
  <c r="F52" i="219"/>
  <c r="B52" i="219"/>
  <c r="R51" i="219"/>
  <c r="N51" i="219"/>
  <c r="J51" i="219"/>
  <c r="F51" i="219"/>
  <c r="B51" i="219"/>
  <c r="R50" i="219"/>
  <c r="N50" i="219"/>
  <c r="J50" i="219"/>
  <c r="F50" i="219"/>
  <c r="B50" i="219"/>
  <c r="Q49" i="219"/>
  <c r="N49" i="219"/>
  <c r="J49" i="219"/>
  <c r="F49" i="219"/>
  <c r="B49" i="219"/>
  <c r="R48" i="219"/>
  <c r="N48" i="219"/>
  <c r="J48" i="219"/>
  <c r="F48" i="219"/>
  <c r="B48" i="219"/>
  <c r="R47" i="219"/>
  <c r="N47" i="219"/>
  <c r="J47" i="219"/>
  <c r="F47" i="219"/>
  <c r="B47" i="219"/>
  <c r="R46" i="219"/>
  <c r="N46" i="219"/>
  <c r="J46" i="219"/>
  <c r="F46" i="219"/>
  <c r="B46" i="219"/>
  <c r="R45" i="219"/>
  <c r="N45" i="219"/>
  <c r="J45" i="219"/>
  <c r="F45" i="219"/>
  <c r="B45" i="219"/>
  <c r="R44" i="219"/>
  <c r="N44" i="219"/>
  <c r="J44" i="219"/>
  <c r="F44" i="219"/>
  <c r="A44" i="219"/>
  <c r="R43" i="219"/>
  <c r="N43" i="219"/>
  <c r="J43" i="219"/>
  <c r="F43" i="219"/>
  <c r="B43" i="219"/>
  <c r="R42" i="219"/>
  <c r="N42" i="219"/>
  <c r="J42" i="219"/>
  <c r="F42" i="219"/>
  <c r="B42" i="219"/>
  <c r="R41" i="219"/>
  <c r="N41" i="219"/>
  <c r="J41" i="219"/>
  <c r="F41" i="219"/>
  <c r="B41" i="219"/>
  <c r="R40" i="219"/>
  <c r="N40" i="219"/>
  <c r="J40" i="219"/>
  <c r="E40" i="219"/>
  <c r="B40" i="219"/>
  <c r="R39" i="219"/>
  <c r="N39" i="219"/>
  <c r="J39" i="219"/>
  <c r="F39" i="219"/>
  <c r="B39" i="219"/>
  <c r="R38" i="219"/>
  <c r="N38" i="219"/>
  <c r="J38" i="219"/>
  <c r="F38" i="219"/>
  <c r="B38" i="219"/>
  <c r="R37" i="219"/>
  <c r="N37" i="219"/>
  <c r="J37" i="219"/>
  <c r="F37" i="219"/>
  <c r="B37" i="219"/>
  <c r="R36" i="219"/>
  <c r="N36" i="219"/>
  <c r="I36" i="219"/>
  <c r="F36" i="219"/>
  <c r="B36" i="219"/>
  <c r="R35" i="219"/>
  <c r="N35" i="219"/>
  <c r="J35" i="219"/>
  <c r="F35" i="219"/>
  <c r="B35" i="219"/>
  <c r="R34" i="219"/>
  <c r="N34" i="219"/>
  <c r="J34" i="219"/>
  <c r="F34" i="219"/>
  <c r="B34" i="219"/>
  <c r="R33" i="219"/>
  <c r="N33" i="219"/>
  <c r="J33" i="219"/>
  <c r="F33" i="219"/>
  <c r="B33" i="219"/>
  <c r="R32" i="219"/>
  <c r="M32" i="219"/>
  <c r="J32" i="219"/>
  <c r="F32" i="219"/>
  <c r="B32" i="219"/>
  <c r="R31" i="219"/>
  <c r="N31" i="219"/>
  <c r="J31" i="219"/>
  <c r="F31" i="219"/>
  <c r="B31" i="219"/>
  <c r="R30" i="219"/>
  <c r="N30" i="219"/>
  <c r="J30" i="219"/>
  <c r="F30" i="219"/>
  <c r="B30" i="219"/>
  <c r="R29" i="219"/>
  <c r="N29" i="219"/>
  <c r="J29" i="219"/>
  <c r="F29" i="219"/>
  <c r="B29" i="219"/>
  <c r="Q28" i="219"/>
  <c r="N28" i="219"/>
  <c r="J28" i="219"/>
  <c r="F28" i="219"/>
  <c r="B28" i="219"/>
  <c r="R27" i="219"/>
  <c r="N27" i="219"/>
  <c r="J27" i="219"/>
  <c r="F27" i="219"/>
  <c r="B27" i="219"/>
  <c r="R26" i="219"/>
  <c r="N26" i="219"/>
  <c r="J26" i="219"/>
  <c r="F26" i="219"/>
  <c r="B26" i="219"/>
  <c r="R25" i="219"/>
  <c r="N25" i="219"/>
  <c r="J25" i="219"/>
  <c r="F25" i="219"/>
  <c r="B25" i="219"/>
  <c r="R24" i="219"/>
  <c r="N24" i="219"/>
  <c r="J24" i="219"/>
  <c r="F24" i="219"/>
  <c r="B24" i="219"/>
  <c r="R23" i="219"/>
  <c r="N23" i="219"/>
  <c r="J23" i="219"/>
  <c r="F23" i="219"/>
  <c r="A23" i="219"/>
  <c r="R22" i="219"/>
  <c r="N22" i="219"/>
  <c r="J22" i="219"/>
  <c r="F22" i="219"/>
  <c r="R21" i="219"/>
  <c r="N21" i="219"/>
  <c r="J21" i="219"/>
  <c r="F21" i="219"/>
  <c r="R20" i="219"/>
  <c r="N20" i="219"/>
  <c r="J20" i="219"/>
  <c r="F20" i="219"/>
  <c r="R19" i="219"/>
  <c r="N19" i="219"/>
  <c r="J19" i="219"/>
  <c r="E19" i="219"/>
  <c r="R18" i="219"/>
  <c r="N18" i="219"/>
  <c r="J18" i="219"/>
  <c r="F18" i="219"/>
  <c r="R17" i="219"/>
  <c r="N17" i="219"/>
  <c r="J17" i="219"/>
  <c r="F17" i="219"/>
  <c r="R16" i="219"/>
  <c r="N16" i="219"/>
  <c r="J16" i="219"/>
  <c r="F16" i="219"/>
  <c r="R15" i="219"/>
  <c r="N15" i="219"/>
  <c r="I15" i="219"/>
  <c r="F15" i="219"/>
  <c r="R14" i="219"/>
  <c r="N14" i="219"/>
  <c r="J14" i="219"/>
  <c r="F14" i="219"/>
  <c r="R13" i="219"/>
  <c r="N13" i="219"/>
  <c r="J13" i="219"/>
  <c r="F13" i="219"/>
  <c r="R12" i="219"/>
  <c r="N12" i="219"/>
  <c r="J12" i="219"/>
  <c r="F12" i="219"/>
  <c r="R11" i="219"/>
  <c r="M11" i="219"/>
  <c r="J11" i="219"/>
  <c r="F11" i="219"/>
  <c r="R10" i="219"/>
  <c r="N10" i="219"/>
  <c r="J10" i="219"/>
  <c r="F10" i="219"/>
  <c r="R9" i="219"/>
  <c r="N9" i="219"/>
  <c r="J9" i="219"/>
  <c r="F9" i="219"/>
  <c r="R8" i="219"/>
  <c r="N8" i="219"/>
  <c r="J8" i="219"/>
  <c r="F8" i="219"/>
  <c r="Q7" i="219"/>
  <c r="N7" i="219"/>
  <c r="J7" i="219"/>
  <c r="F7" i="219"/>
  <c r="R6" i="219"/>
  <c r="N6" i="219"/>
  <c r="J6" i="219"/>
  <c r="F6" i="219"/>
  <c r="R5" i="219"/>
  <c r="N5" i="219"/>
  <c r="J5" i="219"/>
  <c r="F5" i="219"/>
  <c r="R4" i="219"/>
  <c r="N4" i="219"/>
  <c r="J4" i="219"/>
  <c r="F4" i="219"/>
  <c r="R3" i="219"/>
  <c r="N3" i="219"/>
  <c r="J3" i="219"/>
  <c r="F3" i="219"/>
  <c r="Q2" i="219"/>
  <c r="M2" i="219"/>
  <c r="I2" i="219"/>
  <c r="E2" i="219"/>
  <c r="A1" i="219"/>
  <c r="A151" i="218"/>
  <c r="A148" i="218"/>
  <c r="A147" i="218"/>
  <c r="A146" i="218"/>
  <c r="A145" i="218"/>
  <c r="A144" i="218"/>
  <c r="A141" i="218"/>
  <c r="Q140" i="218"/>
  <c r="Q139" i="218"/>
  <c r="M139" i="218"/>
  <c r="Q138" i="218"/>
  <c r="M138" i="218"/>
  <c r="J138" i="218"/>
  <c r="F138" i="218"/>
  <c r="Q137" i="218"/>
  <c r="M137" i="218"/>
  <c r="J137" i="218"/>
  <c r="F137" i="218"/>
  <c r="Q136" i="218"/>
  <c r="M136" i="218"/>
  <c r="J136" i="218"/>
  <c r="F136" i="218"/>
  <c r="B136" i="218"/>
  <c r="Q135" i="218"/>
  <c r="M135" i="218"/>
  <c r="J135" i="218"/>
  <c r="F135" i="218"/>
  <c r="B135" i="218"/>
  <c r="Q134" i="218"/>
  <c r="M134" i="218"/>
  <c r="J134" i="218"/>
  <c r="F134" i="218"/>
  <c r="B134" i="218"/>
  <c r="Q133" i="218"/>
  <c r="M133" i="218"/>
  <c r="J133" i="218"/>
  <c r="F133" i="218"/>
  <c r="B133" i="218"/>
  <c r="Q132" i="218"/>
  <c r="M132" i="218"/>
  <c r="J132" i="218"/>
  <c r="F132" i="218"/>
  <c r="B132" i="218"/>
  <c r="Q131" i="218"/>
  <c r="M131" i="218"/>
  <c r="J131" i="218"/>
  <c r="F131" i="218"/>
  <c r="B131" i="218"/>
  <c r="Q130" i="218"/>
  <c r="M130" i="218"/>
  <c r="J130" i="218"/>
  <c r="F130" i="218"/>
  <c r="B130" i="218"/>
  <c r="Q129" i="218"/>
  <c r="M129" i="218"/>
  <c r="J129" i="218"/>
  <c r="F129" i="218"/>
  <c r="B129" i="218"/>
  <c r="Q128" i="218"/>
  <c r="M128" i="218"/>
  <c r="J128" i="218"/>
  <c r="F128" i="218"/>
  <c r="A128" i="218"/>
  <c r="Q127" i="218"/>
  <c r="M127" i="218"/>
  <c r="J127" i="218"/>
  <c r="F127" i="218"/>
  <c r="B127" i="218"/>
  <c r="Q126" i="218"/>
  <c r="M126" i="218"/>
  <c r="J126" i="218"/>
  <c r="E126" i="218"/>
  <c r="B126" i="218"/>
  <c r="Q125" i="218"/>
  <c r="M125" i="218"/>
  <c r="J125" i="218"/>
  <c r="F125" i="218"/>
  <c r="B125" i="218"/>
  <c r="Q124" i="218"/>
  <c r="M124" i="218"/>
  <c r="J124" i="218"/>
  <c r="F124" i="218"/>
  <c r="B124" i="218"/>
  <c r="Q123" i="218"/>
  <c r="M123" i="218"/>
  <c r="J123" i="218"/>
  <c r="F123" i="218"/>
  <c r="B123" i="218"/>
  <c r="Q122" i="218"/>
  <c r="M122" i="218"/>
  <c r="I122" i="218"/>
  <c r="F122" i="218"/>
  <c r="B122" i="218"/>
  <c r="Q121" i="218"/>
  <c r="M121" i="218"/>
  <c r="J121" i="218"/>
  <c r="F121" i="218"/>
  <c r="B121" i="218"/>
  <c r="Q120" i="218"/>
  <c r="J120" i="218"/>
  <c r="F120" i="218"/>
  <c r="B120" i="218"/>
  <c r="Q119" i="218"/>
  <c r="J119" i="218"/>
  <c r="F119" i="218"/>
  <c r="B119" i="218"/>
  <c r="Q118" i="218"/>
  <c r="N118" i="218"/>
  <c r="J118" i="218"/>
  <c r="F118" i="218"/>
  <c r="B118" i="218"/>
  <c r="Q117" i="218"/>
  <c r="N117" i="218"/>
  <c r="J117" i="218"/>
  <c r="F117" i="218"/>
  <c r="B117" i="218"/>
  <c r="Q116" i="218"/>
  <c r="N116" i="218"/>
  <c r="J116" i="218"/>
  <c r="F116" i="218"/>
  <c r="B116" i="218"/>
  <c r="Q115" i="218"/>
  <c r="N115" i="218"/>
  <c r="J115" i="218"/>
  <c r="F115" i="218"/>
  <c r="B115" i="218"/>
  <c r="Q114" i="218"/>
  <c r="N114" i="218"/>
  <c r="J114" i="218"/>
  <c r="F114" i="218"/>
  <c r="B114" i="218"/>
  <c r="Q113" i="218"/>
  <c r="N113" i="218"/>
  <c r="J113" i="218"/>
  <c r="F113" i="218"/>
  <c r="B113" i="218"/>
  <c r="Q112" i="218"/>
  <c r="N112" i="218"/>
  <c r="J112" i="218"/>
  <c r="F112" i="218"/>
  <c r="B112" i="218"/>
  <c r="Q111" i="218"/>
  <c r="N111" i="218"/>
  <c r="J111" i="218"/>
  <c r="F111" i="218"/>
  <c r="B111" i="218"/>
  <c r="M140" i="218"/>
  <c r="N110" i="218"/>
  <c r="J110" i="218"/>
  <c r="F110" i="218"/>
  <c r="B110" i="218"/>
  <c r="N109" i="218"/>
  <c r="J109" i="218"/>
  <c r="F109" i="218"/>
  <c r="B109" i="218"/>
  <c r="M108" i="218"/>
  <c r="J108" i="218"/>
  <c r="F108" i="218"/>
  <c r="B108" i="218"/>
  <c r="R108" i="218"/>
  <c r="N107" i="218"/>
  <c r="J107" i="218"/>
  <c r="F107" i="218"/>
  <c r="A107" i="218"/>
  <c r="R107" i="218"/>
  <c r="N106" i="218"/>
  <c r="J106" i="218"/>
  <c r="F106" i="218"/>
  <c r="R106" i="218"/>
  <c r="N105" i="218"/>
  <c r="J105" i="218"/>
  <c r="E105" i="218"/>
  <c r="R105" i="218"/>
  <c r="N104" i="218"/>
  <c r="J104" i="218"/>
  <c r="F104" i="218"/>
  <c r="B104" i="218"/>
  <c r="R104" i="218"/>
  <c r="N103" i="218"/>
  <c r="J103" i="218"/>
  <c r="F103" i="218"/>
  <c r="B103" i="218"/>
  <c r="Q103" i="218"/>
  <c r="N102" i="218"/>
  <c r="J102" i="218"/>
  <c r="F102" i="218"/>
  <c r="B102" i="218"/>
  <c r="R102" i="218"/>
  <c r="N101" i="218"/>
  <c r="I101" i="218"/>
  <c r="F101" i="218"/>
  <c r="R101" i="218"/>
  <c r="N100" i="218"/>
  <c r="J100" i="218"/>
  <c r="F100" i="218"/>
  <c r="R100" i="218"/>
  <c r="N99" i="218"/>
  <c r="J99" i="218"/>
  <c r="F99" i="218"/>
  <c r="B99" i="218"/>
  <c r="R99" i="218"/>
  <c r="N98" i="218"/>
  <c r="J98" i="218"/>
  <c r="F98" i="218"/>
  <c r="B98" i="218"/>
  <c r="R98" i="218"/>
  <c r="M97" i="218"/>
  <c r="J97" i="218"/>
  <c r="F97" i="218"/>
  <c r="B97" i="218"/>
  <c r="Q97" i="218"/>
  <c r="N96" i="218"/>
  <c r="J96" i="218"/>
  <c r="F96" i="218"/>
  <c r="B96" i="218"/>
  <c r="R96" i="218"/>
  <c r="N95" i="218"/>
  <c r="J95" i="218"/>
  <c r="F95" i="218"/>
  <c r="B95" i="218"/>
  <c r="R95" i="218"/>
  <c r="N94" i="218"/>
  <c r="J94" i="218"/>
  <c r="F94" i="218"/>
  <c r="B94" i="218"/>
  <c r="R94" i="218"/>
  <c r="N93" i="218"/>
  <c r="J93" i="218"/>
  <c r="F93" i="218"/>
  <c r="B93" i="218"/>
  <c r="R93" i="218"/>
  <c r="N92" i="218"/>
  <c r="J92" i="218"/>
  <c r="F92" i="218"/>
  <c r="B92" i="218"/>
  <c r="R92" i="218"/>
  <c r="N91" i="218"/>
  <c r="J91" i="218"/>
  <c r="F91" i="218"/>
  <c r="B91" i="218"/>
  <c r="Q91" i="218"/>
  <c r="N90" i="218"/>
  <c r="J90" i="218"/>
  <c r="F90" i="218"/>
  <c r="B90" i="218"/>
  <c r="Q90" i="218"/>
  <c r="N89" i="218"/>
  <c r="J89" i="218"/>
  <c r="F89" i="218"/>
  <c r="B89" i="218"/>
  <c r="Q89" i="218"/>
  <c r="N88" i="218"/>
  <c r="J88" i="218"/>
  <c r="F88" i="218"/>
  <c r="B88" i="218"/>
  <c r="Q88" i="218"/>
  <c r="N87" i="218"/>
  <c r="J87" i="218"/>
  <c r="F87" i="218"/>
  <c r="Q87" i="218"/>
  <c r="N86" i="218"/>
  <c r="J86" i="218"/>
  <c r="F86" i="218"/>
  <c r="Q86" i="218"/>
  <c r="N85" i="218"/>
  <c r="J85" i="218"/>
  <c r="F85" i="218"/>
  <c r="Q85" i="218"/>
  <c r="N84" i="218"/>
  <c r="J84" i="218"/>
  <c r="E84" i="218"/>
  <c r="Q84" i="218"/>
  <c r="N83" i="218"/>
  <c r="J83" i="218"/>
  <c r="F83" i="218"/>
  <c r="Q82" i="218"/>
  <c r="N82" i="218"/>
  <c r="J82" i="218"/>
  <c r="F82" i="218"/>
  <c r="Q81" i="218"/>
  <c r="N81" i="218"/>
  <c r="J81" i="218"/>
  <c r="F81" i="218"/>
  <c r="Q80" i="218"/>
  <c r="N80" i="218"/>
  <c r="I80" i="218"/>
  <c r="F80" i="218"/>
  <c r="Q79" i="218"/>
  <c r="N79" i="218"/>
  <c r="J79" i="218"/>
  <c r="F79" i="218"/>
  <c r="Q78" i="218"/>
  <c r="N78" i="218"/>
  <c r="J78" i="218"/>
  <c r="F78" i="218"/>
  <c r="Q77" i="218"/>
  <c r="N77" i="218"/>
  <c r="J77" i="218"/>
  <c r="F77" i="218"/>
  <c r="Q76" i="218"/>
  <c r="M76" i="218"/>
  <c r="J76" i="218"/>
  <c r="F76" i="218"/>
  <c r="Q75" i="218"/>
  <c r="N75" i="218"/>
  <c r="J75" i="218"/>
  <c r="F75" i="218"/>
  <c r="Q74" i="218"/>
  <c r="N74" i="218"/>
  <c r="J74" i="218"/>
  <c r="F74" i="218"/>
  <c r="Q73" i="218"/>
  <c r="N73" i="218"/>
  <c r="J73" i="218"/>
  <c r="F73" i="218"/>
  <c r="Q72" i="218"/>
  <c r="N72" i="218"/>
  <c r="J72" i="218"/>
  <c r="F72" i="218"/>
  <c r="Q71" i="218"/>
  <c r="M71" i="218"/>
  <c r="I71" i="218"/>
  <c r="E71" i="218"/>
  <c r="A70" i="218"/>
  <c r="R69" i="218"/>
  <c r="N69" i="218"/>
  <c r="J69" i="218"/>
  <c r="F69" i="218"/>
  <c r="B69" i="218"/>
  <c r="R68" i="218"/>
  <c r="N68" i="218"/>
  <c r="J68" i="218"/>
  <c r="F68" i="218"/>
  <c r="B68" i="218"/>
  <c r="R67" i="218"/>
  <c r="N67" i="218"/>
  <c r="J67" i="218"/>
  <c r="F67" i="218"/>
  <c r="B67" i="218"/>
  <c r="R66" i="218"/>
  <c r="N66" i="218"/>
  <c r="J66" i="218"/>
  <c r="F66" i="218"/>
  <c r="B66" i="218"/>
  <c r="R65" i="218"/>
  <c r="N65" i="218"/>
  <c r="J65" i="218"/>
  <c r="F65" i="218"/>
  <c r="A65" i="218"/>
  <c r="R64" i="218"/>
  <c r="N64" i="218"/>
  <c r="J64" i="218"/>
  <c r="F64" i="218"/>
  <c r="B64" i="218"/>
  <c r="R63" i="218"/>
  <c r="N63" i="218"/>
  <c r="J63" i="218"/>
  <c r="F63" i="218"/>
  <c r="B63" i="218"/>
  <c r="R62" i="218"/>
  <c r="N62" i="218"/>
  <c r="J62" i="218"/>
  <c r="F62" i="218"/>
  <c r="B62" i="218"/>
  <c r="R61" i="218"/>
  <c r="N61" i="218"/>
  <c r="J61" i="218"/>
  <c r="E61" i="218"/>
  <c r="B61" i="218"/>
  <c r="R60" i="218"/>
  <c r="N60" i="218"/>
  <c r="J60" i="218"/>
  <c r="F60" i="218"/>
  <c r="B60" i="218"/>
  <c r="R59" i="218"/>
  <c r="N59" i="218"/>
  <c r="J59" i="218"/>
  <c r="F59" i="218"/>
  <c r="B59" i="218"/>
  <c r="R58" i="218"/>
  <c r="N58" i="218"/>
  <c r="J58" i="218"/>
  <c r="F58" i="218"/>
  <c r="B58" i="218"/>
  <c r="R57" i="218"/>
  <c r="N57" i="218"/>
  <c r="I57" i="218"/>
  <c r="F57" i="218"/>
  <c r="B57" i="218"/>
  <c r="R56" i="218"/>
  <c r="N56" i="218"/>
  <c r="J56" i="218"/>
  <c r="F56" i="218"/>
  <c r="B56" i="218"/>
  <c r="R55" i="218"/>
  <c r="N55" i="218"/>
  <c r="J55" i="218"/>
  <c r="F55" i="218"/>
  <c r="B55" i="218"/>
  <c r="R54" i="218"/>
  <c r="N54" i="218"/>
  <c r="J54" i="218"/>
  <c r="F54" i="218"/>
  <c r="B54" i="218"/>
  <c r="R53" i="218"/>
  <c r="M53" i="218"/>
  <c r="J53" i="218"/>
  <c r="F53" i="218"/>
  <c r="B53" i="218"/>
  <c r="R52" i="218"/>
  <c r="N52" i="218"/>
  <c r="J52" i="218"/>
  <c r="F52" i="218"/>
  <c r="B52" i="218"/>
  <c r="R51" i="218"/>
  <c r="N51" i="218"/>
  <c r="J51" i="218"/>
  <c r="F51" i="218"/>
  <c r="B51" i="218"/>
  <c r="R50" i="218"/>
  <c r="N50" i="218"/>
  <c r="J50" i="218"/>
  <c r="F50" i="218"/>
  <c r="B50" i="218"/>
  <c r="Q49" i="218"/>
  <c r="N49" i="218"/>
  <c r="J49" i="218"/>
  <c r="F49" i="218"/>
  <c r="B49" i="218"/>
  <c r="R48" i="218"/>
  <c r="N48" i="218"/>
  <c r="J48" i="218"/>
  <c r="F48" i="218"/>
  <c r="B48" i="218"/>
  <c r="R47" i="218"/>
  <c r="N47" i="218"/>
  <c r="J47" i="218"/>
  <c r="F47" i="218"/>
  <c r="B47" i="218"/>
  <c r="R46" i="218"/>
  <c r="N46" i="218"/>
  <c r="J46" i="218"/>
  <c r="F46" i="218"/>
  <c r="B46" i="218"/>
  <c r="R45" i="218"/>
  <c r="N45" i="218"/>
  <c r="J45" i="218"/>
  <c r="F45" i="218"/>
  <c r="B45" i="218"/>
  <c r="R44" i="218"/>
  <c r="N44" i="218"/>
  <c r="J44" i="218"/>
  <c r="F44" i="218"/>
  <c r="A44" i="218"/>
  <c r="R43" i="218"/>
  <c r="N43" i="218"/>
  <c r="J43" i="218"/>
  <c r="F43" i="218"/>
  <c r="B43" i="218"/>
  <c r="R42" i="218"/>
  <c r="N42" i="218"/>
  <c r="J42" i="218"/>
  <c r="F42" i="218"/>
  <c r="B42" i="218"/>
  <c r="R41" i="218"/>
  <c r="N41" i="218"/>
  <c r="J41" i="218"/>
  <c r="F41" i="218"/>
  <c r="B41" i="218"/>
  <c r="R40" i="218"/>
  <c r="N40" i="218"/>
  <c r="J40" i="218"/>
  <c r="E40" i="218"/>
  <c r="B40" i="218"/>
  <c r="R39" i="218"/>
  <c r="N39" i="218"/>
  <c r="J39" i="218"/>
  <c r="F39" i="218"/>
  <c r="B39" i="218"/>
  <c r="R38" i="218"/>
  <c r="N38" i="218"/>
  <c r="J38" i="218"/>
  <c r="F38" i="218"/>
  <c r="B38" i="218"/>
  <c r="R37" i="218"/>
  <c r="N37" i="218"/>
  <c r="J37" i="218"/>
  <c r="F37" i="218"/>
  <c r="B37" i="218"/>
  <c r="R36" i="218"/>
  <c r="N36" i="218"/>
  <c r="I36" i="218"/>
  <c r="F36" i="218"/>
  <c r="B36" i="218"/>
  <c r="R35" i="218"/>
  <c r="N35" i="218"/>
  <c r="J35" i="218"/>
  <c r="F35" i="218"/>
  <c r="B35" i="218"/>
  <c r="R34" i="218"/>
  <c r="N34" i="218"/>
  <c r="J34" i="218"/>
  <c r="F34" i="218"/>
  <c r="B34" i="218"/>
  <c r="R33" i="218"/>
  <c r="N33" i="218"/>
  <c r="J33" i="218"/>
  <c r="F33" i="218"/>
  <c r="B33" i="218"/>
  <c r="R32" i="218"/>
  <c r="M32" i="218"/>
  <c r="J32" i="218"/>
  <c r="F32" i="218"/>
  <c r="B32" i="218"/>
  <c r="R31" i="218"/>
  <c r="N31" i="218"/>
  <c r="J31" i="218"/>
  <c r="F31" i="218"/>
  <c r="B31" i="218"/>
  <c r="R30" i="218"/>
  <c r="N30" i="218"/>
  <c r="J30" i="218"/>
  <c r="F30" i="218"/>
  <c r="B30" i="218"/>
  <c r="R29" i="218"/>
  <c r="N29" i="218"/>
  <c r="J29" i="218"/>
  <c r="F29" i="218"/>
  <c r="B29" i="218"/>
  <c r="Q28" i="218"/>
  <c r="N28" i="218"/>
  <c r="J28" i="218"/>
  <c r="F28" i="218"/>
  <c r="B28" i="218"/>
  <c r="R27" i="218"/>
  <c r="N27" i="218"/>
  <c r="J27" i="218"/>
  <c r="F27" i="218"/>
  <c r="B27" i="218"/>
  <c r="R26" i="218"/>
  <c r="N26" i="218"/>
  <c r="J26" i="218"/>
  <c r="F26" i="218"/>
  <c r="B26" i="218"/>
  <c r="R25" i="218"/>
  <c r="N25" i="218"/>
  <c r="J25" i="218"/>
  <c r="F25" i="218"/>
  <c r="B25" i="218"/>
  <c r="R24" i="218"/>
  <c r="N24" i="218"/>
  <c r="J24" i="218"/>
  <c r="F24" i="218"/>
  <c r="B24" i="218"/>
  <c r="R23" i="218"/>
  <c r="N23" i="218"/>
  <c r="J23" i="218"/>
  <c r="F23" i="218"/>
  <c r="A23" i="218"/>
  <c r="R22" i="218"/>
  <c r="N22" i="218"/>
  <c r="J22" i="218"/>
  <c r="F22" i="218"/>
  <c r="R21" i="218"/>
  <c r="N21" i="218"/>
  <c r="J21" i="218"/>
  <c r="F21" i="218"/>
  <c r="R20" i="218"/>
  <c r="N20" i="218"/>
  <c r="J20" i="218"/>
  <c r="F20" i="218"/>
  <c r="R19" i="218"/>
  <c r="N19" i="218"/>
  <c r="J19" i="218"/>
  <c r="E19" i="218"/>
  <c r="R18" i="218"/>
  <c r="N18" i="218"/>
  <c r="J18" i="218"/>
  <c r="F18" i="218"/>
  <c r="R17" i="218"/>
  <c r="N17" i="218"/>
  <c r="J17" i="218"/>
  <c r="F17" i="218"/>
  <c r="R16" i="218"/>
  <c r="N16" i="218"/>
  <c r="J16" i="218"/>
  <c r="F16" i="218"/>
  <c r="R15" i="218"/>
  <c r="N15" i="218"/>
  <c r="I15" i="218"/>
  <c r="F15" i="218"/>
  <c r="R14" i="218"/>
  <c r="N14" i="218"/>
  <c r="J14" i="218"/>
  <c r="F14" i="218"/>
  <c r="R13" i="218"/>
  <c r="N13" i="218"/>
  <c r="J13" i="218"/>
  <c r="F13" i="218"/>
  <c r="R12" i="218"/>
  <c r="N12" i="218"/>
  <c r="J12" i="218"/>
  <c r="F12" i="218"/>
  <c r="R11" i="218"/>
  <c r="M11" i="218"/>
  <c r="J11" i="218"/>
  <c r="F11" i="218"/>
  <c r="R10" i="218"/>
  <c r="N10" i="218"/>
  <c r="J10" i="218"/>
  <c r="F10" i="218"/>
  <c r="R9" i="218"/>
  <c r="N9" i="218"/>
  <c r="J9" i="218"/>
  <c r="F9" i="218"/>
  <c r="R8" i="218"/>
  <c r="N8" i="218"/>
  <c r="J8" i="218"/>
  <c r="F8" i="218"/>
  <c r="Q7" i="218"/>
  <c r="N7" i="218"/>
  <c r="J7" i="218"/>
  <c r="F7" i="218"/>
  <c r="R6" i="218"/>
  <c r="N6" i="218"/>
  <c r="J6" i="218"/>
  <c r="F6" i="218"/>
  <c r="R5" i="218"/>
  <c r="N5" i="218"/>
  <c r="J5" i="218"/>
  <c r="F5" i="218"/>
  <c r="R4" i="218"/>
  <c r="N4" i="218"/>
  <c r="J4" i="218"/>
  <c r="F4" i="218"/>
  <c r="R3" i="218"/>
  <c r="N3" i="218"/>
  <c r="J3" i="218"/>
  <c r="F3" i="218"/>
  <c r="Q2" i="218"/>
  <c r="M2" i="218"/>
  <c r="I2" i="218"/>
  <c r="E2" i="218"/>
  <c r="A1" i="218"/>
  <c r="A151" i="217"/>
  <c r="A148" i="217"/>
  <c r="A147" i="217"/>
  <c r="A146" i="217"/>
  <c r="A145" i="217"/>
  <c r="A144" i="217"/>
  <c r="A141" i="217"/>
  <c r="Q140" i="217"/>
  <c r="Q139" i="217"/>
  <c r="M139" i="217"/>
  <c r="Q138" i="217"/>
  <c r="M138" i="217"/>
  <c r="J138" i="217"/>
  <c r="F138" i="217"/>
  <c r="Q137" i="217"/>
  <c r="M137" i="217"/>
  <c r="J137" i="217"/>
  <c r="F137" i="217"/>
  <c r="Q136" i="217"/>
  <c r="M136" i="217"/>
  <c r="J136" i="217"/>
  <c r="F136" i="217"/>
  <c r="B136" i="217"/>
  <c r="Q135" i="217"/>
  <c r="M135" i="217"/>
  <c r="J135" i="217"/>
  <c r="F135" i="217"/>
  <c r="B135" i="217"/>
  <c r="Q134" i="217"/>
  <c r="M134" i="217"/>
  <c r="J134" i="217"/>
  <c r="F134" i="217"/>
  <c r="B134" i="217"/>
  <c r="Q133" i="217"/>
  <c r="M133" i="217"/>
  <c r="J133" i="217"/>
  <c r="F133" i="217"/>
  <c r="B133" i="217"/>
  <c r="Q132" i="217"/>
  <c r="M132" i="217"/>
  <c r="J132" i="217"/>
  <c r="F132" i="217"/>
  <c r="B132" i="217"/>
  <c r="Q131" i="217"/>
  <c r="M131" i="217"/>
  <c r="J131" i="217"/>
  <c r="F131" i="217"/>
  <c r="B131" i="217"/>
  <c r="Q130" i="217"/>
  <c r="M130" i="217"/>
  <c r="J130" i="217"/>
  <c r="F130" i="217"/>
  <c r="B130" i="217"/>
  <c r="Q129" i="217"/>
  <c r="M129" i="217"/>
  <c r="J129" i="217"/>
  <c r="F129" i="217"/>
  <c r="B129" i="217"/>
  <c r="Q128" i="217"/>
  <c r="M128" i="217"/>
  <c r="J128" i="217"/>
  <c r="F128" i="217"/>
  <c r="A128" i="217"/>
  <c r="Q127" i="217"/>
  <c r="M127" i="217"/>
  <c r="J127" i="217"/>
  <c r="F127" i="217"/>
  <c r="B127" i="217"/>
  <c r="Q126" i="217"/>
  <c r="M126" i="217"/>
  <c r="J126" i="217"/>
  <c r="E126" i="217"/>
  <c r="B126" i="217"/>
  <c r="Q125" i="217"/>
  <c r="M125" i="217"/>
  <c r="J125" i="217"/>
  <c r="F125" i="217"/>
  <c r="B125" i="217"/>
  <c r="Q124" i="217"/>
  <c r="M124" i="217"/>
  <c r="J124" i="217"/>
  <c r="F124" i="217"/>
  <c r="B124" i="217"/>
  <c r="Q123" i="217"/>
  <c r="M123" i="217"/>
  <c r="J123" i="217"/>
  <c r="F123" i="217"/>
  <c r="B123" i="217"/>
  <c r="Q122" i="217"/>
  <c r="M122" i="217"/>
  <c r="I122" i="217"/>
  <c r="F122" i="217"/>
  <c r="B122" i="217"/>
  <c r="Q121" i="217"/>
  <c r="M121" i="217"/>
  <c r="J121" i="217"/>
  <c r="F121" i="217"/>
  <c r="B121" i="217"/>
  <c r="Q120" i="217"/>
  <c r="J120" i="217"/>
  <c r="F120" i="217"/>
  <c r="B120" i="217"/>
  <c r="Q119" i="217"/>
  <c r="J119" i="217"/>
  <c r="F119" i="217"/>
  <c r="B119" i="217"/>
  <c r="Q118" i="217"/>
  <c r="N118" i="217"/>
  <c r="J118" i="217"/>
  <c r="F118" i="217"/>
  <c r="B118" i="217"/>
  <c r="Q117" i="217"/>
  <c r="N117" i="217"/>
  <c r="J117" i="217"/>
  <c r="F117" i="217"/>
  <c r="B117" i="217"/>
  <c r="Q116" i="217"/>
  <c r="N116" i="217"/>
  <c r="J116" i="217"/>
  <c r="F116" i="217"/>
  <c r="B116" i="217"/>
  <c r="Q115" i="217"/>
  <c r="N115" i="217"/>
  <c r="J115" i="217"/>
  <c r="F115" i="217"/>
  <c r="B115" i="217"/>
  <c r="Q114" i="217"/>
  <c r="N114" i="217"/>
  <c r="J114" i="217"/>
  <c r="F114" i="217"/>
  <c r="B114" i="217"/>
  <c r="Q113" i="217"/>
  <c r="N113" i="217"/>
  <c r="J113" i="217"/>
  <c r="F113" i="217"/>
  <c r="B113" i="217"/>
  <c r="Q112" i="217"/>
  <c r="N112" i="217"/>
  <c r="J112" i="217"/>
  <c r="F112" i="217"/>
  <c r="B112" i="217"/>
  <c r="Q111" i="217"/>
  <c r="N111" i="217"/>
  <c r="J111" i="217"/>
  <c r="F111" i="217"/>
  <c r="B111" i="217"/>
  <c r="M140" i="217"/>
  <c r="N110" i="217"/>
  <c r="J110" i="217"/>
  <c r="F110" i="217"/>
  <c r="B110" i="217"/>
  <c r="N109" i="217"/>
  <c r="J109" i="217"/>
  <c r="F109" i="217"/>
  <c r="B109" i="217"/>
  <c r="M108" i="217"/>
  <c r="J108" i="217"/>
  <c r="F108" i="217"/>
  <c r="B108" i="217"/>
  <c r="R108" i="217"/>
  <c r="N107" i="217"/>
  <c r="J107" i="217"/>
  <c r="F107" i="217"/>
  <c r="A107" i="217"/>
  <c r="R107" i="217"/>
  <c r="N106" i="217"/>
  <c r="J106" i="217"/>
  <c r="F106" i="217"/>
  <c r="R106" i="217"/>
  <c r="N105" i="217"/>
  <c r="J105" i="217"/>
  <c r="E105" i="217"/>
  <c r="R105" i="217"/>
  <c r="N104" i="217"/>
  <c r="J104" i="217"/>
  <c r="F104" i="217"/>
  <c r="B104" i="217"/>
  <c r="R104" i="217"/>
  <c r="N103" i="217"/>
  <c r="J103" i="217"/>
  <c r="F103" i="217"/>
  <c r="B103" i="217"/>
  <c r="Q103" i="217"/>
  <c r="N102" i="217"/>
  <c r="J102" i="217"/>
  <c r="F102" i="217"/>
  <c r="B102" i="217"/>
  <c r="R102" i="217"/>
  <c r="N101" i="217"/>
  <c r="I101" i="217"/>
  <c r="F101" i="217"/>
  <c r="R101" i="217"/>
  <c r="N100" i="217"/>
  <c r="J100" i="217"/>
  <c r="F100" i="217"/>
  <c r="R100" i="217"/>
  <c r="N99" i="217"/>
  <c r="J99" i="217"/>
  <c r="F99" i="217"/>
  <c r="B99" i="217"/>
  <c r="R99" i="217"/>
  <c r="N98" i="217"/>
  <c r="J98" i="217"/>
  <c r="F98" i="217"/>
  <c r="B98" i="217"/>
  <c r="R98" i="217"/>
  <c r="M97" i="217"/>
  <c r="J97" i="217"/>
  <c r="F97" i="217"/>
  <c r="B97" i="217"/>
  <c r="Q97" i="217"/>
  <c r="N96" i="217"/>
  <c r="J96" i="217"/>
  <c r="F96" i="217"/>
  <c r="B96" i="217"/>
  <c r="R96" i="217"/>
  <c r="N95" i="217"/>
  <c r="J95" i="217"/>
  <c r="F95" i="217"/>
  <c r="B95" i="217"/>
  <c r="R95" i="217"/>
  <c r="N94" i="217"/>
  <c r="J94" i="217"/>
  <c r="F94" i="217"/>
  <c r="B94" i="217"/>
  <c r="R94" i="217"/>
  <c r="N93" i="217"/>
  <c r="J93" i="217"/>
  <c r="F93" i="217"/>
  <c r="B93" i="217"/>
  <c r="R93" i="217"/>
  <c r="N92" i="217"/>
  <c r="J92" i="217"/>
  <c r="F92" i="217"/>
  <c r="B92" i="217"/>
  <c r="R92" i="217"/>
  <c r="N91" i="217"/>
  <c r="J91" i="217"/>
  <c r="F91" i="217"/>
  <c r="B91" i="217"/>
  <c r="Q91" i="217"/>
  <c r="N90" i="217"/>
  <c r="J90" i="217"/>
  <c r="F90" i="217"/>
  <c r="B90" i="217"/>
  <c r="Q90" i="217"/>
  <c r="N89" i="217"/>
  <c r="J89" i="217"/>
  <c r="F89" i="217"/>
  <c r="B89" i="217"/>
  <c r="Q89" i="217"/>
  <c r="N88" i="217"/>
  <c r="J88" i="217"/>
  <c r="F88" i="217"/>
  <c r="B88" i="217"/>
  <c r="Q88" i="217"/>
  <c r="N87" i="217"/>
  <c r="J87" i="217"/>
  <c r="F87" i="217"/>
  <c r="Q87" i="217"/>
  <c r="N86" i="217"/>
  <c r="J86" i="217"/>
  <c r="F86" i="217"/>
  <c r="Q86" i="217"/>
  <c r="N85" i="217"/>
  <c r="J85" i="217"/>
  <c r="F85" i="217"/>
  <c r="Q85" i="217"/>
  <c r="N84" i="217"/>
  <c r="J84" i="217"/>
  <c r="E84" i="217"/>
  <c r="Q84" i="217"/>
  <c r="N83" i="217"/>
  <c r="J83" i="217"/>
  <c r="F83" i="217"/>
  <c r="Q82" i="217"/>
  <c r="N82" i="217"/>
  <c r="J82" i="217"/>
  <c r="F82" i="217"/>
  <c r="Q81" i="217"/>
  <c r="N81" i="217"/>
  <c r="J81" i="217"/>
  <c r="F81" i="217"/>
  <c r="Q80" i="217"/>
  <c r="N80" i="217"/>
  <c r="I80" i="217"/>
  <c r="F80" i="217"/>
  <c r="Q79" i="217"/>
  <c r="N79" i="217"/>
  <c r="J79" i="217"/>
  <c r="F79" i="217"/>
  <c r="Q78" i="217"/>
  <c r="N78" i="217"/>
  <c r="J78" i="217"/>
  <c r="F78" i="217"/>
  <c r="Q77" i="217"/>
  <c r="N77" i="217"/>
  <c r="J77" i="217"/>
  <c r="F77" i="217"/>
  <c r="Q76" i="217"/>
  <c r="M76" i="217"/>
  <c r="J76" i="217"/>
  <c r="F76" i="217"/>
  <c r="Q75" i="217"/>
  <c r="N75" i="217"/>
  <c r="J75" i="217"/>
  <c r="F75" i="217"/>
  <c r="Q74" i="217"/>
  <c r="N74" i="217"/>
  <c r="J74" i="217"/>
  <c r="F74" i="217"/>
  <c r="Q73" i="217"/>
  <c r="N73" i="217"/>
  <c r="J73" i="217"/>
  <c r="F73" i="217"/>
  <c r="Q72" i="217"/>
  <c r="N72" i="217"/>
  <c r="J72" i="217"/>
  <c r="F72" i="217"/>
  <c r="Q71" i="217"/>
  <c r="M71" i="217"/>
  <c r="I71" i="217"/>
  <c r="E71" i="217"/>
  <c r="A70" i="217"/>
  <c r="R69" i="217"/>
  <c r="N69" i="217"/>
  <c r="J69" i="217"/>
  <c r="F69" i="217"/>
  <c r="B69" i="217"/>
  <c r="R68" i="217"/>
  <c r="N68" i="217"/>
  <c r="J68" i="217"/>
  <c r="F68" i="217"/>
  <c r="B68" i="217"/>
  <c r="R67" i="217"/>
  <c r="N67" i="217"/>
  <c r="J67" i="217"/>
  <c r="F67" i="217"/>
  <c r="B67" i="217"/>
  <c r="R66" i="217"/>
  <c r="N66" i="217"/>
  <c r="J66" i="217"/>
  <c r="F66" i="217"/>
  <c r="B66" i="217"/>
  <c r="R65" i="217"/>
  <c r="N65" i="217"/>
  <c r="J65" i="217"/>
  <c r="F65" i="217"/>
  <c r="A65" i="217"/>
  <c r="R64" i="217"/>
  <c r="N64" i="217"/>
  <c r="J64" i="217"/>
  <c r="F64" i="217"/>
  <c r="B64" i="217"/>
  <c r="R63" i="217"/>
  <c r="N63" i="217"/>
  <c r="J63" i="217"/>
  <c r="F63" i="217"/>
  <c r="B63" i="217"/>
  <c r="R62" i="217"/>
  <c r="N62" i="217"/>
  <c r="J62" i="217"/>
  <c r="F62" i="217"/>
  <c r="B62" i="217"/>
  <c r="R61" i="217"/>
  <c r="N61" i="217"/>
  <c r="J61" i="217"/>
  <c r="E61" i="217"/>
  <c r="B61" i="217"/>
  <c r="R60" i="217"/>
  <c r="N60" i="217"/>
  <c r="J60" i="217"/>
  <c r="F60" i="217"/>
  <c r="B60" i="217"/>
  <c r="R59" i="217"/>
  <c r="N59" i="217"/>
  <c r="J59" i="217"/>
  <c r="F59" i="217"/>
  <c r="B59" i="217"/>
  <c r="R58" i="217"/>
  <c r="N58" i="217"/>
  <c r="J58" i="217"/>
  <c r="F58" i="217"/>
  <c r="B58" i="217"/>
  <c r="R57" i="217"/>
  <c r="N57" i="217"/>
  <c r="I57" i="217"/>
  <c r="F57" i="217"/>
  <c r="B57" i="217"/>
  <c r="R56" i="217"/>
  <c r="N56" i="217"/>
  <c r="J56" i="217"/>
  <c r="F56" i="217"/>
  <c r="B56" i="217"/>
  <c r="R55" i="217"/>
  <c r="N55" i="217"/>
  <c r="J55" i="217"/>
  <c r="F55" i="217"/>
  <c r="B55" i="217"/>
  <c r="R54" i="217"/>
  <c r="N54" i="217"/>
  <c r="J54" i="217"/>
  <c r="F54" i="217"/>
  <c r="B54" i="217"/>
  <c r="R53" i="217"/>
  <c r="M53" i="217"/>
  <c r="J53" i="217"/>
  <c r="F53" i="217"/>
  <c r="B53" i="217"/>
  <c r="R52" i="217"/>
  <c r="N52" i="217"/>
  <c r="J52" i="217"/>
  <c r="F52" i="217"/>
  <c r="B52" i="217"/>
  <c r="R51" i="217"/>
  <c r="N51" i="217"/>
  <c r="J51" i="217"/>
  <c r="F51" i="217"/>
  <c r="B51" i="217"/>
  <c r="R50" i="217"/>
  <c r="N50" i="217"/>
  <c r="J50" i="217"/>
  <c r="F50" i="217"/>
  <c r="B50" i="217"/>
  <c r="Q49" i="217"/>
  <c r="N49" i="217"/>
  <c r="J49" i="217"/>
  <c r="F49" i="217"/>
  <c r="B49" i="217"/>
  <c r="R48" i="217"/>
  <c r="N48" i="217"/>
  <c r="J48" i="217"/>
  <c r="F48" i="217"/>
  <c r="B48" i="217"/>
  <c r="R47" i="217"/>
  <c r="N47" i="217"/>
  <c r="J47" i="217"/>
  <c r="F47" i="217"/>
  <c r="B47" i="217"/>
  <c r="R46" i="217"/>
  <c r="N46" i="217"/>
  <c r="J46" i="217"/>
  <c r="F46" i="217"/>
  <c r="B46" i="217"/>
  <c r="R45" i="217"/>
  <c r="N45" i="217"/>
  <c r="J45" i="217"/>
  <c r="F45" i="217"/>
  <c r="B45" i="217"/>
  <c r="R44" i="217"/>
  <c r="N44" i="217"/>
  <c r="J44" i="217"/>
  <c r="F44" i="217"/>
  <c r="A44" i="217"/>
  <c r="R43" i="217"/>
  <c r="N43" i="217"/>
  <c r="J43" i="217"/>
  <c r="F43" i="217"/>
  <c r="B43" i="217"/>
  <c r="R42" i="217"/>
  <c r="N42" i="217"/>
  <c r="J42" i="217"/>
  <c r="F42" i="217"/>
  <c r="B42" i="217"/>
  <c r="R41" i="217"/>
  <c r="N41" i="217"/>
  <c r="J41" i="217"/>
  <c r="F41" i="217"/>
  <c r="B41" i="217"/>
  <c r="R40" i="217"/>
  <c r="N40" i="217"/>
  <c r="J40" i="217"/>
  <c r="E40" i="217"/>
  <c r="B40" i="217"/>
  <c r="R39" i="217"/>
  <c r="N39" i="217"/>
  <c r="J39" i="217"/>
  <c r="F39" i="217"/>
  <c r="B39" i="217"/>
  <c r="R38" i="217"/>
  <c r="N38" i="217"/>
  <c r="J38" i="217"/>
  <c r="F38" i="217"/>
  <c r="B38" i="217"/>
  <c r="R37" i="217"/>
  <c r="N37" i="217"/>
  <c r="J37" i="217"/>
  <c r="F37" i="217"/>
  <c r="B37" i="217"/>
  <c r="R36" i="217"/>
  <c r="N36" i="217"/>
  <c r="I36" i="217"/>
  <c r="F36" i="217"/>
  <c r="B36" i="217"/>
  <c r="R35" i="217"/>
  <c r="N35" i="217"/>
  <c r="J35" i="217"/>
  <c r="F35" i="217"/>
  <c r="B35" i="217"/>
  <c r="R34" i="217"/>
  <c r="N34" i="217"/>
  <c r="J34" i="217"/>
  <c r="F34" i="217"/>
  <c r="B34" i="217"/>
  <c r="R33" i="217"/>
  <c r="N33" i="217"/>
  <c r="J33" i="217"/>
  <c r="F33" i="217"/>
  <c r="B33" i="217"/>
  <c r="R32" i="217"/>
  <c r="M32" i="217"/>
  <c r="J32" i="217"/>
  <c r="F32" i="217"/>
  <c r="B32" i="217"/>
  <c r="R31" i="217"/>
  <c r="N31" i="217"/>
  <c r="J31" i="217"/>
  <c r="F31" i="217"/>
  <c r="B31" i="217"/>
  <c r="R30" i="217"/>
  <c r="N30" i="217"/>
  <c r="J30" i="217"/>
  <c r="F30" i="217"/>
  <c r="B30" i="217"/>
  <c r="R29" i="217"/>
  <c r="N29" i="217"/>
  <c r="J29" i="217"/>
  <c r="F29" i="217"/>
  <c r="B29" i="217"/>
  <c r="Q28" i="217"/>
  <c r="N28" i="217"/>
  <c r="J28" i="217"/>
  <c r="F28" i="217"/>
  <c r="B28" i="217"/>
  <c r="R27" i="217"/>
  <c r="N27" i="217"/>
  <c r="J27" i="217"/>
  <c r="F27" i="217"/>
  <c r="B27" i="217"/>
  <c r="R26" i="217"/>
  <c r="N26" i="217"/>
  <c r="J26" i="217"/>
  <c r="F26" i="217"/>
  <c r="B26" i="217"/>
  <c r="R25" i="217"/>
  <c r="N25" i="217"/>
  <c r="J25" i="217"/>
  <c r="F25" i="217"/>
  <c r="B25" i="217"/>
  <c r="R24" i="217"/>
  <c r="N24" i="217"/>
  <c r="J24" i="217"/>
  <c r="F24" i="217"/>
  <c r="B24" i="217"/>
  <c r="R23" i="217"/>
  <c r="N23" i="217"/>
  <c r="J23" i="217"/>
  <c r="F23" i="217"/>
  <c r="A23" i="217"/>
  <c r="R22" i="217"/>
  <c r="N22" i="217"/>
  <c r="J22" i="217"/>
  <c r="F22" i="217"/>
  <c r="R21" i="217"/>
  <c r="N21" i="217"/>
  <c r="J21" i="217"/>
  <c r="F21" i="217"/>
  <c r="R20" i="217"/>
  <c r="N20" i="217"/>
  <c r="J20" i="217"/>
  <c r="F20" i="217"/>
  <c r="R19" i="217"/>
  <c r="N19" i="217"/>
  <c r="J19" i="217"/>
  <c r="E19" i="217"/>
  <c r="R18" i="217"/>
  <c r="N18" i="217"/>
  <c r="J18" i="217"/>
  <c r="F18" i="217"/>
  <c r="R17" i="217"/>
  <c r="N17" i="217"/>
  <c r="J17" i="217"/>
  <c r="F17" i="217"/>
  <c r="R16" i="217"/>
  <c r="N16" i="217"/>
  <c r="J16" i="217"/>
  <c r="F16" i="217"/>
  <c r="R15" i="217"/>
  <c r="N15" i="217"/>
  <c r="I15" i="217"/>
  <c r="F15" i="217"/>
  <c r="R14" i="217"/>
  <c r="N14" i="217"/>
  <c r="J14" i="217"/>
  <c r="F14" i="217"/>
  <c r="R13" i="217"/>
  <c r="N13" i="217"/>
  <c r="J13" i="217"/>
  <c r="F13" i="217"/>
  <c r="R12" i="217"/>
  <c r="N12" i="217"/>
  <c r="J12" i="217"/>
  <c r="F12" i="217"/>
  <c r="R11" i="217"/>
  <c r="M11" i="217"/>
  <c r="J11" i="217"/>
  <c r="F11" i="217"/>
  <c r="R10" i="217"/>
  <c r="N10" i="217"/>
  <c r="J10" i="217"/>
  <c r="F10" i="217"/>
  <c r="R9" i="217"/>
  <c r="N9" i="217"/>
  <c r="J9" i="217"/>
  <c r="F9" i="217"/>
  <c r="R8" i="217"/>
  <c r="N8" i="217"/>
  <c r="J8" i="217"/>
  <c r="F8" i="217"/>
  <c r="Q7" i="217"/>
  <c r="N7" i="217"/>
  <c r="J7" i="217"/>
  <c r="F7" i="217"/>
  <c r="R6" i="217"/>
  <c r="N6" i="217"/>
  <c r="J6" i="217"/>
  <c r="F6" i="217"/>
  <c r="R5" i="217"/>
  <c r="N5" i="217"/>
  <c r="J5" i="217"/>
  <c r="F5" i="217"/>
  <c r="R4" i="217"/>
  <c r="N4" i="217"/>
  <c r="J4" i="217"/>
  <c r="F4" i="217"/>
  <c r="R3" i="217"/>
  <c r="N3" i="217"/>
  <c r="J3" i="217"/>
  <c r="F3" i="217"/>
  <c r="Q2" i="217"/>
  <c r="M2" i="217"/>
  <c r="I2" i="217"/>
  <c r="E2" i="217"/>
  <c r="A1" i="217"/>
  <c r="A151" i="216"/>
  <c r="A148" i="216"/>
  <c r="A147" i="216"/>
  <c r="A146" i="216"/>
  <c r="A145" i="216"/>
  <c r="A144" i="216"/>
  <c r="A141" i="216"/>
  <c r="Q140" i="216"/>
  <c r="Q139" i="216"/>
  <c r="M139" i="216"/>
  <c r="Q138" i="216"/>
  <c r="M138" i="216"/>
  <c r="J138" i="216"/>
  <c r="F138" i="216"/>
  <c r="Q137" i="216"/>
  <c r="M137" i="216"/>
  <c r="J137" i="216"/>
  <c r="F137" i="216"/>
  <c r="Q136" i="216"/>
  <c r="M136" i="216"/>
  <c r="J136" i="216"/>
  <c r="F136" i="216"/>
  <c r="B136" i="216"/>
  <c r="Q135" i="216"/>
  <c r="M135" i="216"/>
  <c r="J135" i="216"/>
  <c r="F135" i="216"/>
  <c r="B135" i="216"/>
  <c r="Q134" i="216"/>
  <c r="M134" i="216"/>
  <c r="J134" i="216"/>
  <c r="F134" i="216"/>
  <c r="B134" i="216"/>
  <c r="Q133" i="216"/>
  <c r="M133" i="216"/>
  <c r="J133" i="216"/>
  <c r="F133" i="216"/>
  <c r="B133" i="216"/>
  <c r="Q132" i="216"/>
  <c r="M132" i="216"/>
  <c r="J132" i="216"/>
  <c r="F132" i="216"/>
  <c r="B132" i="216"/>
  <c r="Q131" i="216"/>
  <c r="M131" i="216"/>
  <c r="J131" i="216"/>
  <c r="F131" i="216"/>
  <c r="B131" i="216"/>
  <c r="Q130" i="216"/>
  <c r="M130" i="216"/>
  <c r="J130" i="216"/>
  <c r="F130" i="216"/>
  <c r="B130" i="216"/>
  <c r="Q129" i="216"/>
  <c r="M129" i="216"/>
  <c r="J129" i="216"/>
  <c r="F129" i="216"/>
  <c r="B129" i="216"/>
  <c r="Q128" i="216"/>
  <c r="M128" i="216"/>
  <c r="J128" i="216"/>
  <c r="F128" i="216"/>
  <c r="A128" i="216"/>
  <c r="Q127" i="216"/>
  <c r="M127" i="216"/>
  <c r="J127" i="216"/>
  <c r="F127" i="216"/>
  <c r="B127" i="216"/>
  <c r="Q126" i="216"/>
  <c r="M126" i="216"/>
  <c r="J126" i="216"/>
  <c r="E126" i="216"/>
  <c r="B126" i="216"/>
  <c r="Q125" i="216"/>
  <c r="M125" i="216"/>
  <c r="J125" i="216"/>
  <c r="F125" i="216"/>
  <c r="B125" i="216"/>
  <c r="Q124" i="216"/>
  <c r="M124" i="216"/>
  <c r="J124" i="216"/>
  <c r="F124" i="216"/>
  <c r="B124" i="216"/>
  <c r="Q123" i="216"/>
  <c r="M123" i="216"/>
  <c r="J123" i="216"/>
  <c r="F123" i="216"/>
  <c r="B123" i="216"/>
  <c r="Q122" i="216"/>
  <c r="M122" i="216"/>
  <c r="I122" i="216"/>
  <c r="F122" i="216"/>
  <c r="B122" i="216"/>
  <c r="Q121" i="216"/>
  <c r="M121" i="216"/>
  <c r="J121" i="216"/>
  <c r="F121" i="216"/>
  <c r="B121" i="216"/>
  <c r="Q120" i="216"/>
  <c r="J120" i="216"/>
  <c r="F120" i="216"/>
  <c r="B120" i="216"/>
  <c r="Q119" i="216"/>
  <c r="J119" i="216"/>
  <c r="F119" i="216"/>
  <c r="B119" i="216"/>
  <c r="Q118" i="216"/>
  <c r="N118" i="216"/>
  <c r="J118" i="216"/>
  <c r="F118" i="216"/>
  <c r="B118" i="216"/>
  <c r="Q117" i="216"/>
  <c r="N117" i="216"/>
  <c r="J117" i="216"/>
  <c r="F117" i="216"/>
  <c r="B117" i="216"/>
  <c r="Q116" i="216"/>
  <c r="N116" i="216"/>
  <c r="J116" i="216"/>
  <c r="F116" i="216"/>
  <c r="B116" i="216"/>
  <c r="Q115" i="216"/>
  <c r="N115" i="216"/>
  <c r="J115" i="216"/>
  <c r="F115" i="216"/>
  <c r="B115" i="216"/>
  <c r="Q114" i="216"/>
  <c r="N114" i="216"/>
  <c r="J114" i="216"/>
  <c r="F114" i="216"/>
  <c r="B114" i="216"/>
  <c r="Q113" i="216"/>
  <c r="N113" i="216"/>
  <c r="J113" i="216"/>
  <c r="F113" i="216"/>
  <c r="B113" i="216"/>
  <c r="Q112" i="216"/>
  <c r="N112" i="216"/>
  <c r="J112" i="216"/>
  <c r="F112" i="216"/>
  <c r="B112" i="216"/>
  <c r="Q111" i="216"/>
  <c r="N111" i="216"/>
  <c r="J111" i="216"/>
  <c r="F111" i="216"/>
  <c r="B111" i="216"/>
  <c r="M140" i="216"/>
  <c r="N110" i="216"/>
  <c r="J110" i="216"/>
  <c r="F110" i="216"/>
  <c r="B110" i="216"/>
  <c r="N109" i="216"/>
  <c r="J109" i="216"/>
  <c r="F109" i="216"/>
  <c r="B109" i="216"/>
  <c r="M108" i="216"/>
  <c r="J108" i="216"/>
  <c r="F108" i="216"/>
  <c r="B108" i="216"/>
  <c r="R108" i="216"/>
  <c r="N107" i="216"/>
  <c r="J107" i="216"/>
  <c r="F107" i="216"/>
  <c r="A107" i="216"/>
  <c r="R107" i="216"/>
  <c r="N106" i="216"/>
  <c r="J106" i="216"/>
  <c r="F106" i="216"/>
  <c r="R106" i="216"/>
  <c r="N105" i="216"/>
  <c r="J105" i="216"/>
  <c r="E105" i="216"/>
  <c r="R105" i="216"/>
  <c r="N104" i="216"/>
  <c r="J104" i="216"/>
  <c r="F104" i="216"/>
  <c r="B104" i="216"/>
  <c r="R104" i="216"/>
  <c r="N103" i="216"/>
  <c r="J103" i="216"/>
  <c r="F103" i="216"/>
  <c r="B103" i="216"/>
  <c r="Q103" i="216"/>
  <c r="N102" i="216"/>
  <c r="J102" i="216"/>
  <c r="F102" i="216"/>
  <c r="B102" i="216"/>
  <c r="R102" i="216"/>
  <c r="N101" i="216"/>
  <c r="I101" i="216"/>
  <c r="F101" i="216"/>
  <c r="R101" i="216"/>
  <c r="N100" i="216"/>
  <c r="J100" i="216"/>
  <c r="F100" i="216"/>
  <c r="R100" i="216"/>
  <c r="N99" i="216"/>
  <c r="J99" i="216"/>
  <c r="F99" i="216"/>
  <c r="B99" i="216"/>
  <c r="R99" i="216"/>
  <c r="N98" i="216"/>
  <c r="J98" i="216"/>
  <c r="F98" i="216"/>
  <c r="B98" i="216"/>
  <c r="R98" i="216"/>
  <c r="M97" i="216"/>
  <c r="J97" i="216"/>
  <c r="F97" i="216"/>
  <c r="B97" i="216"/>
  <c r="Q97" i="216"/>
  <c r="N96" i="216"/>
  <c r="J96" i="216"/>
  <c r="F96" i="216"/>
  <c r="B96" i="216"/>
  <c r="R96" i="216"/>
  <c r="N95" i="216"/>
  <c r="J95" i="216"/>
  <c r="F95" i="216"/>
  <c r="B95" i="216"/>
  <c r="R95" i="216"/>
  <c r="N94" i="216"/>
  <c r="J94" i="216"/>
  <c r="F94" i="216"/>
  <c r="B94" i="216"/>
  <c r="R94" i="216"/>
  <c r="N93" i="216"/>
  <c r="J93" i="216"/>
  <c r="F93" i="216"/>
  <c r="B93" i="216"/>
  <c r="R93" i="216"/>
  <c r="N92" i="216"/>
  <c r="J92" i="216"/>
  <c r="F92" i="216"/>
  <c r="B92" i="216"/>
  <c r="R92" i="216"/>
  <c r="N91" i="216"/>
  <c r="J91" i="216"/>
  <c r="F91" i="216"/>
  <c r="B91" i="216"/>
  <c r="Q91" i="216"/>
  <c r="N90" i="216"/>
  <c r="J90" i="216"/>
  <c r="F90" i="216"/>
  <c r="B90" i="216"/>
  <c r="Q90" i="216"/>
  <c r="N89" i="216"/>
  <c r="J89" i="216"/>
  <c r="F89" i="216"/>
  <c r="B89" i="216"/>
  <c r="Q89" i="216"/>
  <c r="N88" i="216"/>
  <c r="J88" i="216"/>
  <c r="F88" i="216"/>
  <c r="B88" i="216"/>
  <c r="Q88" i="216"/>
  <c r="N87" i="216"/>
  <c r="J87" i="216"/>
  <c r="F87" i="216"/>
  <c r="Q87" i="216"/>
  <c r="N86" i="216"/>
  <c r="J86" i="216"/>
  <c r="F86" i="216"/>
  <c r="Q86" i="216"/>
  <c r="N85" i="216"/>
  <c r="J85" i="216"/>
  <c r="F85" i="216"/>
  <c r="Q85" i="216"/>
  <c r="N84" i="216"/>
  <c r="J84" i="216"/>
  <c r="E84" i="216"/>
  <c r="Q84" i="216"/>
  <c r="N83" i="216"/>
  <c r="J83" i="216"/>
  <c r="F83" i="216"/>
  <c r="Q82" i="216"/>
  <c r="N82" i="216"/>
  <c r="J82" i="216"/>
  <c r="F82" i="216"/>
  <c r="Q81" i="216"/>
  <c r="N81" i="216"/>
  <c r="J81" i="216"/>
  <c r="F81" i="216"/>
  <c r="Q80" i="216"/>
  <c r="N80" i="216"/>
  <c r="I80" i="216"/>
  <c r="F80" i="216"/>
  <c r="Q79" i="216"/>
  <c r="N79" i="216"/>
  <c r="J79" i="216"/>
  <c r="F79" i="216"/>
  <c r="Q78" i="216"/>
  <c r="N78" i="216"/>
  <c r="J78" i="216"/>
  <c r="F78" i="216"/>
  <c r="Q77" i="216"/>
  <c r="N77" i="216"/>
  <c r="J77" i="216"/>
  <c r="F77" i="216"/>
  <c r="Q76" i="216"/>
  <c r="M76" i="216"/>
  <c r="J76" i="216"/>
  <c r="F76" i="216"/>
  <c r="Q75" i="216"/>
  <c r="N75" i="216"/>
  <c r="J75" i="216"/>
  <c r="F75" i="216"/>
  <c r="Q74" i="216"/>
  <c r="N74" i="216"/>
  <c r="J74" i="216"/>
  <c r="F74" i="216"/>
  <c r="Q73" i="216"/>
  <c r="N73" i="216"/>
  <c r="J73" i="216"/>
  <c r="F73" i="216"/>
  <c r="Q72" i="216"/>
  <c r="N72" i="216"/>
  <c r="J72" i="216"/>
  <c r="F72" i="216"/>
  <c r="Q71" i="216"/>
  <c r="M71" i="216"/>
  <c r="I71" i="216"/>
  <c r="E71" i="216"/>
  <c r="A70" i="216"/>
  <c r="R69" i="216"/>
  <c r="N69" i="216"/>
  <c r="J69" i="216"/>
  <c r="F69" i="216"/>
  <c r="B69" i="216"/>
  <c r="R68" i="216"/>
  <c r="N68" i="216"/>
  <c r="J68" i="216"/>
  <c r="F68" i="216"/>
  <c r="B68" i="216"/>
  <c r="R67" i="216"/>
  <c r="N67" i="216"/>
  <c r="J67" i="216"/>
  <c r="F67" i="216"/>
  <c r="B67" i="216"/>
  <c r="R66" i="216"/>
  <c r="N66" i="216"/>
  <c r="J66" i="216"/>
  <c r="F66" i="216"/>
  <c r="B66" i="216"/>
  <c r="R65" i="216"/>
  <c r="N65" i="216"/>
  <c r="J65" i="216"/>
  <c r="F65" i="216"/>
  <c r="A65" i="216"/>
  <c r="R64" i="216"/>
  <c r="N64" i="216"/>
  <c r="J64" i="216"/>
  <c r="F64" i="216"/>
  <c r="B64" i="216"/>
  <c r="R63" i="216"/>
  <c r="N63" i="216"/>
  <c r="J63" i="216"/>
  <c r="F63" i="216"/>
  <c r="B63" i="216"/>
  <c r="R62" i="216"/>
  <c r="N62" i="216"/>
  <c r="J62" i="216"/>
  <c r="F62" i="216"/>
  <c r="B62" i="216"/>
  <c r="R61" i="216"/>
  <c r="N61" i="216"/>
  <c r="J61" i="216"/>
  <c r="E61" i="216"/>
  <c r="B61" i="216"/>
  <c r="R60" i="216"/>
  <c r="N60" i="216"/>
  <c r="J60" i="216"/>
  <c r="F60" i="216"/>
  <c r="B60" i="216"/>
  <c r="R59" i="216"/>
  <c r="N59" i="216"/>
  <c r="J59" i="216"/>
  <c r="F59" i="216"/>
  <c r="B59" i="216"/>
  <c r="R58" i="216"/>
  <c r="N58" i="216"/>
  <c r="J58" i="216"/>
  <c r="F58" i="216"/>
  <c r="B58" i="216"/>
  <c r="R57" i="216"/>
  <c r="N57" i="216"/>
  <c r="I57" i="216"/>
  <c r="F57" i="216"/>
  <c r="B57" i="216"/>
  <c r="R56" i="216"/>
  <c r="N56" i="216"/>
  <c r="J56" i="216"/>
  <c r="F56" i="216"/>
  <c r="B56" i="216"/>
  <c r="R55" i="216"/>
  <c r="N55" i="216"/>
  <c r="J55" i="216"/>
  <c r="F55" i="216"/>
  <c r="B55" i="216"/>
  <c r="R54" i="216"/>
  <c r="N54" i="216"/>
  <c r="J54" i="216"/>
  <c r="F54" i="216"/>
  <c r="B54" i="216"/>
  <c r="R53" i="216"/>
  <c r="M53" i="216"/>
  <c r="J53" i="216"/>
  <c r="F53" i="216"/>
  <c r="B53" i="216"/>
  <c r="R52" i="216"/>
  <c r="N52" i="216"/>
  <c r="J52" i="216"/>
  <c r="F52" i="216"/>
  <c r="B52" i="216"/>
  <c r="R51" i="216"/>
  <c r="N51" i="216"/>
  <c r="J51" i="216"/>
  <c r="F51" i="216"/>
  <c r="B51" i="216"/>
  <c r="R50" i="216"/>
  <c r="N50" i="216"/>
  <c r="J50" i="216"/>
  <c r="F50" i="216"/>
  <c r="B50" i="216"/>
  <c r="Q49" i="216"/>
  <c r="N49" i="216"/>
  <c r="J49" i="216"/>
  <c r="F49" i="216"/>
  <c r="B49" i="216"/>
  <c r="R48" i="216"/>
  <c r="N48" i="216"/>
  <c r="J48" i="216"/>
  <c r="F48" i="216"/>
  <c r="B48" i="216"/>
  <c r="R47" i="216"/>
  <c r="N47" i="216"/>
  <c r="J47" i="216"/>
  <c r="F47" i="216"/>
  <c r="B47" i="216"/>
  <c r="R46" i="216"/>
  <c r="N46" i="216"/>
  <c r="J46" i="216"/>
  <c r="F46" i="216"/>
  <c r="B46" i="216"/>
  <c r="R45" i="216"/>
  <c r="N45" i="216"/>
  <c r="J45" i="216"/>
  <c r="F45" i="216"/>
  <c r="B45" i="216"/>
  <c r="R44" i="216"/>
  <c r="N44" i="216"/>
  <c r="J44" i="216"/>
  <c r="F44" i="216"/>
  <c r="A44" i="216"/>
  <c r="R43" i="216"/>
  <c r="N43" i="216"/>
  <c r="J43" i="216"/>
  <c r="F43" i="216"/>
  <c r="B43" i="216"/>
  <c r="R42" i="216"/>
  <c r="N42" i="216"/>
  <c r="J42" i="216"/>
  <c r="F42" i="216"/>
  <c r="B42" i="216"/>
  <c r="R41" i="216"/>
  <c r="N41" i="216"/>
  <c r="J41" i="216"/>
  <c r="F41" i="216"/>
  <c r="B41" i="216"/>
  <c r="R40" i="216"/>
  <c r="N40" i="216"/>
  <c r="J40" i="216"/>
  <c r="E40" i="216"/>
  <c r="B40" i="216"/>
  <c r="R39" i="216"/>
  <c r="N39" i="216"/>
  <c r="J39" i="216"/>
  <c r="F39" i="216"/>
  <c r="B39" i="216"/>
  <c r="R38" i="216"/>
  <c r="N38" i="216"/>
  <c r="J38" i="216"/>
  <c r="F38" i="216"/>
  <c r="B38" i="216"/>
  <c r="R37" i="216"/>
  <c r="N37" i="216"/>
  <c r="J37" i="216"/>
  <c r="F37" i="216"/>
  <c r="B37" i="216"/>
  <c r="R36" i="216"/>
  <c r="N36" i="216"/>
  <c r="I36" i="216"/>
  <c r="F36" i="216"/>
  <c r="B36" i="216"/>
  <c r="R35" i="216"/>
  <c r="N35" i="216"/>
  <c r="J35" i="216"/>
  <c r="F35" i="216"/>
  <c r="B35" i="216"/>
  <c r="R34" i="216"/>
  <c r="N34" i="216"/>
  <c r="J34" i="216"/>
  <c r="F34" i="216"/>
  <c r="B34" i="216"/>
  <c r="R33" i="216"/>
  <c r="N33" i="216"/>
  <c r="J33" i="216"/>
  <c r="F33" i="216"/>
  <c r="B33" i="216"/>
  <c r="R32" i="216"/>
  <c r="M32" i="216"/>
  <c r="J32" i="216"/>
  <c r="F32" i="216"/>
  <c r="B32" i="216"/>
  <c r="R31" i="216"/>
  <c r="N31" i="216"/>
  <c r="J31" i="216"/>
  <c r="F31" i="216"/>
  <c r="B31" i="216"/>
  <c r="R30" i="216"/>
  <c r="N30" i="216"/>
  <c r="J30" i="216"/>
  <c r="F30" i="216"/>
  <c r="B30" i="216"/>
  <c r="R29" i="216"/>
  <c r="N29" i="216"/>
  <c r="J29" i="216"/>
  <c r="F29" i="216"/>
  <c r="B29" i="216"/>
  <c r="Q28" i="216"/>
  <c r="N28" i="216"/>
  <c r="J28" i="216"/>
  <c r="F28" i="216"/>
  <c r="B28" i="216"/>
  <c r="R27" i="216"/>
  <c r="N27" i="216"/>
  <c r="J27" i="216"/>
  <c r="F27" i="216"/>
  <c r="B27" i="216"/>
  <c r="R26" i="216"/>
  <c r="N26" i="216"/>
  <c r="J26" i="216"/>
  <c r="F26" i="216"/>
  <c r="B26" i="216"/>
  <c r="R25" i="216"/>
  <c r="N25" i="216"/>
  <c r="J25" i="216"/>
  <c r="F25" i="216"/>
  <c r="B25" i="216"/>
  <c r="R24" i="216"/>
  <c r="N24" i="216"/>
  <c r="J24" i="216"/>
  <c r="F24" i="216"/>
  <c r="B24" i="216"/>
  <c r="R23" i="216"/>
  <c r="N23" i="216"/>
  <c r="J23" i="216"/>
  <c r="F23" i="216"/>
  <c r="A23" i="216"/>
  <c r="R22" i="216"/>
  <c r="N22" i="216"/>
  <c r="J22" i="216"/>
  <c r="F22" i="216"/>
  <c r="R21" i="216"/>
  <c r="N21" i="216"/>
  <c r="J21" i="216"/>
  <c r="F21" i="216"/>
  <c r="R20" i="216"/>
  <c r="N20" i="216"/>
  <c r="J20" i="216"/>
  <c r="F20" i="216"/>
  <c r="R19" i="216"/>
  <c r="N19" i="216"/>
  <c r="J19" i="216"/>
  <c r="E19" i="216"/>
  <c r="R18" i="216"/>
  <c r="N18" i="216"/>
  <c r="J18" i="216"/>
  <c r="F18" i="216"/>
  <c r="R17" i="216"/>
  <c r="N17" i="216"/>
  <c r="J17" i="216"/>
  <c r="F17" i="216"/>
  <c r="R16" i="216"/>
  <c r="N16" i="216"/>
  <c r="J16" i="216"/>
  <c r="F16" i="216"/>
  <c r="R15" i="216"/>
  <c r="N15" i="216"/>
  <c r="I15" i="216"/>
  <c r="F15" i="216"/>
  <c r="R14" i="216"/>
  <c r="N14" i="216"/>
  <c r="J14" i="216"/>
  <c r="F14" i="216"/>
  <c r="R13" i="216"/>
  <c r="N13" i="216"/>
  <c r="J13" i="216"/>
  <c r="F13" i="216"/>
  <c r="R12" i="216"/>
  <c r="N12" i="216"/>
  <c r="J12" i="216"/>
  <c r="F12" i="216"/>
  <c r="R11" i="216"/>
  <c r="M11" i="216"/>
  <c r="J11" i="216"/>
  <c r="F11" i="216"/>
  <c r="R10" i="216"/>
  <c r="N10" i="216"/>
  <c r="J10" i="216"/>
  <c r="F10" i="216"/>
  <c r="R9" i="216"/>
  <c r="N9" i="216"/>
  <c r="J9" i="216"/>
  <c r="F9" i="216"/>
  <c r="R8" i="216"/>
  <c r="N8" i="216"/>
  <c r="J8" i="216"/>
  <c r="F8" i="216"/>
  <c r="Q7" i="216"/>
  <c r="N7" i="216"/>
  <c r="J7" i="216"/>
  <c r="F7" i="216"/>
  <c r="R6" i="216"/>
  <c r="N6" i="216"/>
  <c r="J6" i="216"/>
  <c r="F6" i="216"/>
  <c r="R5" i="216"/>
  <c r="N5" i="216"/>
  <c r="J5" i="216"/>
  <c r="F5" i="216"/>
  <c r="R4" i="216"/>
  <c r="N4" i="216"/>
  <c r="J4" i="216"/>
  <c r="F4" i="216"/>
  <c r="R3" i="216"/>
  <c r="N3" i="216"/>
  <c r="J3" i="216"/>
  <c r="F3" i="216"/>
  <c r="Q2" i="216"/>
  <c r="M2" i="216"/>
  <c r="I2" i="216"/>
  <c r="E2" i="216"/>
  <c r="A1" i="216"/>
  <c r="A151" i="215"/>
  <c r="A148" i="215"/>
  <c r="A147" i="215"/>
  <c r="A146" i="215"/>
  <c r="A145" i="215"/>
  <c r="A144" i="215"/>
  <c r="A141" i="215"/>
  <c r="Q140" i="215"/>
  <c r="Q139" i="215"/>
  <c r="M139" i="215"/>
  <c r="Q138" i="215"/>
  <c r="M138" i="215"/>
  <c r="J138" i="215"/>
  <c r="F138" i="215"/>
  <c r="Q137" i="215"/>
  <c r="M137" i="215"/>
  <c r="J137" i="215"/>
  <c r="F137" i="215"/>
  <c r="Q136" i="215"/>
  <c r="M136" i="215"/>
  <c r="J136" i="215"/>
  <c r="F136" i="215"/>
  <c r="B136" i="215"/>
  <c r="Q135" i="215"/>
  <c r="M135" i="215"/>
  <c r="J135" i="215"/>
  <c r="F135" i="215"/>
  <c r="B135" i="215"/>
  <c r="Q134" i="215"/>
  <c r="M134" i="215"/>
  <c r="J134" i="215"/>
  <c r="F134" i="215"/>
  <c r="B134" i="215"/>
  <c r="Q133" i="215"/>
  <c r="M133" i="215"/>
  <c r="J133" i="215"/>
  <c r="F133" i="215"/>
  <c r="B133" i="215"/>
  <c r="Q132" i="215"/>
  <c r="M132" i="215"/>
  <c r="J132" i="215"/>
  <c r="F132" i="215"/>
  <c r="B132" i="215"/>
  <c r="Q131" i="215"/>
  <c r="M131" i="215"/>
  <c r="J131" i="215"/>
  <c r="F131" i="215"/>
  <c r="B131" i="215"/>
  <c r="Q130" i="215"/>
  <c r="M130" i="215"/>
  <c r="J130" i="215"/>
  <c r="F130" i="215"/>
  <c r="B130" i="215"/>
  <c r="Q129" i="215"/>
  <c r="M129" i="215"/>
  <c r="J129" i="215"/>
  <c r="F129" i="215"/>
  <c r="B129" i="215"/>
  <c r="Q128" i="215"/>
  <c r="M128" i="215"/>
  <c r="J128" i="215"/>
  <c r="F128" i="215"/>
  <c r="A128" i="215"/>
  <c r="Q127" i="215"/>
  <c r="M127" i="215"/>
  <c r="J127" i="215"/>
  <c r="F127" i="215"/>
  <c r="B127" i="215"/>
  <c r="Q126" i="215"/>
  <c r="M126" i="215"/>
  <c r="J126" i="215"/>
  <c r="E126" i="215"/>
  <c r="B126" i="215"/>
  <c r="Q125" i="215"/>
  <c r="M125" i="215"/>
  <c r="J125" i="215"/>
  <c r="F125" i="215"/>
  <c r="B125" i="215"/>
  <c r="Q124" i="215"/>
  <c r="M124" i="215"/>
  <c r="J124" i="215"/>
  <c r="F124" i="215"/>
  <c r="B124" i="215"/>
  <c r="Q123" i="215"/>
  <c r="M123" i="215"/>
  <c r="J123" i="215"/>
  <c r="F123" i="215"/>
  <c r="B123" i="215"/>
  <c r="Q122" i="215"/>
  <c r="M122" i="215"/>
  <c r="I122" i="215"/>
  <c r="F122" i="215"/>
  <c r="B122" i="215"/>
  <c r="Q121" i="215"/>
  <c r="M121" i="215"/>
  <c r="J121" i="215"/>
  <c r="F121" i="215"/>
  <c r="B121" i="215"/>
  <c r="Q120" i="215"/>
  <c r="J120" i="215"/>
  <c r="F120" i="215"/>
  <c r="B120" i="215"/>
  <c r="Q119" i="215"/>
  <c r="J119" i="215"/>
  <c r="F119" i="215"/>
  <c r="B119" i="215"/>
  <c r="Q118" i="215"/>
  <c r="N118" i="215"/>
  <c r="J118" i="215"/>
  <c r="F118" i="215"/>
  <c r="B118" i="215"/>
  <c r="Q117" i="215"/>
  <c r="N117" i="215"/>
  <c r="J117" i="215"/>
  <c r="F117" i="215"/>
  <c r="B117" i="215"/>
  <c r="Q116" i="215"/>
  <c r="N116" i="215"/>
  <c r="J116" i="215"/>
  <c r="F116" i="215"/>
  <c r="B116" i="215"/>
  <c r="Q115" i="215"/>
  <c r="N115" i="215"/>
  <c r="J115" i="215"/>
  <c r="F115" i="215"/>
  <c r="B115" i="215"/>
  <c r="Q114" i="215"/>
  <c r="N114" i="215"/>
  <c r="J114" i="215"/>
  <c r="F114" i="215"/>
  <c r="B114" i="215"/>
  <c r="Q113" i="215"/>
  <c r="N113" i="215"/>
  <c r="J113" i="215"/>
  <c r="F113" i="215"/>
  <c r="B113" i="215"/>
  <c r="Q112" i="215"/>
  <c r="N112" i="215"/>
  <c r="J112" i="215"/>
  <c r="F112" i="215"/>
  <c r="B112" i="215"/>
  <c r="Q111" i="215"/>
  <c r="N111" i="215"/>
  <c r="J111" i="215"/>
  <c r="F111" i="215"/>
  <c r="B111" i="215"/>
  <c r="M140" i="215"/>
  <c r="N110" i="215"/>
  <c r="J110" i="215"/>
  <c r="F110" i="215"/>
  <c r="B110" i="215"/>
  <c r="N109" i="215"/>
  <c r="J109" i="215"/>
  <c r="F109" i="215"/>
  <c r="B109" i="215"/>
  <c r="M108" i="215"/>
  <c r="J108" i="215"/>
  <c r="F108" i="215"/>
  <c r="B108" i="215"/>
  <c r="R108" i="215"/>
  <c r="N107" i="215"/>
  <c r="J107" i="215"/>
  <c r="F107" i="215"/>
  <c r="A107" i="215"/>
  <c r="R107" i="215"/>
  <c r="N106" i="215"/>
  <c r="J106" i="215"/>
  <c r="F106" i="215"/>
  <c r="R106" i="215"/>
  <c r="N105" i="215"/>
  <c r="J105" i="215"/>
  <c r="E105" i="215"/>
  <c r="R105" i="215"/>
  <c r="N104" i="215"/>
  <c r="J104" i="215"/>
  <c r="F104" i="215"/>
  <c r="B104" i="215"/>
  <c r="R104" i="215"/>
  <c r="N103" i="215"/>
  <c r="J103" i="215"/>
  <c r="F103" i="215"/>
  <c r="B103" i="215"/>
  <c r="Q103" i="215"/>
  <c r="N102" i="215"/>
  <c r="J102" i="215"/>
  <c r="F102" i="215"/>
  <c r="B102" i="215"/>
  <c r="R102" i="215"/>
  <c r="N101" i="215"/>
  <c r="I101" i="215"/>
  <c r="F101" i="215"/>
  <c r="R101" i="215"/>
  <c r="N100" i="215"/>
  <c r="J100" i="215"/>
  <c r="F100" i="215"/>
  <c r="R100" i="215"/>
  <c r="N99" i="215"/>
  <c r="J99" i="215"/>
  <c r="F99" i="215"/>
  <c r="B99" i="215"/>
  <c r="R99" i="215"/>
  <c r="N98" i="215"/>
  <c r="J98" i="215"/>
  <c r="F98" i="215"/>
  <c r="B98" i="215"/>
  <c r="R98" i="215"/>
  <c r="M97" i="215"/>
  <c r="J97" i="215"/>
  <c r="F97" i="215"/>
  <c r="B97" i="215"/>
  <c r="Q97" i="215"/>
  <c r="N96" i="215"/>
  <c r="J96" i="215"/>
  <c r="F96" i="215"/>
  <c r="B96" i="215"/>
  <c r="R96" i="215"/>
  <c r="N95" i="215"/>
  <c r="J95" i="215"/>
  <c r="F95" i="215"/>
  <c r="B95" i="215"/>
  <c r="R95" i="215"/>
  <c r="N94" i="215"/>
  <c r="J94" i="215"/>
  <c r="F94" i="215"/>
  <c r="B94" i="215"/>
  <c r="R94" i="215"/>
  <c r="N93" i="215"/>
  <c r="J93" i="215"/>
  <c r="F93" i="215"/>
  <c r="B93" i="215"/>
  <c r="R93" i="215"/>
  <c r="N92" i="215"/>
  <c r="J92" i="215"/>
  <c r="F92" i="215"/>
  <c r="B92" i="215"/>
  <c r="R92" i="215"/>
  <c r="N91" i="215"/>
  <c r="J91" i="215"/>
  <c r="F91" i="215"/>
  <c r="B91" i="215"/>
  <c r="Q91" i="215"/>
  <c r="N90" i="215"/>
  <c r="J90" i="215"/>
  <c r="F90" i="215"/>
  <c r="B90" i="215"/>
  <c r="Q90" i="215"/>
  <c r="N89" i="215"/>
  <c r="J89" i="215"/>
  <c r="F89" i="215"/>
  <c r="B89" i="215"/>
  <c r="Q89" i="215"/>
  <c r="N88" i="215"/>
  <c r="J88" i="215"/>
  <c r="F88" i="215"/>
  <c r="B88" i="215"/>
  <c r="Q88" i="215"/>
  <c r="N87" i="215"/>
  <c r="J87" i="215"/>
  <c r="F87" i="215"/>
  <c r="Q87" i="215"/>
  <c r="N86" i="215"/>
  <c r="J86" i="215"/>
  <c r="F86" i="215"/>
  <c r="Q86" i="215"/>
  <c r="N85" i="215"/>
  <c r="J85" i="215"/>
  <c r="F85" i="215"/>
  <c r="Q85" i="215"/>
  <c r="N84" i="215"/>
  <c r="J84" i="215"/>
  <c r="E84" i="215"/>
  <c r="Q84" i="215"/>
  <c r="N83" i="215"/>
  <c r="J83" i="215"/>
  <c r="F83" i="215"/>
  <c r="Q82" i="215"/>
  <c r="N82" i="215"/>
  <c r="J82" i="215"/>
  <c r="F82" i="215"/>
  <c r="Q81" i="215"/>
  <c r="N81" i="215"/>
  <c r="J81" i="215"/>
  <c r="F81" i="215"/>
  <c r="Q80" i="215"/>
  <c r="N80" i="215"/>
  <c r="I80" i="215"/>
  <c r="F80" i="215"/>
  <c r="Q79" i="215"/>
  <c r="N79" i="215"/>
  <c r="J79" i="215"/>
  <c r="F79" i="215"/>
  <c r="Q78" i="215"/>
  <c r="N78" i="215"/>
  <c r="J78" i="215"/>
  <c r="F78" i="215"/>
  <c r="Q77" i="215"/>
  <c r="N77" i="215"/>
  <c r="J77" i="215"/>
  <c r="F77" i="215"/>
  <c r="Q76" i="215"/>
  <c r="M76" i="215"/>
  <c r="J76" i="215"/>
  <c r="F76" i="215"/>
  <c r="Q75" i="215"/>
  <c r="N75" i="215"/>
  <c r="J75" i="215"/>
  <c r="F75" i="215"/>
  <c r="Q74" i="215"/>
  <c r="N74" i="215"/>
  <c r="J74" i="215"/>
  <c r="F74" i="215"/>
  <c r="Q73" i="215"/>
  <c r="N73" i="215"/>
  <c r="J73" i="215"/>
  <c r="F73" i="215"/>
  <c r="Q72" i="215"/>
  <c r="N72" i="215"/>
  <c r="J72" i="215"/>
  <c r="F72" i="215"/>
  <c r="Q71" i="215"/>
  <c r="M71" i="215"/>
  <c r="I71" i="215"/>
  <c r="E71" i="215"/>
  <c r="A70" i="215"/>
  <c r="R69" i="215"/>
  <c r="N69" i="215"/>
  <c r="J69" i="215"/>
  <c r="F69" i="215"/>
  <c r="B69" i="215"/>
  <c r="R68" i="215"/>
  <c r="N68" i="215"/>
  <c r="J68" i="215"/>
  <c r="F68" i="215"/>
  <c r="B68" i="215"/>
  <c r="R67" i="215"/>
  <c r="N67" i="215"/>
  <c r="J67" i="215"/>
  <c r="F67" i="215"/>
  <c r="B67" i="215"/>
  <c r="R66" i="215"/>
  <c r="N66" i="215"/>
  <c r="J66" i="215"/>
  <c r="F66" i="215"/>
  <c r="B66" i="215"/>
  <c r="R65" i="215"/>
  <c r="N65" i="215"/>
  <c r="J65" i="215"/>
  <c r="F65" i="215"/>
  <c r="A65" i="215"/>
  <c r="R64" i="215"/>
  <c r="N64" i="215"/>
  <c r="J64" i="215"/>
  <c r="F64" i="215"/>
  <c r="B64" i="215"/>
  <c r="R63" i="215"/>
  <c r="N63" i="215"/>
  <c r="J63" i="215"/>
  <c r="F63" i="215"/>
  <c r="B63" i="215"/>
  <c r="R62" i="215"/>
  <c r="N62" i="215"/>
  <c r="J62" i="215"/>
  <c r="F62" i="215"/>
  <c r="B62" i="215"/>
  <c r="R61" i="215"/>
  <c r="N61" i="215"/>
  <c r="J61" i="215"/>
  <c r="E61" i="215"/>
  <c r="B61" i="215"/>
  <c r="R60" i="215"/>
  <c r="N60" i="215"/>
  <c r="J60" i="215"/>
  <c r="F60" i="215"/>
  <c r="B60" i="215"/>
  <c r="R59" i="215"/>
  <c r="N59" i="215"/>
  <c r="J59" i="215"/>
  <c r="F59" i="215"/>
  <c r="B59" i="215"/>
  <c r="R58" i="215"/>
  <c r="N58" i="215"/>
  <c r="J58" i="215"/>
  <c r="F58" i="215"/>
  <c r="B58" i="215"/>
  <c r="R57" i="215"/>
  <c r="N57" i="215"/>
  <c r="I57" i="215"/>
  <c r="F57" i="215"/>
  <c r="B57" i="215"/>
  <c r="R56" i="215"/>
  <c r="N56" i="215"/>
  <c r="J56" i="215"/>
  <c r="F56" i="215"/>
  <c r="B56" i="215"/>
  <c r="R55" i="215"/>
  <c r="N55" i="215"/>
  <c r="J55" i="215"/>
  <c r="F55" i="215"/>
  <c r="B55" i="215"/>
  <c r="R54" i="215"/>
  <c r="N54" i="215"/>
  <c r="J54" i="215"/>
  <c r="F54" i="215"/>
  <c r="B54" i="215"/>
  <c r="R53" i="215"/>
  <c r="M53" i="215"/>
  <c r="J53" i="215"/>
  <c r="F53" i="215"/>
  <c r="B53" i="215"/>
  <c r="R52" i="215"/>
  <c r="N52" i="215"/>
  <c r="J52" i="215"/>
  <c r="F52" i="215"/>
  <c r="B52" i="215"/>
  <c r="R51" i="215"/>
  <c r="N51" i="215"/>
  <c r="J51" i="215"/>
  <c r="F51" i="215"/>
  <c r="B51" i="215"/>
  <c r="R50" i="215"/>
  <c r="N50" i="215"/>
  <c r="J50" i="215"/>
  <c r="F50" i="215"/>
  <c r="B50" i="215"/>
  <c r="Q49" i="215"/>
  <c r="N49" i="215"/>
  <c r="J49" i="215"/>
  <c r="F49" i="215"/>
  <c r="B49" i="215"/>
  <c r="R48" i="215"/>
  <c r="N48" i="215"/>
  <c r="J48" i="215"/>
  <c r="F48" i="215"/>
  <c r="B48" i="215"/>
  <c r="R47" i="215"/>
  <c r="N47" i="215"/>
  <c r="J47" i="215"/>
  <c r="F47" i="215"/>
  <c r="B47" i="215"/>
  <c r="R46" i="215"/>
  <c r="N46" i="215"/>
  <c r="J46" i="215"/>
  <c r="F46" i="215"/>
  <c r="B46" i="215"/>
  <c r="R45" i="215"/>
  <c r="N45" i="215"/>
  <c r="J45" i="215"/>
  <c r="F45" i="215"/>
  <c r="B45" i="215"/>
  <c r="R44" i="215"/>
  <c r="N44" i="215"/>
  <c r="J44" i="215"/>
  <c r="F44" i="215"/>
  <c r="A44" i="215"/>
  <c r="R43" i="215"/>
  <c r="N43" i="215"/>
  <c r="J43" i="215"/>
  <c r="F43" i="215"/>
  <c r="B43" i="215"/>
  <c r="R42" i="215"/>
  <c r="N42" i="215"/>
  <c r="J42" i="215"/>
  <c r="F42" i="215"/>
  <c r="B42" i="215"/>
  <c r="R41" i="215"/>
  <c r="N41" i="215"/>
  <c r="J41" i="215"/>
  <c r="F41" i="215"/>
  <c r="B41" i="215"/>
  <c r="R40" i="215"/>
  <c r="N40" i="215"/>
  <c r="J40" i="215"/>
  <c r="E40" i="215"/>
  <c r="B40" i="215"/>
  <c r="R39" i="215"/>
  <c r="N39" i="215"/>
  <c r="J39" i="215"/>
  <c r="F39" i="215"/>
  <c r="B39" i="215"/>
  <c r="R38" i="215"/>
  <c r="N38" i="215"/>
  <c r="J38" i="215"/>
  <c r="F38" i="215"/>
  <c r="B38" i="215"/>
  <c r="R37" i="215"/>
  <c r="N37" i="215"/>
  <c r="J37" i="215"/>
  <c r="F37" i="215"/>
  <c r="B37" i="215"/>
  <c r="R36" i="215"/>
  <c r="N36" i="215"/>
  <c r="I36" i="215"/>
  <c r="F36" i="215"/>
  <c r="B36" i="215"/>
  <c r="R35" i="215"/>
  <c r="N35" i="215"/>
  <c r="J35" i="215"/>
  <c r="F35" i="215"/>
  <c r="B35" i="215"/>
  <c r="R34" i="215"/>
  <c r="N34" i="215"/>
  <c r="J34" i="215"/>
  <c r="F34" i="215"/>
  <c r="B34" i="215"/>
  <c r="R33" i="215"/>
  <c r="N33" i="215"/>
  <c r="J33" i="215"/>
  <c r="F33" i="215"/>
  <c r="B33" i="215"/>
  <c r="R32" i="215"/>
  <c r="M32" i="215"/>
  <c r="J32" i="215"/>
  <c r="F32" i="215"/>
  <c r="B32" i="215"/>
  <c r="R31" i="215"/>
  <c r="N31" i="215"/>
  <c r="J31" i="215"/>
  <c r="F31" i="215"/>
  <c r="B31" i="215"/>
  <c r="R30" i="215"/>
  <c r="N30" i="215"/>
  <c r="J30" i="215"/>
  <c r="F30" i="215"/>
  <c r="B30" i="215"/>
  <c r="R29" i="215"/>
  <c r="N29" i="215"/>
  <c r="J29" i="215"/>
  <c r="F29" i="215"/>
  <c r="B29" i="215"/>
  <c r="Q28" i="215"/>
  <c r="N28" i="215"/>
  <c r="J28" i="215"/>
  <c r="F28" i="215"/>
  <c r="B28" i="215"/>
  <c r="R27" i="215"/>
  <c r="N27" i="215"/>
  <c r="J27" i="215"/>
  <c r="F27" i="215"/>
  <c r="B27" i="215"/>
  <c r="R26" i="215"/>
  <c r="N26" i="215"/>
  <c r="J26" i="215"/>
  <c r="F26" i="215"/>
  <c r="B26" i="215"/>
  <c r="R25" i="215"/>
  <c r="N25" i="215"/>
  <c r="J25" i="215"/>
  <c r="F25" i="215"/>
  <c r="B25" i="215"/>
  <c r="R24" i="215"/>
  <c r="N24" i="215"/>
  <c r="J24" i="215"/>
  <c r="F24" i="215"/>
  <c r="B24" i="215"/>
  <c r="R23" i="215"/>
  <c r="N23" i="215"/>
  <c r="J23" i="215"/>
  <c r="F23" i="215"/>
  <c r="A23" i="215"/>
  <c r="R22" i="215"/>
  <c r="N22" i="215"/>
  <c r="J22" i="215"/>
  <c r="F22" i="215"/>
  <c r="R21" i="215"/>
  <c r="N21" i="215"/>
  <c r="J21" i="215"/>
  <c r="F21" i="215"/>
  <c r="R20" i="215"/>
  <c r="N20" i="215"/>
  <c r="J20" i="215"/>
  <c r="F20" i="215"/>
  <c r="R19" i="215"/>
  <c r="N19" i="215"/>
  <c r="J19" i="215"/>
  <c r="E19" i="215"/>
  <c r="R18" i="215"/>
  <c r="N18" i="215"/>
  <c r="J18" i="215"/>
  <c r="F18" i="215"/>
  <c r="R17" i="215"/>
  <c r="N17" i="215"/>
  <c r="J17" i="215"/>
  <c r="F17" i="215"/>
  <c r="R16" i="215"/>
  <c r="N16" i="215"/>
  <c r="J16" i="215"/>
  <c r="F16" i="215"/>
  <c r="R15" i="215"/>
  <c r="N15" i="215"/>
  <c r="I15" i="215"/>
  <c r="F15" i="215"/>
  <c r="R14" i="215"/>
  <c r="N14" i="215"/>
  <c r="J14" i="215"/>
  <c r="F14" i="215"/>
  <c r="R13" i="215"/>
  <c r="N13" i="215"/>
  <c r="J13" i="215"/>
  <c r="F13" i="215"/>
  <c r="R12" i="215"/>
  <c r="N12" i="215"/>
  <c r="J12" i="215"/>
  <c r="F12" i="215"/>
  <c r="R11" i="215"/>
  <c r="M11" i="215"/>
  <c r="J11" i="215"/>
  <c r="F11" i="215"/>
  <c r="R10" i="215"/>
  <c r="N10" i="215"/>
  <c r="J10" i="215"/>
  <c r="F10" i="215"/>
  <c r="R9" i="215"/>
  <c r="N9" i="215"/>
  <c r="J9" i="215"/>
  <c r="F9" i="215"/>
  <c r="R8" i="215"/>
  <c r="N8" i="215"/>
  <c r="J8" i="215"/>
  <c r="F8" i="215"/>
  <c r="Q7" i="215"/>
  <c r="N7" i="215"/>
  <c r="J7" i="215"/>
  <c r="F7" i="215"/>
  <c r="R6" i="215"/>
  <c r="N6" i="215"/>
  <c r="J6" i="215"/>
  <c r="F6" i="215"/>
  <c r="R5" i="215"/>
  <c r="N5" i="215"/>
  <c r="J5" i="215"/>
  <c r="F5" i="215"/>
  <c r="R4" i="215"/>
  <c r="N4" i="215"/>
  <c r="J4" i="215"/>
  <c r="F4" i="215"/>
  <c r="R3" i="215"/>
  <c r="N3" i="215"/>
  <c r="J3" i="215"/>
  <c r="F3" i="215"/>
  <c r="Q2" i="215"/>
  <c r="M2" i="215"/>
  <c r="I2" i="215"/>
  <c r="E2" i="215"/>
  <c r="A73" i="75" l="1"/>
  <c r="A121" i="75"/>
  <c r="A169" i="75"/>
  <c r="A49" i="75"/>
  <c r="A97" i="75"/>
  <c r="A145" i="75"/>
  <c r="A25" i="75"/>
  <c r="A37" i="75"/>
  <c r="A85" i="75"/>
  <c r="A133" i="75"/>
  <c r="A13" i="75"/>
  <c r="A61" i="75"/>
  <c r="A109" i="75"/>
  <c r="A157" i="75"/>
  <c r="X1" i="210"/>
  <c r="AB1" i="210"/>
  <c r="AD1" i="210"/>
  <c r="Z1" i="210"/>
  <c r="V1" i="210"/>
  <c r="T1" i="210"/>
  <c r="N1" i="210"/>
  <c r="R1" i="210"/>
  <c r="P1" i="210"/>
  <c r="F1" i="210"/>
  <c r="L1" i="210"/>
  <c r="J1" i="210"/>
  <c r="H1" i="210"/>
  <c r="D1" i="210"/>
  <c r="F1" i="76"/>
  <c r="M1" i="177"/>
  <c r="E1" i="177"/>
  <c r="G1" i="177"/>
  <c r="Q1" i="76"/>
  <c r="K1" i="177"/>
  <c r="O1" i="177"/>
  <c r="F1" i="112"/>
  <c r="I1" i="76"/>
  <c r="H1" i="177"/>
  <c r="L1" i="177"/>
  <c r="P1" i="177"/>
  <c r="J1" i="112"/>
  <c r="J1" i="76"/>
  <c r="I1" i="177"/>
  <c r="Q1" i="177"/>
  <c r="M1" i="209"/>
  <c r="M1" i="76"/>
  <c r="F1" i="177"/>
  <c r="J1" i="177"/>
  <c r="N1" i="177"/>
  <c r="R1" i="177"/>
  <c r="N1" i="209"/>
  <c r="R1" i="76"/>
  <c r="E1" i="209"/>
  <c r="Q1" i="209"/>
  <c r="G1" i="76"/>
  <c r="K1" i="76"/>
  <c r="O1" i="76"/>
  <c r="E1" i="76"/>
  <c r="N1" i="76"/>
  <c r="J1" i="209"/>
  <c r="H1" i="76"/>
  <c r="L1" i="76"/>
  <c r="P1" i="76"/>
  <c r="F1" i="209"/>
  <c r="R1" i="209"/>
  <c r="R1" i="112"/>
  <c r="G1" i="209"/>
  <c r="K1" i="209"/>
  <c r="O1" i="209"/>
  <c r="I1" i="209"/>
  <c r="M1" i="213"/>
  <c r="H1" i="209"/>
  <c r="L1" i="209"/>
  <c r="P1" i="209"/>
  <c r="M1" i="95"/>
  <c r="N1" i="213"/>
  <c r="G1" i="112"/>
  <c r="K1" i="112"/>
  <c r="O1" i="112"/>
  <c r="E1" i="95"/>
  <c r="N1" i="112"/>
  <c r="E1" i="213"/>
  <c r="H1" i="112"/>
  <c r="L1" i="112"/>
  <c r="P1" i="112"/>
  <c r="G1" i="213"/>
  <c r="E1" i="112"/>
  <c r="I1" i="112"/>
  <c r="M1" i="112"/>
  <c r="Q1" i="112"/>
  <c r="K1" i="213"/>
  <c r="O1" i="213"/>
  <c r="F1" i="208"/>
  <c r="H1" i="213"/>
  <c r="L1" i="213"/>
  <c r="P1" i="213"/>
  <c r="I1" i="213"/>
  <c r="Q1" i="213"/>
  <c r="G1" i="95"/>
  <c r="F1" i="213"/>
  <c r="J1" i="213"/>
  <c r="R1" i="213"/>
  <c r="Q1" i="208"/>
  <c r="K1" i="95"/>
  <c r="O1" i="95"/>
  <c r="Q1" i="72"/>
  <c r="I1" i="208"/>
  <c r="H1" i="95"/>
  <c r="L1" i="95"/>
  <c r="P1" i="95"/>
  <c r="J1" i="54"/>
  <c r="J1" i="208"/>
  <c r="I1" i="95"/>
  <c r="Q1" i="95"/>
  <c r="N1" i="54"/>
  <c r="M1" i="208"/>
  <c r="F1" i="95"/>
  <c r="J1" i="95"/>
  <c r="N1" i="95"/>
  <c r="R1" i="95"/>
  <c r="I1" i="207"/>
  <c r="R1" i="208"/>
  <c r="O1" i="207"/>
  <c r="P1" i="54"/>
  <c r="G1" i="208"/>
  <c r="K1" i="208"/>
  <c r="O1" i="208"/>
  <c r="E1" i="208"/>
  <c r="N1" i="208"/>
  <c r="H1" i="54"/>
  <c r="H1" i="208"/>
  <c r="L1" i="208"/>
  <c r="P1" i="208"/>
  <c r="F1" i="54"/>
  <c r="G1" i="207"/>
  <c r="G1" i="54"/>
  <c r="K1" i="54"/>
  <c r="O1" i="54"/>
  <c r="D1" i="54"/>
  <c r="L1" i="54"/>
  <c r="M1" i="207"/>
  <c r="E1" i="54"/>
  <c r="I1" i="54"/>
  <c r="M1" i="54"/>
  <c r="Q1" i="54"/>
  <c r="E1" i="207"/>
  <c r="F1" i="207"/>
  <c r="J1" i="207"/>
  <c r="N1" i="207"/>
  <c r="C1" i="207"/>
  <c r="K1" i="207"/>
  <c r="D1" i="207"/>
  <c r="H1" i="207"/>
  <c r="L1" i="207"/>
  <c r="P1" i="207"/>
  <c r="R1" i="72"/>
  <c r="O1" i="72"/>
  <c r="P1" i="72"/>
  <c r="N1" i="72"/>
  <c r="M1" i="72"/>
  <c r="K1" i="72"/>
  <c r="L1" i="72"/>
  <c r="I1" i="72"/>
  <c r="J1" i="72"/>
  <c r="H1" i="72"/>
  <c r="G1" i="72"/>
  <c r="F1" i="72"/>
  <c r="E1" i="72"/>
  <c r="O140" i="214"/>
  <c r="O139" i="214"/>
  <c r="O138" i="214"/>
  <c r="O137" i="214"/>
  <c r="O136" i="214"/>
  <c r="O135" i="214"/>
  <c r="O134" i="214"/>
  <c r="O133" i="214"/>
  <c r="O132" i="214"/>
  <c r="O131" i="214"/>
  <c r="O130" i="214"/>
  <c r="O129" i="214"/>
  <c r="O128" i="214"/>
  <c r="O127" i="214"/>
  <c r="O126" i="214"/>
  <c r="O125" i="214"/>
  <c r="O124" i="214"/>
  <c r="O123" i="214"/>
  <c r="O122" i="214"/>
  <c r="O121" i="214"/>
  <c r="S140" i="214"/>
  <c r="S139" i="214"/>
  <c r="S138" i="214"/>
  <c r="S137" i="214"/>
  <c r="S136" i="214"/>
  <c r="S135" i="214"/>
  <c r="S134" i="214"/>
  <c r="S133" i="214"/>
  <c r="S132" i="214"/>
  <c r="S131" i="214"/>
  <c r="S130" i="214"/>
  <c r="S129" i="214"/>
  <c r="S128" i="214"/>
  <c r="S127" i="214"/>
  <c r="S126" i="214"/>
  <c r="S125" i="214"/>
  <c r="S124" i="214"/>
  <c r="S123" i="214"/>
  <c r="S122" i="214"/>
  <c r="S121" i="214"/>
  <c r="S120" i="214"/>
  <c r="S119" i="214"/>
  <c r="S118" i="214"/>
  <c r="S117" i="214"/>
  <c r="S116" i="214"/>
  <c r="S115" i="214"/>
  <c r="S114" i="214"/>
  <c r="S113" i="214"/>
  <c r="S112" i="214"/>
  <c r="S111" i="214"/>
  <c r="M140" i="214"/>
  <c r="Q140" i="214"/>
  <c r="Q139" i="214"/>
  <c r="Q138" i="214"/>
  <c r="Q137" i="214"/>
  <c r="Q136" i="214"/>
  <c r="Q135" i="214"/>
  <c r="Q134" i="214"/>
  <c r="Q133" i="214"/>
  <c r="Q132" i="214"/>
  <c r="Q131" i="214"/>
  <c r="Q130" i="214"/>
  <c r="Q129" i="214"/>
  <c r="Q128" i="214"/>
  <c r="Q127" i="214"/>
  <c r="Q126" i="214"/>
  <c r="Q125" i="214"/>
  <c r="Q124" i="214"/>
  <c r="Q123" i="214"/>
  <c r="Q122" i="214"/>
  <c r="Q121" i="214"/>
  <c r="Q120" i="214"/>
  <c r="Q119" i="214"/>
  <c r="Q118" i="214"/>
  <c r="Q117" i="214"/>
  <c r="Q116" i="214"/>
  <c r="Q115" i="214"/>
  <c r="Q114" i="214"/>
  <c r="Q113" i="214"/>
  <c r="Q112" i="214"/>
  <c r="Q111" i="214"/>
  <c r="M121" i="214"/>
  <c r="M139" i="214"/>
  <c r="M138" i="214"/>
  <c r="M137" i="214"/>
  <c r="M136" i="214"/>
  <c r="M135" i="214"/>
  <c r="M134" i="214"/>
  <c r="M133" i="214"/>
  <c r="M132" i="214"/>
  <c r="M131" i="214"/>
  <c r="M130" i="214"/>
  <c r="M129" i="214"/>
  <c r="M128" i="214"/>
  <c r="M127" i="214"/>
  <c r="M126" i="214"/>
  <c r="M125" i="214"/>
  <c r="M124" i="214"/>
  <c r="M123" i="214"/>
  <c r="M122" i="214"/>
  <c r="R105" i="214"/>
  <c r="R106" i="214"/>
  <c r="R107" i="214"/>
  <c r="R108" i="214"/>
  <c r="S105" i="214"/>
  <c r="S106" i="214"/>
  <c r="S107" i="214"/>
  <c r="S108" i="214"/>
  <c r="S104" i="214"/>
  <c r="R104" i="214"/>
  <c r="Q103" i="214"/>
  <c r="S99" i="214"/>
  <c r="S100" i="214"/>
  <c r="S101" i="214"/>
  <c r="S102" i="214"/>
  <c r="S98" i="214"/>
  <c r="S93" i="214"/>
  <c r="S94" i="214"/>
  <c r="S95" i="214"/>
  <c r="S96" i="214"/>
  <c r="S92" i="214"/>
  <c r="R99" i="214"/>
  <c r="R100" i="214"/>
  <c r="R101" i="214"/>
  <c r="R102" i="214"/>
  <c r="R98" i="214"/>
  <c r="Q97" i="214"/>
  <c r="R93" i="214"/>
  <c r="R94" i="214"/>
  <c r="R95" i="214"/>
  <c r="R96" i="214"/>
  <c r="R92" i="214"/>
  <c r="Q91" i="214"/>
  <c r="S87" i="214"/>
  <c r="S88" i="214"/>
  <c r="S89" i="214"/>
  <c r="S90" i="214"/>
  <c r="Q86" i="214"/>
  <c r="Q87" i="214"/>
  <c r="Q88" i="214"/>
  <c r="Q89" i="214"/>
  <c r="Q90" i="214"/>
  <c r="S85" i="214"/>
  <c r="S84" i="214"/>
  <c r="S82" i="214"/>
  <c r="Q85" i="214"/>
  <c r="Q84" i="214"/>
  <c r="Q82" i="214"/>
  <c r="S81" i="214"/>
  <c r="S80" i="214"/>
  <c r="S79" i="214"/>
  <c r="S78" i="214"/>
  <c r="Q81" i="214"/>
  <c r="Q80" i="214"/>
  <c r="Q79" i="214"/>
  <c r="Q78" i="214"/>
  <c r="Q77" i="214"/>
  <c r="S73" i="214"/>
  <c r="S74" i="214"/>
  <c r="S75" i="214"/>
  <c r="S76" i="214"/>
  <c r="S77" i="214"/>
  <c r="Q73" i="214"/>
  <c r="Q74" i="214"/>
  <c r="Q75" i="214"/>
  <c r="Q76" i="214"/>
  <c r="S72" i="214"/>
  <c r="Q72" i="214"/>
  <c r="Q71" i="214"/>
  <c r="S86" i="214"/>
  <c r="B99" i="214"/>
  <c r="B98" i="214"/>
  <c r="B97" i="214"/>
  <c r="B96" i="214"/>
  <c r="B95" i="214"/>
  <c r="B94" i="214"/>
  <c r="B93" i="214"/>
  <c r="B92" i="214"/>
  <c r="B91" i="214"/>
  <c r="B89" i="214"/>
  <c r="B88" i="214"/>
  <c r="B90" i="214"/>
  <c r="B136" i="214"/>
  <c r="B135" i="214"/>
  <c r="B134" i="214"/>
  <c r="B133" i="214"/>
  <c r="B132" i="214"/>
  <c r="B131" i="214"/>
  <c r="B130" i="214"/>
  <c r="B129" i="214"/>
  <c r="B127" i="214"/>
  <c r="B126" i="214"/>
  <c r="B125" i="214"/>
  <c r="B124" i="214"/>
  <c r="B123" i="214"/>
  <c r="B122" i="214"/>
  <c r="B121" i="214"/>
  <c r="B120" i="214"/>
  <c r="B119" i="214"/>
  <c r="B118" i="214"/>
  <c r="B117" i="214"/>
  <c r="B116" i="214"/>
  <c r="B115" i="214"/>
  <c r="B114" i="214"/>
  <c r="B113" i="214"/>
  <c r="B112" i="214"/>
  <c r="B111" i="214"/>
  <c r="B110" i="214"/>
  <c r="B109" i="214"/>
  <c r="B108" i="214"/>
  <c r="B104" i="214"/>
  <c r="B103" i="214"/>
  <c r="B102" i="214"/>
  <c r="S69" i="214"/>
  <c r="S68" i="214"/>
  <c r="S67" i="214"/>
  <c r="S65" i="214"/>
  <c r="S64" i="214"/>
  <c r="S63" i="214"/>
  <c r="S61" i="214"/>
  <c r="S60" i="214"/>
  <c r="S59" i="214"/>
  <c r="S57" i="214"/>
  <c r="S56" i="214"/>
  <c r="S55" i="214"/>
  <c r="S53" i="214"/>
  <c r="S52" i="214"/>
  <c r="S51" i="214"/>
  <c r="S48" i="214"/>
  <c r="S47" i="214"/>
  <c r="S46" i="214"/>
  <c r="S44" i="214"/>
  <c r="S43" i="214"/>
  <c r="S42" i="214"/>
  <c r="S40" i="214"/>
  <c r="S39" i="214"/>
  <c r="S38" i="214"/>
  <c r="S36" i="214"/>
  <c r="S35" i="214"/>
  <c r="S34" i="214"/>
  <c r="S32" i="214"/>
  <c r="S31" i="214"/>
  <c r="S30" i="214"/>
  <c r="S27" i="214"/>
  <c r="S26" i="214"/>
  <c r="S25" i="214"/>
  <c r="S23" i="214"/>
  <c r="S22" i="214"/>
  <c r="S21" i="214"/>
  <c r="S19" i="214"/>
  <c r="S18" i="214"/>
  <c r="S17" i="214"/>
  <c r="S15" i="214"/>
  <c r="S14" i="214"/>
  <c r="S13" i="214"/>
  <c r="S11" i="214"/>
  <c r="S10" i="214"/>
  <c r="S9" i="214"/>
  <c r="S6" i="214"/>
  <c r="S5" i="214"/>
  <c r="S4" i="214"/>
  <c r="R69" i="214"/>
  <c r="R68" i="214"/>
  <c r="R67" i="214"/>
  <c r="R66" i="214"/>
  <c r="R65" i="214"/>
  <c r="R64" i="214"/>
  <c r="R63" i="214"/>
  <c r="R62" i="214"/>
  <c r="R61" i="214"/>
  <c r="R60" i="214"/>
  <c r="R59" i="214"/>
  <c r="R58" i="214"/>
  <c r="R57" i="214"/>
  <c r="R56" i="214"/>
  <c r="R55" i="214"/>
  <c r="R54" i="214"/>
  <c r="R53" i="214"/>
  <c r="R52" i="214"/>
  <c r="R51" i="214"/>
  <c r="R50" i="214"/>
  <c r="R48" i="214"/>
  <c r="R47" i="214"/>
  <c r="R46" i="214"/>
  <c r="R45" i="214"/>
  <c r="R44" i="214"/>
  <c r="R43" i="214"/>
  <c r="R42" i="214"/>
  <c r="R41" i="214"/>
  <c r="R40" i="214"/>
  <c r="R39" i="214"/>
  <c r="R38" i="214"/>
  <c r="R37" i="214"/>
  <c r="R36" i="214"/>
  <c r="R35" i="214"/>
  <c r="R34" i="214"/>
  <c r="R33" i="214"/>
  <c r="R32" i="214"/>
  <c r="R31" i="214"/>
  <c r="R30" i="214"/>
  <c r="R29" i="214"/>
  <c r="R27" i="214"/>
  <c r="R26" i="214"/>
  <c r="R25" i="214"/>
  <c r="R24" i="214"/>
  <c r="R23" i="214"/>
  <c r="R22" i="214"/>
  <c r="R21" i="214"/>
  <c r="R20" i="214"/>
  <c r="R19" i="214"/>
  <c r="R18" i="214"/>
  <c r="R17" i="214"/>
  <c r="R16" i="214"/>
  <c r="R15" i="214"/>
  <c r="R14" i="214"/>
  <c r="R13" i="214"/>
  <c r="R12" i="214"/>
  <c r="R11" i="214"/>
  <c r="R10" i="214"/>
  <c r="R9" i="214"/>
  <c r="R8" i="214"/>
  <c r="R6" i="214"/>
  <c r="R5" i="214"/>
  <c r="R4" i="214"/>
  <c r="R3" i="214"/>
  <c r="Q49" i="214"/>
  <c r="Q28" i="214"/>
  <c r="Q7" i="214"/>
  <c r="Q2" i="214"/>
  <c r="O118" i="214"/>
  <c r="O116" i="214"/>
  <c r="O114" i="214"/>
  <c r="O112" i="214"/>
  <c r="O110" i="214"/>
  <c r="O107" i="214"/>
  <c r="O105" i="214"/>
  <c r="O103" i="214"/>
  <c r="O101" i="214"/>
  <c r="O99" i="214"/>
  <c r="O96" i="214"/>
  <c r="O95" i="214"/>
  <c r="O94" i="214"/>
  <c r="O92" i="214"/>
  <c r="O91" i="214"/>
  <c r="O90" i="214"/>
  <c r="O88" i="214"/>
  <c r="O87" i="214"/>
  <c r="O86" i="214"/>
  <c r="O84" i="214"/>
  <c r="O83" i="214"/>
  <c r="O82" i="214"/>
  <c r="O80" i="214"/>
  <c r="O79" i="214"/>
  <c r="O78" i="214"/>
  <c r="O75" i="214"/>
  <c r="O74" i="214"/>
  <c r="O73" i="214"/>
  <c r="O69" i="214"/>
  <c r="O68" i="214"/>
  <c r="O67" i="214"/>
  <c r="O65" i="214"/>
  <c r="O64" i="214"/>
  <c r="O63" i="214"/>
  <c r="O61" i="214"/>
  <c r="O60" i="214"/>
  <c r="O59" i="214"/>
  <c r="O57" i="214"/>
  <c r="O56" i="214"/>
  <c r="O55" i="214"/>
  <c r="O52" i="214"/>
  <c r="O51" i="214"/>
  <c r="O50" i="214"/>
  <c r="O48" i="214"/>
  <c r="O47" i="214"/>
  <c r="O46" i="214"/>
  <c r="O44" i="214"/>
  <c r="O43" i="214"/>
  <c r="O42" i="214"/>
  <c r="O40" i="214"/>
  <c r="O39" i="214"/>
  <c r="O38" i="214"/>
  <c r="O36" i="214"/>
  <c r="O35" i="214"/>
  <c r="O34" i="214"/>
  <c r="O31" i="214"/>
  <c r="O30" i="214"/>
  <c r="O29" i="214"/>
  <c r="O27" i="214"/>
  <c r="O26" i="214"/>
  <c r="O25" i="214"/>
  <c r="O23" i="214"/>
  <c r="O22" i="214"/>
  <c r="O21" i="214"/>
  <c r="O19" i="214"/>
  <c r="O18" i="214"/>
  <c r="O17" i="214"/>
  <c r="O15" i="214"/>
  <c r="O14" i="214"/>
  <c r="O13" i="214"/>
  <c r="O10" i="214"/>
  <c r="O9" i="214"/>
  <c r="O8" i="214"/>
  <c r="O6" i="214"/>
  <c r="O5" i="214"/>
  <c r="O4" i="214"/>
  <c r="N118" i="214"/>
  <c r="N117" i="214"/>
  <c r="N116" i="214"/>
  <c r="N115" i="214"/>
  <c r="N114" i="214"/>
  <c r="N113" i="214"/>
  <c r="N112" i="214"/>
  <c r="N111" i="214"/>
  <c r="N110" i="214"/>
  <c r="N109" i="214"/>
  <c r="N107" i="214"/>
  <c r="N106" i="214"/>
  <c r="N105" i="214"/>
  <c r="N104" i="214"/>
  <c r="N103" i="214"/>
  <c r="N102" i="214"/>
  <c r="N101" i="214"/>
  <c r="N100" i="214"/>
  <c r="N99" i="214"/>
  <c r="N98" i="214"/>
  <c r="N96" i="214"/>
  <c r="N95" i="214"/>
  <c r="N94" i="214"/>
  <c r="N93" i="214"/>
  <c r="N92" i="214"/>
  <c r="N91" i="214"/>
  <c r="N90" i="214"/>
  <c r="N89" i="214"/>
  <c r="N88" i="214"/>
  <c r="N87" i="214"/>
  <c r="N86" i="214"/>
  <c r="N85" i="214"/>
  <c r="N84" i="214"/>
  <c r="N83" i="214"/>
  <c r="N82" i="214"/>
  <c r="N81" i="214"/>
  <c r="N80" i="214"/>
  <c r="N79" i="214"/>
  <c r="N78" i="214"/>
  <c r="N77" i="214"/>
  <c r="N75" i="214"/>
  <c r="N74" i="214"/>
  <c r="N73" i="214"/>
  <c r="N72" i="214"/>
  <c r="N69" i="214"/>
  <c r="N68" i="214"/>
  <c r="N67" i="214"/>
  <c r="N66" i="214"/>
  <c r="N65" i="214"/>
  <c r="N64" i="214"/>
  <c r="N63" i="214"/>
  <c r="N62" i="214"/>
  <c r="N61" i="214"/>
  <c r="N60" i="214"/>
  <c r="N59" i="214"/>
  <c r="N58" i="214"/>
  <c r="N57" i="214"/>
  <c r="N56" i="214"/>
  <c r="N55" i="214"/>
  <c r="N54" i="214"/>
  <c r="N52" i="214"/>
  <c r="N51" i="214"/>
  <c r="N50" i="214"/>
  <c r="N49" i="214"/>
  <c r="N48" i="214"/>
  <c r="N47" i="214"/>
  <c r="N46" i="214"/>
  <c r="N45" i="214"/>
  <c r="N44" i="214"/>
  <c r="N43" i="214"/>
  <c r="N42" i="214"/>
  <c r="N41" i="214"/>
  <c r="N40" i="214"/>
  <c r="N39" i="214"/>
  <c r="N38" i="214"/>
  <c r="N37" i="214"/>
  <c r="N36" i="214"/>
  <c r="N35" i="214"/>
  <c r="N34" i="214"/>
  <c r="N33" i="214"/>
  <c r="N31" i="214"/>
  <c r="N30" i="214"/>
  <c r="N29" i="214"/>
  <c r="N28" i="214"/>
  <c r="N27" i="214"/>
  <c r="N26" i="214"/>
  <c r="N25" i="214"/>
  <c r="N24" i="214"/>
  <c r="N23" i="214"/>
  <c r="N22" i="214"/>
  <c r="N21" i="214"/>
  <c r="N20" i="214"/>
  <c r="N19" i="214"/>
  <c r="N18" i="214"/>
  <c r="N17" i="214"/>
  <c r="N16" i="214"/>
  <c r="N15" i="214"/>
  <c r="N14" i="214"/>
  <c r="N13" i="214"/>
  <c r="N12" i="214"/>
  <c r="N10" i="214"/>
  <c r="N9" i="214"/>
  <c r="N8" i="214"/>
  <c r="N7" i="214"/>
  <c r="N6" i="214"/>
  <c r="N5" i="214"/>
  <c r="N4" i="214"/>
  <c r="N3" i="214"/>
  <c r="M108" i="214"/>
  <c r="M97" i="214"/>
  <c r="M76" i="214"/>
  <c r="M71" i="214"/>
  <c r="M53" i="214"/>
  <c r="M32" i="214"/>
  <c r="M11" i="214"/>
  <c r="M2" i="214"/>
  <c r="K138" i="214"/>
  <c r="K137" i="214"/>
  <c r="K136" i="214"/>
  <c r="K134" i="214"/>
  <c r="K133" i="214"/>
  <c r="K132" i="214"/>
  <c r="K130" i="214"/>
  <c r="K129" i="214"/>
  <c r="K128" i="214"/>
  <c r="K126" i="214"/>
  <c r="K125" i="214"/>
  <c r="K124" i="214"/>
  <c r="K121" i="214"/>
  <c r="K120" i="214"/>
  <c r="K119" i="214"/>
  <c r="K117" i="214"/>
  <c r="K116" i="214"/>
  <c r="K115" i="214"/>
  <c r="K113" i="214"/>
  <c r="K112" i="214"/>
  <c r="K111" i="214"/>
  <c r="K109" i="214"/>
  <c r="K108" i="214"/>
  <c r="K107" i="214"/>
  <c r="K105" i="214"/>
  <c r="K104" i="214"/>
  <c r="K103" i="214"/>
  <c r="K100" i="214"/>
  <c r="K99" i="214"/>
  <c r="K98" i="214"/>
  <c r="K96" i="214"/>
  <c r="K95" i="214"/>
  <c r="K94" i="214"/>
  <c r="K92" i="214"/>
  <c r="K91" i="214"/>
  <c r="K90" i="214"/>
  <c r="K88" i="214"/>
  <c r="K87" i="214"/>
  <c r="K86" i="214"/>
  <c r="K84" i="214"/>
  <c r="K83" i="214"/>
  <c r="K82" i="214"/>
  <c r="K79" i="214"/>
  <c r="K78" i="214"/>
  <c r="K77" i="214"/>
  <c r="K75" i="214"/>
  <c r="K74" i="214"/>
  <c r="K73" i="214"/>
  <c r="K69" i="214"/>
  <c r="K68" i="214"/>
  <c r="K67" i="214"/>
  <c r="K65" i="214"/>
  <c r="K64" i="214"/>
  <c r="K63" i="214"/>
  <c r="K61" i="214"/>
  <c r="K60" i="214"/>
  <c r="K59" i="214"/>
  <c r="K56" i="214"/>
  <c r="K55" i="214"/>
  <c r="K54" i="214"/>
  <c r="K52" i="214"/>
  <c r="K51" i="214"/>
  <c r="K50" i="214"/>
  <c r="K48" i="214"/>
  <c r="K47" i="214"/>
  <c r="K46" i="214"/>
  <c r="K44" i="214"/>
  <c r="K43" i="214"/>
  <c r="K42" i="214"/>
  <c r="K40" i="214"/>
  <c r="K39" i="214"/>
  <c r="K38" i="214"/>
  <c r="K35" i="214"/>
  <c r="K34" i="214"/>
  <c r="K31" i="214"/>
  <c r="K30" i="214"/>
  <c r="K27" i="214"/>
  <c r="K26" i="214"/>
  <c r="K23" i="214"/>
  <c r="K22" i="214"/>
  <c r="K19" i="214"/>
  <c r="K18" i="214"/>
  <c r="K17" i="214"/>
  <c r="K14" i="214"/>
  <c r="K13" i="214"/>
  <c r="K12" i="214"/>
  <c r="K10" i="214"/>
  <c r="K9" i="214"/>
  <c r="K8" i="214"/>
  <c r="K6" i="214"/>
  <c r="K5" i="214"/>
  <c r="K4" i="214"/>
  <c r="J138" i="214"/>
  <c r="J137" i="214"/>
  <c r="J136" i="214"/>
  <c r="J135" i="214"/>
  <c r="J134" i="214"/>
  <c r="J133" i="214"/>
  <c r="J132" i="214"/>
  <c r="J131" i="214"/>
  <c r="J130" i="214"/>
  <c r="J129" i="214"/>
  <c r="J128" i="214"/>
  <c r="J127" i="214"/>
  <c r="J126" i="214"/>
  <c r="J125" i="214"/>
  <c r="J124" i="214"/>
  <c r="J123" i="214"/>
  <c r="J121" i="214"/>
  <c r="J120" i="214"/>
  <c r="J119" i="214"/>
  <c r="J118" i="214"/>
  <c r="J117" i="214"/>
  <c r="J116" i="214"/>
  <c r="J115" i="214"/>
  <c r="J114" i="214"/>
  <c r="J113" i="214"/>
  <c r="J112" i="214"/>
  <c r="J111" i="214"/>
  <c r="J110" i="214"/>
  <c r="J109" i="214"/>
  <c r="J108" i="214"/>
  <c r="J107" i="214"/>
  <c r="J106" i="214"/>
  <c r="J105" i="214"/>
  <c r="J104" i="214"/>
  <c r="J103" i="214"/>
  <c r="J102" i="214"/>
  <c r="J100" i="214"/>
  <c r="J99" i="214"/>
  <c r="J98" i="214"/>
  <c r="J97" i="214"/>
  <c r="J96" i="214"/>
  <c r="J95" i="214"/>
  <c r="J94" i="214"/>
  <c r="J93" i="214"/>
  <c r="J92" i="214"/>
  <c r="J91" i="214"/>
  <c r="J90" i="214"/>
  <c r="J89" i="214"/>
  <c r="J88" i="214"/>
  <c r="J87" i="214"/>
  <c r="J86" i="214"/>
  <c r="J85" i="214"/>
  <c r="J84" i="214"/>
  <c r="J83" i="214"/>
  <c r="J82" i="214"/>
  <c r="J81" i="214"/>
  <c r="J79" i="214"/>
  <c r="J78" i="214"/>
  <c r="J77" i="214"/>
  <c r="J76" i="214"/>
  <c r="J75" i="214"/>
  <c r="J74" i="214"/>
  <c r="J73" i="214"/>
  <c r="J72" i="214"/>
  <c r="J69" i="214"/>
  <c r="J68" i="214"/>
  <c r="J67" i="214"/>
  <c r="J66" i="214"/>
  <c r="J65" i="214"/>
  <c r="J64" i="214"/>
  <c r="J63" i="214"/>
  <c r="J62" i="214"/>
  <c r="J61" i="214"/>
  <c r="J60" i="214"/>
  <c r="J59" i="214"/>
  <c r="J58" i="214"/>
  <c r="J56" i="214"/>
  <c r="J55" i="214"/>
  <c r="J54" i="214"/>
  <c r="J53" i="214"/>
  <c r="J52" i="214"/>
  <c r="J51" i="214"/>
  <c r="J50" i="214"/>
  <c r="J49" i="214"/>
  <c r="J48" i="214"/>
  <c r="J47" i="214"/>
  <c r="J46" i="214"/>
  <c r="J45" i="214"/>
  <c r="J44" i="214"/>
  <c r="J43" i="214"/>
  <c r="J42" i="214"/>
  <c r="J41" i="214"/>
  <c r="J40" i="214"/>
  <c r="J39" i="214"/>
  <c r="J38" i="214"/>
  <c r="J37" i="214"/>
  <c r="J35" i="214"/>
  <c r="J34" i="214"/>
  <c r="J33" i="214"/>
  <c r="J32" i="214"/>
  <c r="J31" i="214"/>
  <c r="J30" i="214"/>
  <c r="J29" i="214"/>
  <c r="J28" i="214"/>
  <c r="J27" i="214"/>
  <c r="J26" i="214"/>
  <c r="J25" i="214"/>
  <c r="J24" i="214"/>
  <c r="J23" i="214"/>
  <c r="J22" i="214"/>
  <c r="J21" i="214"/>
  <c r="J20" i="214"/>
  <c r="J19" i="214"/>
  <c r="J18" i="214"/>
  <c r="J17" i="214"/>
  <c r="J16" i="214"/>
  <c r="J14" i="214"/>
  <c r="J13" i="214"/>
  <c r="J12" i="214"/>
  <c r="J11" i="214"/>
  <c r="J10" i="214"/>
  <c r="J9" i="214"/>
  <c r="J8" i="214"/>
  <c r="J7" i="214"/>
  <c r="J6" i="214"/>
  <c r="J5" i="214"/>
  <c r="J4" i="214"/>
  <c r="J3" i="214"/>
  <c r="I122" i="214"/>
  <c r="I101" i="214"/>
  <c r="I80" i="214"/>
  <c r="I71" i="214"/>
  <c r="I57" i="214"/>
  <c r="I36" i="214"/>
  <c r="I15" i="214"/>
  <c r="I2" i="214"/>
  <c r="G138" i="214"/>
  <c r="G137" i="214"/>
  <c r="G136" i="214"/>
  <c r="G134" i="214"/>
  <c r="G133" i="214"/>
  <c r="G132" i="214"/>
  <c r="G130" i="214"/>
  <c r="G129" i="214"/>
  <c r="G128" i="214"/>
  <c r="G125" i="214"/>
  <c r="G124" i="214"/>
  <c r="G123" i="214"/>
  <c r="G121" i="214"/>
  <c r="G120" i="214"/>
  <c r="G119" i="214"/>
  <c r="G117" i="214"/>
  <c r="G116" i="214"/>
  <c r="G115" i="214"/>
  <c r="G113" i="214"/>
  <c r="G112" i="214"/>
  <c r="G111" i="214"/>
  <c r="G109" i="214"/>
  <c r="G108" i="214"/>
  <c r="G107" i="214"/>
  <c r="G104" i="214"/>
  <c r="G103" i="214"/>
  <c r="G102" i="214"/>
  <c r="G100" i="214"/>
  <c r="G99" i="214"/>
  <c r="G98" i="214"/>
  <c r="G96" i="214"/>
  <c r="G95" i="214"/>
  <c r="G94" i="214"/>
  <c r="G92" i="214"/>
  <c r="G91" i="214"/>
  <c r="G90" i="214"/>
  <c r="G88" i="214"/>
  <c r="G87" i="214"/>
  <c r="G86" i="214"/>
  <c r="G83" i="214"/>
  <c r="G82" i="214"/>
  <c r="G81" i="214"/>
  <c r="G79" i="214"/>
  <c r="G78" i="214"/>
  <c r="G77" i="214"/>
  <c r="G75" i="214"/>
  <c r="G74" i="214"/>
  <c r="G73" i="214"/>
  <c r="G69" i="214"/>
  <c r="G68" i="214"/>
  <c r="G67" i="214"/>
  <c r="G65" i="214"/>
  <c r="G64" i="214"/>
  <c r="G63" i="214"/>
  <c r="G60" i="214"/>
  <c r="G59" i="214"/>
  <c r="G58" i="214"/>
  <c r="G56" i="214"/>
  <c r="G55" i="214"/>
  <c r="G54" i="214"/>
  <c r="G52" i="214"/>
  <c r="G51" i="214"/>
  <c r="G50" i="214"/>
  <c r="G48" i="214"/>
  <c r="G47" i="214"/>
  <c r="G46" i="214"/>
  <c r="G44" i="214"/>
  <c r="G43" i="214"/>
  <c r="G42" i="214"/>
  <c r="G39" i="214"/>
  <c r="G38" i="214"/>
  <c r="G37" i="214"/>
  <c r="G35" i="214"/>
  <c r="G34" i="214"/>
  <c r="G33" i="214"/>
  <c r="G31" i="214"/>
  <c r="G30" i="214"/>
  <c r="G29" i="214"/>
  <c r="G27" i="214"/>
  <c r="G26" i="214"/>
  <c r="G25" i="214"/>
  <c r="G23" i="214"/>
  <c r="G22" i="214"/>
  <c r="G21" i="214"/>
  <c r="G18" i="214"/>
  <c r="G17" i="214"/>
  <c r="G16" i="214"/>
  <c r="G14" i="214"/>
  <c r="G13" i="214"/>
  <c r="G12" i="214"/>
  <c r="G10" i="214"/>
  <c r="G9" i="214"/>
  <c r="G8" i="214"/>
  <c r="G6" i="214"/>
  <c r="G5" i="214"/>
  <c r="G4" i="214"/>
  <c r="F138" i="214"/>
  <c r="F137" i="214"/>
  <c r="F136" i="214"/>
  <c r="F135" i="214"/>
  <c r="F134" i="214"/>
  <c r="F133" i="214"/>
  <c r="F132" i="214"/>
  <c r="F131" i="214"/>
  <c r="F130" i="214"/>
  <c r="F129" i="214"/>
  <c r="F128" i="214"/>
  <c r="F127" i="214"/>
  <c r="F125" i="214"/>
  <c r="F124" i="214"/>
  <c r="F123" i="214"/>
  <c r="F122" i="214"/>
  <c r="F121" i="214"/>
  <c r="F120" i="214"/>
  <c r="F119" i="214"/>
  <c r="F118" i="214"/>
  <c r="F117" i="214"/>
  <c r="F116" i="214"/>
  <c r="F115" i="214"/>
  <c r="F114" i="214"/>
  <c r="F113" i="214"/>
  <c r="F112" i="214"/>
  <c r="F111" i="214"/>
  <c r="F110" i="214"/>
  <c r="F109" i="214"/>
  <c r="F108" i="214"/>
  <c r="F107" i="214"/>
  <c r="F106" i="214"/>
  <c r="F104" i="214"/>
  <c r="F103" i="214"/>
  <c r="F102" i="214"/>
  <c r="F101" i="214"/>
  <c r="F100" i="214"/>
  <c r="F99" i="214"/>
  <c r="F98" i="214"/>
  <c r="F97" i="214"/>
  <c r="F96" i="214"/>
  <c r="F95" i="214"/>
  <c r="F94" i="214"/>
  <c r="F93" i="214"/>
  <c r="F92" i="214"/>
  <c r="F91" i="214"/>
  <c r="F90" i="214"/>
  <c r="F89" i="214"/>
  <c r="F88" i="214"/>
  <c r="F87" i="214"/>
  <c r="F86" i="214"/>
  <c r="F85" i="214"/>
  <c r="F83" i="214"/>
  <c r="F82" i="214"/>
  <c r="F81" i="214"/>
  <c r="F80" i="214"/>
  <c r="F79" i="214"/>
  <c r="F78" i="214"/>
  <c r="F77" i="214"/>
  <c r="F76" i="214"/>
  <c r="F75" i="214"/>
  <c r="F74" i="214"/>
  <c r="F73" i="214"/>
  <c r="F72" i="214"/>
  <c r="F69" i="214"/>
  <c r="F68" i="214"/>
  <c r="F67" i="214"/>
  <c r="F66" i="214"/>
  <c r="F65" i="214"/>
  <c r="F64" i="214"/>
  <c r="F63" i="214"/>
  <c r="F62" i="214"/>
  <c r="F60" i="214"/>
  <c r="F59" i="214"/>
  <c r="F58" i="214"/>
  <c r="F57" i="214"/>
  <c r="F56" i="214"/>
  <c r="F55" i="214"/>
  <c r="F54" i="214"/>
  <c r="F53" i="214"/>
  <c r="F52" i="214"/>
  <c r="F51" i="214"/>
  <c r="F50" i="214"/>
  <c r="F49" i="214"/>
  <c r="F48" i="214"/>
  <c r="F47" i="214"/>
  <c r="F46" i="214"/>
  <c r="F45" i="214"/>
  <c r="F44" i="214"/>
  <c r="F43" i="214"/>
  <c r="F42" i="214"/>
  <c r="F41" i="214"/>
  <c r="F39" i="214"/>
  <c r="F38" i="214"/>
  <c r="F37" i="214"/>
  <c r="F36" i="214"/>
  <c r="F35" i="214"/>
  <c r="F34" i="214"/>
  <c r="F33" i="214"/>
  <c r="F32" i="214"/>
  <c r="F31" i="214"/>
  <c r="F30" i="214"/>
  <c r="F29" i="214"/>
  <c r="F28" i="214"/>
  <c r="F27" i="214"/>
  <c r="F26" i="214"/>
  <c r="F25" i="214"/>
  <c r="F24" i="214"/>
  <c r="F23" i="214"/>
  <c r="F22" i="214"/>
  <c r="F21" i="214"/>
  <c r="F20" i="214"/>
  <c r="F18" i="214"/>
  <c r="F17" i="214"/>
  <c r="F16" i="214"/>
  <c r="F15" i="214"/>
  <c r="F14" i="214"/>
  <c r="F13" i="214"/>
  <c r="F12" i="214"/>
  <c r="F11" i="214"/>
  <c r="F10" i="214"/>
  <c r="F9" i="214"/>
  <c r="F8" i="214"/>
  <c r="F7" i="214"/>
  <c r="F6" i="214"/>
  <c r="F5" i="214"/>
  <c r="F4" i="214"/>
  <c r="F3" i="214"/>
  <c r="E126" i="214"/>
  <c r="E105" i="214"/>
  <c r="E84" i="214"/>
  <c r="E71" i="214"/>
  <c r="E61" i="214"/>
  <c r="E40" i="214"/>
  <c r="E19" i="214"/>
  <c r="E2" i="214"/>
  <c r="C136" i="214"/>
  <c r="C135" i="214"/>
  <c r="C134" i="214"/>
  <c r="C132" i="214"/>
  <c r="C131" i="214"/>
  <c r="C130" i="214"/>
  <c r="C127" i="214"/>
  <c r="C126" i="214"/>
  <c r="C125" i="214"/>
  <c r="C123" i="214"/>
  <c r="C122" i="214"/>
  <c r="C121" i="214"/>
  <c r="C119" i="214"/>
  <c r="C118" i="214"/>
  <c r="C117" i="214"/>
  <c r="C115" i="214"/>
  <c r="C114" i="214"/>
  <c r="C113" i="214"/>
  <c r="C111" i="214"/>
  <c r="C110" i="214"/>
  <c r="C109" i="214"/>
  <c r="C69" i="214"/>
  <c r="C68" i="214"/>
  <c r="C67" i="214"/>
  <c r="C64" i="214"/>
  <c r="C63" i="214"/>
  <c r="C62" i="214"/>
  <c r="C60" i="214"/>
  <c r="C59" i="214"/>
  <c r="C58" i="214"/>
  <c r="C56" i="214"/>
  <c r="C55" i="214"/>
  <c r="C54" i="214"/>
  <c r="C52" i="214"/>
  <c r="C51" i="214"/>
  <c r="C50" i="214"/>
  <c r="C48" i="214"/>
  <c r="C47" i="214"/>
  <c r="C46" i="214"/>
  <c r="C43" i="214"/>
  <c r="C42" i="214"/>
  <c r="C41" i="214"/>
  <c r="C39" i="214"/>
  <c r="C38" i="214"/>
  <c r="C37" i="214"/>
  <c r="C35" i="214"/>
  <c r="C34" i="214"/>
  <c r="C33" i="214"/>
  <c r="C31" i="214"/>
  <c r="C30" i="214"/>
  <c r="C29" i="214"/>
  <c r="C27" i="214"/>
  <c r="C26" i="214"/>
  <c r="C25" i="214"/>
  <c r="B69" i="214"/>
  <c r="B68" i="214"/>
  <c r="B67" i="214"/>
  <c r="B66" i="214"/>
  <c r="B64" i="214"/>
  <c r="B63" i="214"/>
  <c r="B62" i="214"/>
  <c r="B61" i="214"/>
  <c r="B60" i="214"/>
  <c r="B59" i="214"/>
  <c r="B58" i="214"/>
  <c r="B57" i="214"/>
  <c r="B56" i="214"/>
  <c r="B55" i="214"/>
  <c r="B54" i="214"/>
  <c r="B53" i="214"/>
  <c r="B52" i="214"/>
  <c r="B51" i="214"/>
  <c r="B50" i="214"/>
  <c r="B49" i="214"/>
  <c r="B48" i="214"/>
  <c r="B47" i="214"/>
  <c r="B46" i="214"/>
  <c r="B45" i="214"/>
  <c r="B43" i="214"/>
  <c r="B42" i="214"/>
  <c r="B41" i="214"/>
  <c r="B40" i="214"/>
  <c r="B39" i="214"/>
  <c r="B38" i="214"/>
  <c r="B37" i="214"/>
  <c r="B36" i="214"/>
  <c r="B35" i="214"/>
  <c r="B34" i="214"/>
  <c r="B33" i="214"/>
  <c r="B32" i="214"/>
  <c r="B31" i="214"/>
  <c r="B30" i="214"/>
  <c r="B29" i="214"/>
  <c r="B28" i="214"/>
  <c r="B27" i="214"/>
  <c r="B26" i="214"/>
  <c r="B25" i="214"/>
  <c r="B24" i="214"/>
  <c r="A151" i="214"/>
  <c r="A148" i="214"/>
  <c r="A147" i="214"/>
  <c r="A146" i="214"/>
  <c r="A145" i="214"/>
  <c r="A144" i="214"/>
  <c r="A128" i="214"/>
  <c r="A107" i="214"/>
  <c r="A65" i="214"/>
  <c r="A44" i="214"/>
  <c r="A23" i="214"/>
  <c r="A141" i="214"/>
  <c r="A70" i="214"/>
  <c r="AB78" i="210"/>
  <c r="AB76" i="210"/>
  <c r="AB75" i="210"/>
  <c r="AB74" i="210"/>
  <c r="AB73" i="210"/>
  <c r="AB72" i="210"/>
  <c r="AB71" i="210"/>
  <c r="AB70" i="210"/>
  <c r="AB68" i="210"/>
  <c r="AB67" i="210"/>
  <c r="AB66" i="210"/>
  <c r="AB65" i="210"/>
  <c r="Z78" i="210"/>
  <c r="Z76" i="210"/>
  <c r="Z75" i="210"/>
  <c r="Z74" i="210"/>
  <c r="Z73" i="210"/>
  <c r="Z72" i="210"/>
  <c r="Z71" i="210"/>
  <c r="Z70" i="210"/>
  <c r="Z68" i="210"/>
  <c r="Z67" i="210"/>
  <c r="Z66" i="210"/>
  <c r="Z65" i="210"/>
  <c r="X78" i="210"/>
  <c r="X76" i="210"/>
  <c r="X75" i="210"/>
  <c r="X74" i="210"/>
  <c r="X73" i="210"/>
  <c r="X72" i="210"/>
  <c r="X71" i="210"/>
  <c r="X70" i="210"/>
  <c r="X68" i="210"/>
  <c r="X67" i="210"/>
  <c r="X66" i="210"/>
  <c r="X65" i="210"/>
  <c r="V78" i="210"/>
  <c r="V76" i="210"/>
  <c r="V75" i="210"/>
  <c r="V74" i="210"/>
  <c r="V73" i="210"/>
  <c r="V72" i="210"/>
  <c r="V71" i="210"/>
  <c r="V70" i="210"/>
  <c r="V68" i="210"/>
  <c r="V67" i="210"/>
  <c r="V66" i="210"/>
  <c r="V65" i="210"/>
  <c r="T78" i="210"/>
  <c r="T76" i="210"/>
  <c r="T75" i="210"/>
  <c r="T74" i="210"/>
  <c r="T73" i="210"/>
  <c r="T72" i="210"/>
  <c r="T71" i="210"/>
  <c r="T70" i="210"/>
  <c r="T68" i="210"/>
  <c r="T67" i="210"/>
  <c r="T66" i="210"/>
  <c r="T65" i="210"/>
  <c r="R78" i="210"/>
  <c r="R76" i="210"/>
  <c r="R75" i="210"/>
  <c r="R74" i="210"/>
  <c r="R73" i="210"/>
  <c r="R72" i="210"/>
  <c r="R71" i="210"/>
  <c r="R70" i="210"/>
  <c r="R68" i="210"/>
  <c r="R67" i="210"/>
  <c r="R66" i="210"/>
  <c r="R65" i="210"/>
  <c r="P78" i="210"/>
  <c r="P76" i="210"/>
  <c r="P75" i="210"/>
  <c r="P74" i="210"/>
  <c r="P73" i="210"/>
  <c r="P72" i="210"/>
  <c r="P71" i="210"/>
  <c r="P70" i="210"/>
  <c r="P68" i="210"/>
  <c r="P67" i="210"/>
  <c r="P66" i="210"/>
  <c r="P65" i="210"/>
  <c r="N78" i="210"/>
  <c r="N76" i="210"/>
  <c r="N75" i="210"/>
  <c r="N74" i="210"/>
  <c r="N73" i="210"/>
  <c r="N72" i="210"/>
  <c r="N71" i="210"/>
  <c r="N70" i="210"/>
  <c r="N68" i="210"/>
  <c r="N67" i="210"/>
  <c r="N66" i="210"/>
  <c r="N65" i="210"/>
  <c r="L78" i="210"/>
  <c r="L76" i="210"/>
  <c r="L75" i="210"/>
  <c r="L74" i="210"/>
  <c r="L73" i="210"/>
  <c r="L72" i="210"/>
  <c r="L71" i="210"/>
  <c r="L70" i="210"/>
  <c r="L68" i="210"/>
  <c r="L67" i="210"/>
  <c r="L66" i="210"/>
  <c r="L65" i="210"/>
  <c r="J78" i="210"/>
  <c r="J76" i="210"/>
  <c r="J75" i="210"/>
  <c r="J74" i="210"/>
  <c r="J73" i="210"/>
  <c r="J72" i="210"/>
  <c r="J71" i="210"/>
  <c r="J70" i="210"/>
  <c r="J68" i="210"/>
  <c r="J67" i="210"/>
  <c r="J66" i="210"/>
  <c r="J65" i="210"/>
  <c r="H78" i="210"/>
  <c r="H76" i="210"/>
  <c r="H75" i="210"/>
  <c r="H74" i="210"/>
  <c r="H73" i="210"/>
  <c r="H72" i="210"/>
  <c r="H71" i="210"/>
  <c r="H70" i="210"/>
  <c r="H68" i="210"/>
  <c r="H67" i="210"/>
  <c r="H66" i="210"/>
  <c r="H65" i="210"/>
  <c r="F78" i="210"/>
  <c r="F76" i="210"/>
  <c r="F75" i="210"/>
  <c r="F74" i="210"/>
  <c r="F73" i="210"/>
  <c r="F72" i="210"/>
  <c r="F71" i="210"/>
  <c r="F70" i="210"/>
  <c r="F68" i="210"/>
  <c r="F67" i="210"/>
  <c r="F66" i="210"/>
  <c r="F65" i="210"/>
  <c r="D78" i="210"/>
  <c r="D76" i="210"/>
  <c r="D75" i="210"/>
  <c r="D74" i="210"/>
  <c r="D73" i="210"/>
  <c r="D72" i="210"/>
  <c r="D71" i="210"/>
  <c r="D70" i="210"/>
  <c r="D68" i="210"/>
  <c r="D67" i="210"/>
  <c r="D66" i="210"/>
  <c r="D65" i="210"/>
  <c r="AD78" i="210"/>
  <c r="AD76" i="210"/>
  <c r="AD75" i="210"/>
  <c r="AD74" i="210"/>
  <c r="AD73" i="210"/>
  <c r="AD72" i="210"/>
  <c r="AD71" i="210"/>
  <c r="AD70" i="210"/>
  <c r="AD68" i="210"/>
  <c r="AD67" i="210"/>
  <c r="AD66" i="210"/>
  <c r="AD65" i="210"/>
  <c r="A53" i="210"/>
  <c r="A52" i="210"/>
  <c r="A51" i="210"/>
  <c r="A50" i="210"/>
  <c r="A49" i="210"/>
  <c r="A48" i="210"/>
  <c r="R123" i="213"/>
  <c r="Q123" i="213"/>
  <c r="P123" i="213"/>
  <c r="O123" i="213"/>
  <c r="N123" i="213"/>
  <c r="M123" i="213"/>
  <c r="L123" i="213"/>
  <c r="K123" i="213"/>
  <c r="J123" i="213"/>
  <c r="I123" i="213"/>
  <c r="H123" i="213"/>
  <c r="G123" i="213"/>
  <c r="F123" i="213"/>
  <c r="E123" i="213"/>
  <c r="D123" i="213"/>
  <c r="R119" i="213"/>
  <c r="S159" i="228" s="1"/>
  <c r="Q119" i="213"/>
  <c r="S159" i="227" s="1"/>
  <c r="P119" i="213"/>
  <c r="S159" i="226" s="1"/>
  <c r="O119" i="213"/>
  <c r="S159" i="225" s="1"/>
  <c r="N119" i="213"/>
  <c r="S159" i="224" s="1"/>
  <c r="M119" i="213"/>
  <c r="S159" i="223" s="1"/>
  <c r="L119" i="213"/>
  <c r="S159" i="222" s="1"/>
  <c r="K119" i="213"/>
  <c r="S159" i="221" s="1"/>
  <c r="J119" i="213"/>
  <c r="S159" i="220" s="1"/>
  <c r="I119" i="213"/>
  <c r="S159" i="219" s="1"/>
  <c r="H119" i="213"/>
  <c r="S159" i="218" s="1"/>
  <c r="G119" i="213"/>
  <c r="S159" i="217" s="1"/>
  <c r="F119" i="213"/>
  <c r="S159" i="216" s="1"/>
  <c r="E119" i="213"/>
  <c r="S159" i="215" s="1"/>
  <c r="D119" i="213"/>
  <c r="S159" i="214" s="1"/>
  <c r="R115" i="213"/>
  <c r="S155" i="228" s="1"/>
  <c r="Q115" i="213"/>
  <c r="S155" i="227" s="1"/>
  <c r="P115" i="213"/>
  <c r="S155" i="226" s="1"/>
  <c r="O115" i="213"/>
  <c r="S155" i="225" s="1"/>
  <c r="N115" i="213"/>
  <c r="S155" i="224" s="1"/>
  <c r="M115" i="213"/>
  <c r="S155" i="223" s="1"/>
  <c r="L115" i="213"/>
  <c r="S155" i="222" s="1"/>
  <c r="K115" i="213"/>
  <c r="S155" i="221" s="1"/>
  <c r="J115" i="213"/>
  <c r="S155" i="220" s="1"/>
  <c r="I115" i="213"/>
  <c r="S155" i="219" s="1"/>
  <c r="H115" i="213"/>
  <c r="S155" i="218" s="1"/>
  <c r="G115" i="213"/>
  <c r="S155" i="217" s="1"/>
  <c r="F115" i="213"/>
  <c r="S155" i="216" s="1"/>
  <c r="E115" i="213"/>
  <c r="S155" i="215" s="1"/>
  <c r="D115" i="213"/>
  <c r="S155" i="214" s="1"/>
  <c r="R111" i="213"/>
  <c r="Q111" i="213"/>
  <c r="S151" i="227" s="1"/>
  <c r="P111" i="213"/>
  <c r="O111" i="213"/>
  <c r="S151" i="225" s="1"/>
  <c r="N111" i="213"/>
  <c r="M111" i="213"/>
  <c r="S151" i="223" s="1"/>
  <c r="L111" i="213"/>
  <c r="K111" i="213"/>
  <c r="S151" i="221" s="1"/>
  <c r="J111" i="213"/>
  <c r="I111" i="213"/>
  <c r="S151" i="219" s="1"/>
  <c r="H111" i="213"/>
  <c r="G111" i="213"/>
  <c r="S151" i="217" s="1"/>
  <c r="F111" i="213"/>
  <c r="E111" i="213"/>
  <c r="S151" i="215" s="1"/>
  <c r="D111" i="213"/>
  <c r="R107" i="213"/>
  <c r="S147" i="228" s="1"/>
  <c r="Q107" i="213"/>
  <c r="P107" i="213"/>
  <c r="S147" i="226" s="1"/>
  <c r="O107" i="213"/>
  <c r="N107" i="213"/>
  <c r="S147" i="224" s="1"/>
  <c r="M107" i="213"/>
  <c r="L107" i="213"/>
  <c r="S147" i="222" s="1"/>
  <c r="K107" i="213"/>
  <c r="J107" i="213"/>
  <c r="S147" i="220" s="1"/>
  <c r="I107" i="213"/>
  <c r="H107" i="213"/>
  <c r="S147" i="218" s="1"/>
  <c r="G107" i="213"/>
  <c r="F107" i="213"/>
  <c r="S147" i="216" s="1"/>
  <c r="E107" i="213"/>
  <c r="D107" i="213"/>
  <c r="S147" i="214" s="1"/>
  <c r="R99" i="213"/>
  <c r="Q99" i="213"/>
  <c r="P99" i="213"/>
  <c r="O99" i="213"/>
  <c r="N99" i="213"/>
  <c r="M99" i="213"/>
  <c r="L99" i="213"/>
  <c r="K99" i="213"/>
  <c r="J99" i="213"/>
  <c r="I99" i="213"/>
  <c r="H99" i="213"/>
  <c r="G99" i="213"/>
  <c r="F99" i="213"/>
  <c r="E99" i="213"/>
  <c r="D99" i="213"/>
  <c r="R95" i="213"/>
  <c r="O159" i="228" s="1"/>
  <c r="Q95" i="213"/>
  <c r="O159" i="227" s="1"/>
  <c r="P95" i="213"/>
  <c r="O159" i="226" s="1"/>
  <c r="O95" i="213"/>
  <c r="O159" i="225" s="1"/>
  <c r="N95" i="213"/>
  <c r="O159" i="224" s="1"/>
  <c r="M95" i="213"/>
  <c r="O159" i="223" s="1"/>
  <c r="L95" i="213"/>
  <c r="O159" i="222" s="1"/>
  <c r="K95" i="213"/>
  <c r="O159" i="221" s="1"/>
  <c r="J95" i="213"/>
  <c r="O159" i="220" s="1"/>
  <c r="I95" i="213"/>
  <c r="O159" i="219" s="1"/>
  <c r="H95" i="213"/>
  <c r="O159" i="218" s="1"/>
  <c r="G95" i="213"/>
  <c r="O159" i="217" s="1"/>
  <c r="F95" i="213"/>
  <c r="O159" i="216" s="1"/>
  <c r="E95" i="213"/>
  <c r="O159" i="215" s="1"/>
  <c r="D95" i="213"/>
  <c r="O159" i="214" s="1"/>
  <c r="R91" i="213"/>
  <c r="O155" i="228" s="1"/>
  <c r="Q91" i="213"/>
  <c r="O155" i="227" s="1"/>
  <c r="P91" i="213"/>
  <c r="O155" i="226" s="1"/>
  <c r="O91" i="213"/>
  <c r="O155" i="225" s="1"/>
  <c r="N91" i="213"/>
  <c r="O155" i="224" s="1"/>
  <c r="M91" i="213"/>
  <c r="O155" i="223" s="1"/>
  <c r="L91" i="213"/>
  <c r="O155" i="222" s="1"/>
  <c r="K91" i="213"/>
  <c r="O155" i="221" s="1"/>
  <c r="J91" i="213"/>
  <c r="O155" i="220" s="1"/>
  <c r="I91" i="213"/>
  <c r="O155" i="219" s="1"/>
  <c r="H91" i="213"/>
  <c r="O155" i="218" s="1"/>
  <c r="G91" i="213"/>
  <c r="O155" i="217" s="1"/>
  <c r="F91" i="213"/>
  <c r="O155" i="216" s="1"/>
  <c r="E91" i="213"/>
  <c r="O155" i="215" s="1"/>
  <c r="D91" i="213"/>
  <c r="O155" i="214" s="1"/>
  <c r="R87" i="213"/>
  <c r="Q87" i="213"/>
  <c r="O151" i="227" s="1"/>
  <c r="P87" i="213"/>
  <c r="O87" i="213"/>
  <c r="O151" i="225" s="1"/>
  <c r="N87" i="213"/>
  <c r="M87" i="213"/>
  <c r="O151" i="223" s="1"/>
  <c r="L87" i="213"/>
  <c r="K87" i="213"/>
  <c r="O151" i="221" s="1"/>
  <c r="J87" i="213"/>
  <c r="I87" i="213"/>
  <c r="O151" i="219" s="1"/>
  <c r="H87" i="213"/>
  <c r="G87" i="213"/>
  <c r="O151" i="217" s="1"/>
  <c r="F87" i="213"/>
  <c r="E87" i="213"/>
  <c r="O151" i="215" s="1"/>
  <c r="D87" i="213"/>
  <c r="R83" i="213"/>
  <c r="O147" i="228" s="1"/>
  <c r="Q83" i="213"/>
  <c r="P83" i="213"/>
  <c r="O147" i="226" s="1"/>
  <c r="O83" i="213"/>
  <c r="N83" i="213"/>
  <c r="O147" i="224" s="1"/>
  <c r="M83" i="213"/>
  <c r="L83" i="213"/>
  <c r="O147" i="222" s="1"/>
  <c r="K83" i="213"/>
  <c r="J83" i="213"/>
  <c r="O147" i="220" s="1"/>
  <c r="I83" i="213"/>
  <c r="H83" i="213"/>
  <c r="O147" i="218" s="1"/>
  <c r="G83" i="213"/>
  <c r="F83" i="213"/>
  <c r="O147" i="216" s="1"/>
  <c r="E83" i="213"/>
  <c r="D83" i="213"/>
  <c r="O147" i="214" s="1"/>
  <c r="R75" i="213"/>
  <c r="Q75" i="213"/>
  <c r="P75" i="213"/>
  <c r="O75" i="213"/>
  <c r="N75" i="213"/>
  <c r="M75" i="213"/>
  <c r="L75" i="213"/>
  <c r="K75" i="213"/>
  <c r="J75" i="213"/>
  <c r="I75" i="213"/>
  <c r="H75" i="213"/>
  <c r="G75" i="213"/>
  <c r="F75" i="213"/>
  <c r="E75" i="213"/>
  <c r="D75" i="213"/>
  <c r="R71" i="213"/>
  <c r="K159" i="228" s="1"/>
  <c r="Q71" i="213"/>
  <c r="K159" i="227" s="1"/>
  <c r="P71" i="213"/>
  <c r="K159" i="226" s="1"/>
  <c r="O71" i="213"/>
  <c r="K159" i="225" s="1"/>
  <c r="N71" i="213"/>
  <c r="K159" i="224" s="1"/>
  <c r="M71" i="213"/>
  <c r="K159" i="223" s="1"/>
  <c r="L71" i="213"/>
  <c r="K159" i="222" s="1"/>
  <c r="K71" i="213"/>
  <c r="K159" i="221" s="1"/>
  <c r="J71" i="213"/>
  <c r="K159" i="220" s="1"/>
  <c r="I71" i="213"/>
  <c r="K159" i="219" s="1"/>
  <c r="H71" i="213"/>
  <c r="K159" i="218" s="1"/>
  <c r="G71" i="213"/>
  <c r="K159" i="217" s="1"/>
  <c r="F71" i="213"/>
  <c r="K159" i="216" s="1"/>
  <c r="E71" i="213"/>
  <c r="K159" i="215" s="1"/>
  <c r="D71" i="213"/>
  <c r="K159" i="214" s="1"/>
  <c r="R67" i="213"/>
  <c r="K155" i="228" s="1"/>
  <c r="Q67" i="213"/>
  <c r="K155" i="227" s="1"/>
  <c r="P67" i="213"/>
  <c r="K155" i="226" s="1"/>
  <c r="O67" i="213"/>
  <c r="K155" i="225" s="1"/>
  <c r="N67" i="213"/>
  <c r="K155" i="224" s="1"/>
  <c r="M67" i="213"/>
  <c r="K155" i="223" s="1"/>
  <c r="L67" i="213"/>
  <c r="K155" i="222" s="1"/>
  <c r="K67" i="213"/>
  <c r="K155" i="221" s="1"/>
  <c r="J67" i="213"/>
  <c r="K155" i="220" s="1"/>
  <c r="I67" i="213"/>
  <c r="K155" i="219" s="1"/>
  <c r="H67" i="213"/>
  <c r="K155" i="218" s="1"/>
  <c r="G67" i="213"/>
  <c r="K155" i="217" s="1"/>
  <c r="F67" i="213"/>
  <c r="K155" i="216" s="1"/>
  <c r="E67" i="213"/>
  <c r="K155" i="215" s="1"/>
  <c r="D67" i="213"/>
  <c r="K155" i="214" s="1"/>
  <c r="R63" i="213"/>
  <c r="Q63" i="213"/>
  <c r="K151" i="227" s="1"/>
  <c r="P63" i="213"/>
  <c r="O63" i="213"/>
  <c r="K151" i="225" s="1"/>
  <c r="N63" i="213"/>
  <c r="M63" i="213"/>
  <c r="K151" i="223" s="1"/>
  <c r="L63" i="213"/>
  <c r="K63" i="213"/>
  <c r="K151" i="221" s="1"/>
  <c r="J63" i="213"/>
  <c r="I63" i="213"/>
  <c r="K151" i="219" s="1"/>
  <c r="H63" i="213"/>
  <c r="G63" i="213"/>
  <c r="K151" i="217" s="1"/>
  <c r="F63" i="213"/>
  <c r="E63" i="213"/>
  <c r="K151" i="215" s="1"/>
  <c r="D63" i="213"/>
  <c r="R59" i="213"/>
  <c r="K147" i="228" s="1"/>
  <c r="Q59" i="213"/>
  <c r="P59" i="213"/>
  <c r="K147" i="226" s="1"/>
  <c r="O59" i="213"/>
  <c r="N59" i="213"/>
  <c r="K147" i="224" s="1"/>
  <c r="M59" i="213"/>
  <c r="L59" i="213"/>
  <c r="K147" i="222" s="1"/>
  <c r="K59" i="213"/>
  <c r="J59" i="213"/>
  <c r="K147" i="220" s="1"/>
  <c r="I59" i="213"/>
  <c r="H59" i="213"/>
  <c r="K147" i="218" s="1"/>
  <c r="G59" i="213"/>
  <c r="F59" i="213"/>
  <c r="K147" i="216" s="1"/>
  <c r="E59" i="213"/>
  <c r="D59" i="213"/>
  <c r="K147" i="214" s="1"/>
  <c r="R51" i="213"/>
  <c r="Q51" i="213"/>
  <c r="P51" i="213"/>
  <c r="O51" i="213"/>
  <c r="N51" i="213"/>
  <c r="M51" i="213"/>
  <c r="L51" i="213"/>
  <c r="K51" i="213"/>
  <c r="J51" i="213"/>
  <c r="I51" i="213"/>
  <c r="H51" i="213"/>
  <c r="G51" i="213"/>
  <c r="F51" i="213"/>
  <c r="E51" i="213"/>
  <c r="D51" i="213"/>
  <c r="R47" i="213"/>
  <c r="G159" i="228" s="1"/>
  <c r="Q47" i="213"/>
  <c r="G159" i="227" s="1"/>
  <c r="P47" i="213"/>
  <c r="G159" i="226" s="1"/>
  <c r="O47" i="213"/>
  <c r="G159" i="225" s="1"/>
  <c r="N47" i="213"/>
  <c r="G159" i="224" s="1"/>
  <c r="M47" i="213"/>
  <c r="G159" i="223" s="1"/>
  <c r="L47" i="213"/>
  <c r="G159" i="222" s="1"/>
  <c r="K47" i="213"/>
  <c r="G159" i="221" s="1"/>
  <c r="J47" i="213"/>
  <c r="G159" i="220" s="1"/>
  <c r="I47" i="213"/>
  <c r="G159" i="219" s="1"/>
  <c r="H47" i="213"/>
  <c r="G159" i="218" s="1"/>
  <c r="G47" i="213"/>
  <c r="G159" i="217" s="1"/>
  <c r="F47" i="213"/>
  <c r="G159" i="216" s="1"/>
  <c r="E47" i="213"/>
  <c r="G159" i="215" s="1"/>
  <c r="D47" i="213"/>
  <c r="G159" i="214" s="1"/>
  <c r="R43" i="213"/>
  <c r="G155" i="228" s="1"/>
  <c r="Q43" i="213"/>
  <c r="G155" i="227" s="1"/>
  <c r="P43" i="213"/>
  <c r="G155" i="226" s="1"/>
  <c r="O43" i="213"/>
  <c r="G155" i="225" s="1"/>
  <c r="N43" i="213"/>
  <c r="G155" i="224" s="1"/>
  <c r="M43" i="213"/>
  <c r="G155" i="223" s="1"/>
  <c r="L43" i="213"/>
  <c r="G155" i="222" s="1"/>
  <c r="K43" i="213"/>
  <c r="G155" i="221" s="1"/>
  <c r="J43" i="213"/>
  <c r="G155" i="220" s="1"/>
  <c r="I43" i="213"/>
  <c r="G155" i="219" s="1"/>
  <c r="H43" i="213"/>
  <c r="G155" i="218" s="1"/>
  <c r="G43" i="213"/>
  <c r="G155" i="217" s="1"/>
  <c r="F43" i="213"/>
  <c r="G155" i="216" s="1"/>
  <c r="E43" i="213"/>
  <c r="G155" i="215" s="1"/>
  <c r="D43" i="213"/>
  <c r="G155" i="214" s="1"/>
  <c r="R39" i="213"/>
  <c r="Q39" i="213"/>
  <c r="G151" i="227" s="1"/>
  <c r="P39" i="213"/>
  <c r="O39" i="213"/>
  <c r="G151" i="225" s="1"/>
  <c r="N39" i="213"/>
  <c r="M39" i="213"/>
  <c r="G151" i="223" s="1"/>
  <c r="L39" i="213"/>
  <c r="K39" i="213"/>
  <c r="G151" i="221" s="1"/>
  <c r="J39" i="213"/>
  <c r="I39" i="213"/>
  <c r="G151" i="219" s="1"/>
  <c r="H39" i="213"/>
  <c r="G39" i="213"/>
  <c r="G151" i="217" s="1"/>
  <c r="F39" i="213"/>
  <c r="E39" i="213"/>
  <c r="G151" i="215" s="1"/>
  <c r="D39" i="213"/>
  <c r="R35" i="213"/>
  <c r="G147" i="228" s="1"/>
  <c r="Q35" i="213"/>
  <c r="P35" i="213"/>
  <c r="G147" i="226" s="1"/>
  <c r="O35" i="213"/>
  <c r="N35" i="213"/>
  <c r="G147" i="224" s="1"/>
  <c r="M35" i="213"/>
  <c r="L35" i="213"/>
  <c r="G147" i="222" s="1"/>
  <c r="K35" i="213"/>
  <c r="J35" i="213"/>
  <c r="G147" i="220" s="1"/>
  <c r="I35" i="213"/>
  <c r="H35" i="213"/>
  <c r="G147" i="218" s="1"/>
  <c r="G35" i="213"/>
  <c r="F35" i="213"/>
  <c r="G147" i="216" s="1"/>
  <c r="E35" i="213"/>
  <c r="D35" i="213"/>
  <c r="G147" i="214" s="1"/>
  <c r="R27" i="213"/>
  <c r="Q27" i="213"/>
  <c r="P27" i="213"/>
  <c r="O27" i="213"/>
  <c r="N27" i="213"/>
  <c r="M27" i="213"/>
  <c r="L27" i="213"/>
  <c r="K27" i="213"/>
  <c r="J27" i="213"/>
  <c r="I27" i="213"/>
  <c r="H27" i="213"/>
  <c r="G27" i="213"/>
  <c r="F27" i="213"/>
  <c r="E27" i="213"/>
  <c r="D27" i="213"/>
  <c r="R23" i="213"/>
  <c r="C168" i="228" s="1"/>
  <c r="Q23" i="213"/>
  <c r="C168" i="227" s="1"/>
  <c r="P23" i="213"/>
  <c r="C168" i="226" s="1"/>
  <c r="O23" i="213"/>
  <c r="C168" i="225" s="1"/>
  <c r="N23" i="213"/>
  <c r="C168" i="224" s="1"/>
  <c r="M23" i="213"/>
  <c r="C168" i="223" s="1"/>
  <c r="L23" i="213"/>
  <c r="C168" i="222" s="1"/>
  <c r="K23" i="213"/>
  <c r="C168" i="221" s="1"/>
  <c r="J23" i="213"/>
  <c r="C168" i="220" s="1"/>
  <c r="I23" i="213"/>
  <c r="C168" i="219" s="1"/>
  <c r="H23" i="213"/>
  <c r="C168" i="218" s="1"/>
  <c r="G23" i="213"/>
  <c r="C168" i="217" s="1"/>
  <c r="F23" i="213"/>
  <c r="C168" i="216" s="1"/>
  <c r="E23" i="213"/>
  <c r="C168" i="215" s="1"/>
  <c r="D23" i="213"/>
  <c r="C168" i="214" s="1"/>
  <c r="R19" i="213"/>
  <c r="C164" i="228" s="1"/>
  <c r="Q19" i="213"/>
  <c r="C164" i="227" s="1"/>
  <c r="P19" i="213"/>
  <c r="C164" i="226" s="1"/>
  <c r="O19" i="213"/>
  <c r="C164" i="225" s="1"/>
  <c r="N19" i="213"/>
  <c r="C164" i="224" s="1"/>
  <c r="M19" i="213"/>
  <c r="C164" i="223" s="1"/>
  <c r="L19" i="213"/>
  <c r="C164" i="222" s="1"/>
  <c r="K19" i="213"/>
  <c r="C164" i="221" s="1"/>
  <c r="J19" i="213"/>
  <c r="C164" i="220" s="1"/>
  <c r="I19" i="213"/>
  <c r="C164" i="219" s="1"/>
  <c r="H19" i="213"/>
  <c r="C164" i="218" s="1"/>
  <c r="G19" i="213"/>
  <c r="C164" i="217" s="1"/>
  <c r="F19" i="213"/>
  <c r="C164" i="216" s="1"/>
  <c r="E19" i="213"/>
  <c r="C164" i="215" s="1"/>
  <c r="D19" i="213"/>
  <c r="C164" i="214" s="1"/>
  <c r="R15" i="213"/>
  <c r="Q15" i="213"/>
  <c r="C160" i="227" s="1"/>
  <c r="P15" i="213"/>
  <c r="O15" i="213"/>
  <c r="C160" i="225" s="1"/>
  <c r="N15" i="213"/>
  <c r="M15" i="213"/>
  <c r="C160" i="223" s="1"/>
  <c r="L15" i="213"/>
  <c r="K15" i="213"/>
  <c r="C160" i="221" s="1"/>
  <c r="J15" i="213"/>
  <c r="I15" i="213"/>
  <c r="C160" i="219" s="1"/>
  <c r="H15" i="213"/>
  <c r="G15" i="213"/>
  <c r="C160" i="217" s="1"/>
  <c r="F15" i="213"/>
  <c r="E15" i="213"/>
  <c r="C160" i="215" s="1"/>
  <c r="D15" i="213"/>
  <c r="R11" i="213"/>
  <c r="C156" i="228" s="1"/>
  <c r="Q11" i="213"/>
  <c r="P11" i="213"/>
  <c r="C156" i="226" s="1"/>
  <c r="O11" i="213"/>
  <c r="N11" i="213"/>
  <c r="C156" i="224" s="1"/>
  <c r="M11" i="213"/>
  <c r="L11" i="213"/>
  <c r="C156" i="222" s="1"/>
  <c r="K11" i="213"/>
  <c r="J11" i="213"/>
  <c r="C156" i="220" s="1"/>
  <c r="I11" i="213"/>
  <c r="H11" i="213"/>
  <c r="C156" i="218" s="1"/>
  <c r="G11" i="213"/>
  <c r="F11" i="213"/>
  <c r="C156" i="216" s="1"/>
  <c r="E11" i="213"/>
  <c r="D11" i="213"/>
  <c r="C156" i="214" s="1"/>
  <c r="C2" i="213"/>
  <c r="C1" i="213"/>
  <c r="E52" i="213" l="1"/>
  <c r="G147" i="215"/>
  <c r="G52" i="213"/>
  <c r="G147" i="217"/>
  <c r="I52" i="213"/>
  <c r="G147" i="219"/>
  <c r="K52" i="213"/>
  <c r="G147" i="221"/>
  <c r="M52" i="213"/>
  <c r="G147" i="223"/>
  <c r="O52" i="213"/>
  <c r="G147" i="225"/>
  <c r="Q52" i="213"/>
  <c r="G147" i="227"/>
  <c r="D52" i="213"/>
  <c r="G151" i="214"/>
  <c r="F52" i="213"/>
  <c r="G151" i="216"/>
  <c r="H52" i="213"/>
  <c r="G151" i="218"/>
  <c r="J52" i="213"/>
  <c r="G151" i="220"/>
  <c r="L52" i="213"/>
  <c r="G151" i="222"/>
  <c r="N52" i="213"/>
  <c r="G151" i="224"/>
  <c r="P52" i="213"/>
  <c r="G151" i="226"/>
  <c r="R52" i="213"/>
  <c r="G151" i="228"/>
  <c r="E100" i="213"/>
  <c r="O147" i="215"/>
  <c r="G100" i="213"/>
  <c r="O147" i="217"/>
  <c r="I100" i="213"/>
  <c r="O147" i="219"/>
  <c r="K100" i="213"/>
  <c r="O147" i="221"/>
  <c r="M100" i="213"/>
  <c r="O147" i="223"/>
  <c r="O100" i="213"/>
  <c r="O147" i="225"/>
  <c r="Q100" i="213"/>
  <c r="O147" i="227"/>
  <c r="D100" i="213"/>
  <c r="O151" i="214"/>
  <c r="F100" i="213"/>
  <c r="O151" i="216"/>
  <c r="H100" i="213"/>
  <c r="O151" i="218"/>
  <c r="J100" i="213"/>
  <c r="O151" i="220"/>
  <c r="L100" i="213"/>
  <c r="O151" i="222"/>
  <c r="N100" i="213"/>
  <c r="O151" i="224"/>
  <c r="P100" i="213"/>
  <c r="O151" i="226"/>
  <c r="R100" i="213"/>
  <c r="O151" i="228"/>
  <c r="E28" i="213"/>
  <c r="C156" i="215"/>
  <c r="G28" i="213"/>
  <c r="C156" i="217"/>
  <c r="I28" i="213"/>
  <c r="C156" i="219"/>
  <c r="K28" i="213"/>
  <c r="C156" i="221"/>
  <c r="M28" i="213"/>
  <c r="C156" i="223"/>
  <c r="O28" i="213"/>
  <c r="C156" i="225"/>
  <c r="Q28" i="213"/>
  <c r="C156" i="227"/>
  <c r="D28" i="213"/>
  <c r="C160" i="214"/>
  <c r="F28" i="213"/>
  <c r="C160" i="216"/>
  <c r="H28" i="213"/>
  <c r="C160" i="218"/>
  <c r="J28" i="213"/>
  <c r="C160" i="220"/>
  <c r="L28" i="213"/>
  <c r="C160" i="222"/>
  <c r="N28" i="213"/>
  <c r="C160" i="224"/>
  <c r="P28" i="213"/>
  <c r="C160" i="226"/>
  <c r="R28" i="213"/>
  <c r="C160" i="228"/>
  <c r="E76" i="213"/>
  <c r="K147" i="215"/>
  <c r="G76" i="213"/>
  <c r="K147" i="217"/>
  <c r="I76" i="213"/>
  <c r="K147" i="219"/>
  <c r="K76" i="213"/>
  <c r="K147" i="221"/>
  <c r="M76" i="213"/>
  <c r="K147" i="223"/>
  <c r="O76" i="213"/>
  <c r="K147" i="225"/>
  <c r="Q76" i="213"/>
  <c r="K147" i="227"/>
  <c r="D76" i="213"/>
  <c r="K151" i="214"/>
  <c r="F76" i="213"/>
  <c r="K151" i="216"/>
  <c r="H76" i="213"/>
  <c r="K151" i="218"/>
  <c r="J76" i="213"/>
  <c r="K151" i="220"/>
  <c r="L76" i="213"/>
  <c r="K151" i="222"/>
  <c r="N76" i="213"/>
  <c r="K151" i="224"/>
  <c r="P76" i="213"/>
  <c r="K151" i="226"/>
  <c r="R76" i="213"/>
  <c r="K151" i="228"/>
  <c r="E124" i="213"/>
  <c r="S147" i="215"/>
  <c r="G124" i="213"/>
  <c r="S147" i="217"/>
  <c r="I124" i="213"/>
  <c r="S147" i="219"/>
  <c r="K124" i="213"/>
  <c r="S147" i="221"/>
  <c r="M124" i="213"/>
  <c r="S147" i="223"/>
  <c r="O124" i="213"/>
  <c r="S147" i="225"/>
  <c r="Q124" i="213"/>
  <c r="S147" i="227"/>
  <c r="D124" i="213"/>
  <c r="S151" i="214"/>
  <c r="F124" i="213"/>
  <c r="S151" i="216"/>
  <c r="H124" i="213"/>
  <c r="S151" i="218"/>
  <c r="J124" i="213"/>
  <c r="S151" i="220"/>
  <c r="L124" i="213"/>
  <c r="S151" i="222"/>
  <c r="N124" i="213"/>
  <c r="S151" i="224"/>
  <c r="P124" i="213"/>
  <c r="S151" i="226"/>
  <c r="R124" i="213"/>
  <c r="S151" i="228"/>
  <c r="D1" i="177"/>
  <c r="B1" i="210"/>
  <c r="D1" i="209"/>
  <c r="D1" i="76"/>
  <c r="D1" i="213"/>
  <c r="D1" i="112"/>
  <c r="D1" i="208"/>
  <c r="D1" i="95"/>
  <c r="B1" i="207"/>
  <c r="C1" i="54"/>
  <c r="D1" i="72"/>
  <c r="A1" i="75"/>
  <c r="C148" i="228" l="1"/>
  <c r="AD53" i="210"/>
  <c r="C148" i="224"/>
  <c r="V53" i="210"/>
  <c r="C148" i="218"/>
  <c r="J53" i="210"/>
  <c r="C148" i="216"/>
  <c r="F53" i="210"/>
  <c r="C148" i="227"/>
  <c r="AB53" i="210"/>
  <c r="C148" i="223"/>
  <c r="T53" i="210"/>
  <c r="C148" i="219"/>
  <c r="L53" i="210"/>
  <c r="C148" i="215"/>
  <c r="D53" i="210"/>
  <c r="C146" i="226"/>
  <c r="Z51" i="210"/>
  <c r="C146" i="222"/>
  <c r="R51" i="210"/>
  <c r="C146" i="216"/>
  <c r="F51" i="210"/>
  <c r="C146" i="227"/>
  <c r="AB51" i="210"/>
  <c r="C146" i="223"/>
  <c r="T51" i="210"/>
  <c r="C146" i="219"/>
  <c r="L51" i="210"/>
  <c r="C146" i="217"/>
  <c r="H51" i="210"/>
  <c r="C144" i="228"/>
  <c r="AD49" i="210"/>
  <c r="C144" i="222"/>
  <c r="R49" i="210"/>
  <c r="C144" i="218"/>
  <c r="J49" i="210"/>
  <c r="C144" i="216"/>
  <c r="F49" i="210"/>
  <c r="C144" i="227"/>
  <c r="AB49" i="210"/>
  <c r="C144" i="223"/>
  <c r="T49" i="210"/>
  <c r="C144" i="217"/>
  <c r="H49" i="210"/>
  <c r="C144" i="215"/>
  <c r="D49" i="210"/>
  <c r="C147" i="226"/>
  <c r="Z52" i="210"/>
  <c r="C147" i="220"/>
  <c r="N52" i="210"/>
  <c r="C147" i="218"/>
  <c r="J52" i="210"/>
  <c r="C147" i="214"/>
  <c r="B52" i="210"/>
  <c r="C147" i="223"/>
  <c r="T52" i="210"/>
  <c r="C147" i="219"/>
  <c r="L52" i="210"/>
  <c r="C147" i="217"/>
  <c r="H52" i="210"/>
  <c r="C145" i="228"/>
  <c r="AD50" i="210"/>
  <c r="C145" i="224"/>
  <c r="V50" i="210"/>
  <c r="C145" i="220"/>
  <c r="N50" i="210"/>
  <c r="C145" i="218"/>
  <c r="J50" i="210"/>
  <c r="C145" i="216"/>
  <c r="F50" i="210"/>
  <c r="C145" i="214"/>
  <c r="B50" i="210"/>
  <c r="C145" i="227"/>
  <c r="AB50" i="210"/>
  <c r="C145" i="225"/>
  <c r="X50" i="210"/>
  <c r="C145" i="223"/>
  <c r="T50" i="210"/>
  <c r="C145" i="221"/>
  <c r="P50" i="210"/>
  <c r="C145" i="219"/>
  <c r="L50" i="210"/>
  <c r="C145" i="217"/>
  <c r="H50" i="210"/>
  <c r="C145" i="215"/>
  <c r="D50" i="210"/>
  <c r="C148" i="226"/>
  <c r="Z53" i="210"/>
  <c r="C148" i="222"/>
  <c r="R53" i="210"/>
  <c r="C148" i="220"/>
  <c r="N53" i="210"/>
  <c r="C148" i="214"/>
  <c r="B53" i="210"/>
  <c r="C148" i="225"/>
  <c r="X53" i="210"/>
  <c r="C148" i="221"/>
  <c r="P53" i="210"/>
  <c r="C148" i="217"/>
  <c r="H53" i="210"/>
  <c r="C146" i="228"/>
  <c r="AD51" i="210"/>
  <c r="C146" i="224"/>
  <c r="V51" i="210"/>
  <c r="C146" i="220"/>
  <c r="N51" i="210"/>
  <c r="C146" i="218"/>
  <c r="J51" i="210"/>
  <c r="C146" i="214"/>
  <c r="B51" i="210"/>
  <c r="C146" i="225"/>
  <c r="X51" i="210"/>
  <c r="C146" i="221"/>
  <c r="P51" i="210"/>
  <c r="C146" i="215"/>
  <c r="D51" i="210"/>
  <c r="C144" i="226"/>
  <c r="Z49" i="210"/>
  <c r="C144" i="224"/>
  <c r="V49" i="210"/>
  <c r="C144" i="220"/>
  <c r="N49" i="210"/>
  <c r="C144" i="214"/>
  <c r="B49" i="210"/>
  <c r="C144" i="225"/>
  <c r="X49" i="210"/>
  <c r="C144" i="221"/>
  <c r="P49" i="210"/>
  <c r="C144" i="219"/>
  <c r="L49" i="210"/>
  <c r="C147" i="228"/>
  <c r="AD52" i="210"/>
  <c r="C147" i="224"/>
  <c r="V52" i="210"/>
  <c r="C147" i="222"/>
  <c r="R52" i="210"/>
  <c r="C147" i="216"/>
  <c r="F52" i="210"/>
  <c r="C147" i="227"/>
  <c r="AB52" i="210"/>
  <c r="C147" i="225"/>
  <c r="X52" i="210"/>
  <c r="C147" i="221"/>
  <c r="P52" i="210"/>
  <c r="C147" i="215"/>
  <c r="D52" i="210"/>
  <c r="C145" i="226"/>
  <c r="Z50" i="210"/>
  <c r="C145" i="222"/>
  <c r="R50" i="210"/>
  <c r="D11" i="95"/>
  <c r="A46" i="211"/>
  <c r="A45" i="211"/>
  <c r="A44" i="211"/>
  <c r="A38" i="211"/>
  <c r="A37" i="211"/>
  <c r="A36" i="211"/>
  <c r="A35" i="211"/>
  <c r="AD130" i="210"/>
  <c r="AB130" i="210"/>
  <c r="Z130" i="210"/>
  <c r="X130" i="210"/>
  <c r="V130" i="210"/>
  <c r="T130" i="210"/>
  <c r="R130" i="210"/>
  <c r="P130" i="210"/>
  <c r="N130" i="210"/>
  <c r="L130" i="210"/>
  <c r="J130" i="210"/>
  <c r="H130" i="210"/>
  <c r="F130" i="210"/>
  <c r="D130" i="210"/>
  <c r="B130" i="210"/>
  <c r="A130" i="210"/>
  <c r="D61" i="211" s="1"/>
  <c r="AD129" i="210"/>
  <c r="AB129" i="210"/>
  <c r="Z129" i="210"/>
  <c r="X129" i="210"/>
  <c r="V129" i="210"/>
  <c r="T129" i="210"/>
  <c r="R129" i="210"/>
  <c r="P129" i="210"/>
  <c r="N129" i="210"/>
  <c r="L129" i="210"/>
  <c r="J129" i="210"/>
  <c r="H129" i="210"/>
  <c r="F129" i="210"/>
  <c r="D129" i="210"/>
  <c r="B129" i="210"/>
  <c r="A129" i="210"/>
  <c r="D60" i="211" s="1"/>
  <c r="AD128" i="210"/>
  <c r="AB128" i="210"/>
  <c r="Z128" i="210"/>
  <c r="X128" i="210"/>
  <c r="V128" i="210"/>
  <c r="T128" i="210"/>
  <c r="R128" i="210"/>
  <c r="P128" i="210"/>
  <c r="N128" i="210"/>
  <c r="L128" i="210"/>
  <c r="J128" i="210"/>
  <c r="H128" i="210"/>
  <c r="F128" i="210"/>
  <c r="D128" i="210"/>
  <c r="B128" i="210"/>
  <c r="A128" i="210"/>
  <c r="D59" i="211" s="1"/>
  <c r="AD127" i="210"/>
  <c r="AB127" i="210"/>
  <c r="Z127" i="210"/>
  <c r="X127" i="210"/>
  <c r="V127" i="210"/>
  <c r="T127" i="210"/>
  <c r="R127" i="210"/>
  <c r="P127" i="210"/>
  <c r="N127" i="210"/>
  <c r="L127" i="210"/>
  <c r="J127" i="210"/>
  <c r="H127" i="210"/>
  <c r="F127" i="210"/>
  <c r="D127" i="210"/>
  <c r="B127" i="210"/>
  <c r="A127" i="210"/>
  <c r="D58" i="211" s="1"/>
  <c r="AD126" i="210"/>
  <c r="AB126" i="210"/>
  <c r="Z126" i="210"/>
  <c r="X126" i="210"/>
  <c r="V126" i="210"/>
  <c r="T126" i="210"/>
  <c r="R126" i="210"/>
  <c r="P126" i="210"/>
  <c r="N126" i="210"/>
  <c r="L126" i="210"/>
  <c r="J126" i="210"/>
  <c r="H126" i="210"/>
  <c r="F126" i="210"/>
  <c r="D126" i="210"/>
  <c r="B126" i="210"/>
  <c r="A126" i="210"/>
  <c r="D57" i="211" s="1"/>
  <c r="AD125" i="210"/>
  <c r="AB125" i="210"/>
  <c r="Z125" i="210"/>
  <c r="X125" i="210"/>
  <c r="V125" i="210"/>
  <c r="T125" i="210"/>
  <c r="R125" i="210"/>
  <c r="P125" i="210"/>
  <c r="N125" i="210"/>
  <c r="L125" i="210"/>
  <c r="J125" i="210"/>
  <c r="H125" i="210"/>
  <c r="F125" i="210"/>
  <c r="D125" i="210"/>
  <c r="B125" i="210"/>
  <c r="A125" i="210"/>
  <c r="D56" i="211" s="1"/>
  <c r="AD124" i="210"/>
  <c r="AB124" i="210"/>
  <c r="Z124" i="210"/>
  <c r="X124" i="210"/>
  <c r="V124" i="210"/>
  <c r="T124" i="210"/>
  <c r="R124" i="210"/>
  <c r="P124" i="210"/>
  <c r="N124" i="210"/>
  <c r="L124" i="210"/>
  <c r="J124" i="210"/>
  <c r="H124" i="210"/>
  <c r="F124" i="210"/>
  <c r="D124" i="210"/>
  <c r="B124" i="210"/>
  <c r="A124" i="210"/>
  <c r="D55" i="211" s="1"/>
  <c r="AD123" i="210"/>
  <c r="AB123" i="210"/>
  <c r="Z123" i="210"/>
  <c r="X123" i="210"/>
  <c r="V123" i="210"/>
  <c r="T123" i="210"/>
  <c r="R123" i="210"/>
  <c r="P123" i="210"/>
  <c r="N123" i="210"/>
  <c r="L123" i="210"/>
  <c r="J123" i="210"/>
  <c r="H123" i="210"/>
  <c r="F123" i="210"/>
  <c r="D123" i="210"/>
  <c r="B123" i="210"/>
  <c r="A123" i="210"/>
  <c r="D54" i="211" s="1"/>
  <c r="AD122" i="210"/>
  <c r="AB122" i="210"/>
  <c r="Z122" i="210"/>
  <c r="X122" i="210"/>
  <c r="V122" i="210"/>
  <c r="T122" i="210"/>
  <c r="R122" i="210"/>
  <c r="P122" i="210"/>
  <c r="N122" i="210"/>
  <c r="L122" i="210"/>
  <c r="J122" i="210"/>
  <c r="H122" i="210"/>
  <c r="F122" i="210"/>
  <c r="D122" i="210"/>
  <c r="B122" i="210"/>
  <c r="A122" i="210"/>
  <c r="D53" i="211" s="1"/>
  <c r="AD121" i="210"/>
  <c r="AB121" i="210"/>
  <c r="Z121" i="210"/>
  <c r="X121" i="210"/>
  <c r="V121" i="210"/>
  <c r="T121" i="210"/>
  <c r="R121" i="210"/>
  <c r="P121" i="210"/>
  <c r="N121" i="210"/>
  <c r="L121" i="210"/>
  <c r="J121" i="210"/>
  <c r="H121" i="210"/>
  <c r="F121" i="210"/>
  <c r="D121" i="210"/>
  <c r="B121" i="210"/>
  <c r="A121" i="210"/>
  <c r="D52" i="211" s="1"/>
  <c r="AD120" i="210"/>
  <c r="AB120" i="210"/>
  <c r="Z120" i="210"/>
  <c r="X120" i="210"/>
  <c r="V120" i="210"/>
  <c r="T120" i="210"/>
  <c r="R120" i="210"/>
  <c r="P120" i="210"/>
  <c r="N120" i="210"/>
  <c r="L120" i="210"/>
  <c r="J120" i="210"/>
  <c r="H120" i="210"/>
  <c r="F120" i="210"/>
  <c r="D120" i="210"/>
  <c r="B120" i="210"/>
  <c r="A120" i="210"/>
  <c r="D51" i="211" s="1"/>
  <c r="AD119" i="210"/>
  <c r="AB119" i="210"/>
  <c r="Z119" i="210"/>
  <c r="X119" i="210"/>
  <c r="V119" i="210"/>
  <c r="T119" i="210"/>
  <c r="R119" i="210"/>
  <c r="P119" i="210"/>
  <c r="N119" i="210"/>
  <c r="L119" i="210"/>
  <c r="J119" i="210"/>
  <c r="H119" i="210"/>
  <c r="F119" i="210"/>
  <c r="D119" i="210"/>
  <c r="B119" i="210"/>
  <c r="A119" i="210"/>
  <c r="D50" i="211" s="1"/>
  <c r="AD118" i="210"/>
  <c r="AB118" i="210"/>
  <c r="Z118" i="210"/>
  <c r="X118" i="210"/>
  <c r="V118" i="210"/>
  <c r="T118" i="210"/>
  <c r="R118" i="210"/>
  <c r="P118" i="210"/>
  <c r="N118" i="210"/>
  <c r="L118" i="210"/>
  <c r="J118" i="210"/>
  <c r="H118" i="210"/>
  <c r="F118" i="210"/>
  <c r="D118" i="210"/>
  <c r="B118" i="210"/>
  <c r="A118" i="210"/>
  <c r="D49" i="211" s="1"/>
  <c r="AD117" i="210"/>
  <c r="AB117" i="210"/>
  <c r="Z117" i="210"/>
  <c r="X117" i="210"/>
  <c r="V117" i="210"/>
  <c r="T117" i="210"/>
  <c r="R117" i="210"/>
  <c r="P117" i="210"/>
  <c r="N117" i="210"/>
  <c r="L117" i="210"/>
  <c r="J117" i="210"/>
  <c r="H117" i="210"/>
  <c r="F117" i="210"/>
  <c r="D117" i="210"/>
  <c r="B117" i="210"/>
  <c r="A117" i="210"/>
  <c r="D48" i="211" s="1"/>
  <c r="AD116" i="210"/>
  <c r="AB116" i="210"/>
  <c r="Z116" i="210"/>
  <c r="X116" i="210"/>
  <c r="V116" i="210"/>
  <c r="T116" i="210"/>
  <c r="R116" i="210"/>
  <c r="P116" i="210"/>
  <c r="N116" i="210"/>
  <c r="L116" i="210"/>
  <c r="J116" i="210"/>
  <c r="H116" i="210"/>
  <c r="F116" i="210"/>
  <c r="D116" i="210"/>
  <c r="B116" i="210"/>
  <c r="A116" i="210"/>
  <c r="D47" i="211" s="1"/>
  <c r="AD115" i="210"/>
  <c r="AB115" i="210"/>
  <c r="Z115" i="210"/>
  <c r="X115" i="210"/>
  <c r="V115" i="210"/>
  <c r="T115" i="210"/>
  <c r="R115" i="210"/>
  <c r="P115" i="210"/>
  <c r="N115" i="210"/>
  <c r="L115" i="210"/>
  <c r="J115" i="210"/>
  <c r="H115" i="210"/>
  <c r="F115" i="210"/>
  <c r="D115" i="210"/>
  <c r="B115" i="210"/>
  <c r="A115" i="210"/>
  <c r="D46" i="211" s="1"/>
  <c r="AD114" i="210"/>
  <c r="AB114" i="210"/>
  <c r="Z114" i="210"/>
  <c r="X114" i="210"/>
  <c r="V114" i="210"/>
  <c r="T114" i="210"/>
  <c r="R114" i="210"/>
  <c r="P114" i="210"/>
  <c r="N114" i="210"/>
  <c r="L114" i="210"/>
  <c r="J114" i="210"/>
  <c r="H114" i="210"/>
  <c r="F114" i="210"/>
  <c r="D114" i="210"/>
  <c r="B114" i="210"/>
  <c r="A114" i="210"/>
  <c r="D45" i="211" s="1"/>
  <c r="AD113" i="210"/>
  <c r="AB113" i="210"/>
  <c r="Z113" i="210"/>
  <c r="X113" i="210"/>
  <c r="V113" i="210"/>
  <c r="T113" i="210"/>
  <c r="R113" i="210"/>
  <c r="P113" i="210"/>
  <c r="N113" i="210"/>
  <c r="L113" i="210"/>
  <c r="J113" i="210"/>
  <c r="H113" i="210"/>
  <c r="F113" i="210"/>
  <c r="D113" i="210"/>
  <c r="B113" i="210"/>
  <c r="A113" i="210"/>
  <c r="D44" i="211" s="1"/>
  <c r="AD112" i="210"/>
  <c r="AB112" i="210"/>
  <c r="Z112" i="210"/>
  <c r="X112" i="210"/>
  <c r="V112" i="210"/>
  <c r="T112" i="210"/>
  <c r="R112" i="210"/>
  <c r="P112" i="210"/>
  <c r="N112" i="210"/>
  <c r="L112" i="210"/>
  <c r="J112" i="210"/>
  <c r="H112" i="210"/>
  <c r="F112" i="210"/>
  <c r="D112" i="210"/>
  <c r="B112" i="210"/>
  <c r="A112" i="210"/>
  <c r="D43" i="211" s="1"/>
  <c r="AD111" i="210"/>
  <c r="AB111" i="210"/>
  <c r="Z111" i="210"/>
  <c r="X111" i="210"/>
  <c r="V111" i="210"/>
  <c r="T111" i="210"/>
  <c r="R111" i="210"/>
  <c r="P111" i="210"/>
  <c r="N111" i="210"/>
  <c r="L111" i="210"/>
  <c r="J111" i="210"/>
  <c r="H111" i="210"/>
  <c r="F111" i="210"/>
  <c r="D111" i="210"/>
  <c r="B111" i="210"/>
  <c r="A111" i="210"/>
  <c r="D42" i="211" s="1"/>
  <c r="AD110" i="210"/>
  <c r="AB110" i="210"/>
  <c r="Z110" i="210"/>
  <c r="X110" i="210"/>
  <c r="V110" i="210"/>
  <c r="T110" i="210"/>
  <c r="R110" i="210"/>
  <c r="P110" i="210"/>
  <c r="N110" i="210"/>
  <c r="L110" i="210"/>
  <c r="J110" i="210"/>
  <c r="H110" i="210"/>
  <c r="F110" i="210"/>
  <c r="D110" i="210"/>
  <c r="B110" i="210"/>
  <c r="A110" i="210"/>
  <c r="D41" i="211" s="1"/>
  <c r="AD109" i="210"/>
  <c r="AB109" i="210"/>
  <c r="Z109" i="210"/>
  <c r="X109" i="210"/>
  <c r="V109" i="210"/>
  <c r="T109" i="210"/>
  <c r="R109" i="210"/>
  <c r="P109" i="210"/>
  <c r="N109" i="210"/>
  <c r="L109" i="210"/>
  <c r="J109" i="210"/>
  <c r="H109" i="210"/>
  <c r="F109" i="210"/>
  <c r="D109" i="210"/>
  <c r="B109" i="210"/>
  <c r="A109" i="210"/>
  <c r="D40" i="211" s="1"/>
  <c r="AD108" i="210"/>
  <c r="AB108" i="210"/>
  <c r="Z108" i="210"/>
  <c r="X108" i="210"/>
  <c r="V108" i="210"/>
  <c r="T108" i="210"/>
  <c r="R108" i="210"/>
  <c r="P108" i="210"/>
  <c r="N108" i="210"/>
  <c r="L108" i="210"/>
  <c r="J108" i="210"/>
  <c r="H108" i="210"/>
  <c r="F108" i="210"/>
  <c r="D108" i="210"/>
  <c r="B108" i="210"/>
  <c r="A108" i="210"/>
  <c r="D39" i="211" s="1"/>
  <c r="AD107" i="210"/>
  <c r="AB107" i="210"/>
  <c r="Z107" i="210"/>
  <c r="X107" i="210"/>
  <c r="V107" i="210"/>
  <c r="T107" i="210"/>
  <c r="R107" i="210"/>
  <c r="P107" i="210"/>
  <c r="N107" i="210"/>
  <c r="L107" i="210"/>
  <c r="J107" i="210"/>
  <c r="H107" i="210"/>
  <c r="F107" i="210"/>
  <c r="D107" i="210"/>
  <c r="B107" i="210"/>
  <c r="A107" i="210"/>
  <c r="D38" i="211" s="1"/>
  <c r="AD106" i="210"/>
  <c r="AB106" i="210"/>
  <c r="Z106" i="210"/>
  <c r="X106" i="210"/>
  <c r="V106" i="210"/>
  <c r="T106" i="210"/>
  <c r="R106" i="210"/>
  <c r="P106" i="210"/>
  <c r="N106" i="210"/>
  <c r="L106" i="210"/>
  <c r="J106" i="210"/>
  <c r="H106" i="210"/>
  <c r="F106" i="210"/>
  <c r="D106" i="210"/>
  <c r="B106" i="210"/>
  <c r="A106" i="210"/>
  <c r="D37" i="211" s="1"/>
  <c r="AD105" i="210"/>
  <c r="AB105" i="210"/>
  <c r="Z105" i="210"/>
  <c r="X105" i="210"/>
  <c r="V105" i="210"/>
  <c r="T105" i="210"/>
  <c r="R105" i="210"/>
  <c r="P105" i="210"/>
  <c r="N105" i="210"/>
  <c r="L105" i="210"/>
  <c r="J105" i="210"/>
  <c r="H105" i="210"/>
  <c r="F105" i="210"/>
  <c r="D105" i="210"/>
  <c r="B105" i="210"/>
  <c r="A105" i="210"/>
  <c r="D36" i="211" s="1"/>
  <c r="AD104" i="210"/>
  <c r="AB104" i="210"/>
  <c r="Z104" i="210"/>
  <c r="X104" i="210"/>
  <c r="V104" i="210"/>
  <c r="T104" i="210"/>
  <c r="R104" i="210"/>
  <c r="P104" i="210"/>
  <c r="N104" i="210"/>
  <c r="L104" i="210"/>
  <c r="J104" i="210"/>
  <c r="H104" i="210"/>
  <c r="F104" i="210"/>
  <c r="D104" i="210"/>
  <c r="B104" i="210"/>
  <c r="A104" i="210"/>
  <c r="D35" i="211" s="1"/>
  <c r="AD103" i="210"/>
  <c r="AB103" i="210"/>
  <c r="Z103" i="210"/>
  <c r="X103" i="210"/>
  <c r="V103" i="210"/>
  <c r="T103" i="210"/>
  <c r="R103" i="210"/>
  <c r="P103" i="210"/>
  <c r="N103" i="210"/>
  <c r="L103" i="210"/>
  <c r="J103" i="210"/>
  <c r="H103" i="210"/>
  <c r="F103" i="210"/>
  <c r="D103" i="210"/>
  <c r="B103" i="210"/>
  <c r="A103" i="210"/>
  <c r="D34" i="211" s="1"/>
  <c r="AD102" i="210"/>
  <c r="AB102" i="210"/>
  <c r="Z102" i="210"/>
  <c r="X102" i="210"/>
  <c r="V102" i="210"/>
  <c r="T102" i="210"/>
  <c r="R102" i="210"/>
  <c r="P102" i="210"/>
  <c r="N102" i="210"/>
  <c r="L102" i="210"/>
  <c r="J102" i="210"/>
  <c r="H102" i="210"/>
  <c r="F102" i="210"/>
  <c r="D102" i="210"/>
  <c r="B102" i="210"/>
  <c r="A102" i="210"/>
  <c r="D33" i="211" s="1"/>
  <c r="AD101" i="210"/>
  <c r="AB101" i="210"/>
  <c r="Z101" i="210"/>
  <c r="X101" i="210"/>
  <c r="V101" i="210"/>
  <c r="T101" i="210"/>
  <c r="R101" i="210"/>
  <c r="P101" i="210"/>
  <c r="N101" i="210"/>
  <c r="L101" i="210"/>
  <c r="J101" i="210"/>
  <c r="H101" i="210"/>
  <c r="F101" i="210"/>
  <c r="D101" i="210"/>
  <c r="B101" i="210"/>
  <c r="A101" i="210"/>
  <c r="D32" i="211" s="1"/>
  <c r="AD100" i="210"/>
  <c r="AB100" i="210"/>
  <c r="Z100" i="210"/>
  <c r="X100" i="210"/>
  <c r="V100" i="210"/>
  <c r="T100" i="210"/>
  <c r="R100" i="210"/>
  <c r="P100" i="210"/>
  <c r="N100" i="210"/>
  <c r="L100" i="210"/>
  <c r="J100" i="210"/>
  <c r="H100" i="210"/>
  <c r="F100" i="210"/>
  <c r="D100" i="210"/>
  <c r="B100" i="210"/>
  <c r="A100" i="210"/>
  <c r="D31" i="211" s="1"/>
  <c r="AD99" i="210"/>
  <c r="AB99" i="210"/>
  <c r="Z99" i="210"/>
  <c r="X99" i="210"/>
  <c r="V99" i="210"/>
  <c r="T99" i="210"/>
  <c r="R99" i="210"/>
  <c r="P99" i="210"/>
  <c r="N99" i="210"/>
  <c r="L99" i="210"/>
  <c r="J99" i="210"/>
  <c r="H99" i="210"/>
  <c r="F99" i="210"/>
  <c r="D99" i="210"/>
  <c r="B99" i="210"/>
  <c r="A99" i="210"/>
  <c r="D30" i="211" s="1"/>
  <c r="AD98" i="210"/>
  <c r="AB98" i="210"/>
  <c r="Z98" i="210"/>
  <c r="X98" i="210"/>
  <c r="V98" i="210"/>
  <c r="T98" i="210"/>
  <c r="R98" i="210"/>
  <c r="P98" i="210"/>
  <c r="N98" i="210"/>
  <c r="L98" i="210"/>
  <c r="J98" i="210"/>
  <c r="H98" i="210"/>
  <c r="F98" i="210"/>
  <c r="D98" i="210"/>
  <c r="B98" i="210"/>
  <c r="A98" i="210"/>
  <c r="D29" i="211" s="1"/>
  <c r="AD97" i="210"/>
  <c r="AB97" i="210"/>
  <c r="Z97" i="210"/>
  <c r="X97" i="210"/>
  <c r="V97" i="210"/>
  <c r="T97" i="210"/>
  <c r="R97" i="210"/>
  <c r="P97" i="210"/>
  <c r="N97" i="210"/>
  <c r="L97" i="210"/>
  <c r="J97" i="210"/>
  <c r="H97" i="210"/>
  <c r="F97" i="210"/>
  <c r="D97" i="210"/>
  <c r="B97" i="210"/>
  <c r="A97" i="210"/>
  <c r="D28" i="211" s="1"/>
  <c r="AD96" i="210"/>
  <c r="AB96" i="210"/>
  <c r="Z96" i="210"/>
  <c r="X96" i="210"/>
  <c r="V96" i="210"/>
  <c r="T96" i="210"/>
  <c r="R96" i="210"/>
  <c r="P96" i="210"/>
  <c r="N96" i="210"/>
  <c r="L96" i="210"/>
  <c r="J96" i="210"/>
  <c r="H96" i="210"/>
  <c r="F96" i="210"/>
  <c r="D96" i="210"/>
  <c r="B96" i="210"/>
  <c r="A96" i="210"/>
  <c r="D27" i="211" s="1"/>
  <c r="AD95" i="210"/>
  <c r="AB95" i="210"/>
  <c r="Z95" i="210"/>
  <c r="X95" i="210"/>
  <c r="V95" i="210"/>
  <c r="T95" i="210"/>
  <c r="R95" i="210"/>
  <c r="P95" i="210"/>
  <c r="N95" i="210"/>
  <c r="L95" i="210"/>
  <c r="J95" i="210"/>
  <c r="H95" i="210"/>
  <c r="F95" i="210"/>
  <c r="D95" i="210"/>
  <c r="B95" i="210"/>
  <c r="A95" i="210"/>
  <c r="D26" i="211" s="1"/>
  <c r="AD94" i="210"/>
  <c r="AB94" i="210"/>
  <c r="Z94" i="210"/>
  <c r="X94" i="210"/>
  <c r="V94" i="210"/>
  <c r="T94" i="210"/>
  <c r="R94" i="210"/>
  <c r="P94" i="210"/>
  <c r="N94" i="210"/>
  <c r="L94" i="210"/>
  <c r="J94" i="210"/>
  <c r="H94" i="210"/>
  <c r="F94" i="210"/>
  <c r="D94" i="210"/>
  <c r="B94" i="210"/>
  <c r="A94" i="210"/>
  <c r="D25" i="211" s="1"/>
  <c r="AD93" i="210"/>
  <c r="AB93" i="210"/>
  <c r="Z93" i="210"/>
  <c r="X93" i="210"/>
  <c r="V93" i="210"/>
  <c r="T93" i="210"/>
  <c r="R93" i="210"/>
  <c r="P93" i="210"/>
  <c r="N93" i="210"/>
  <c r="L93" i="210"/>
  <c r="J93" i="210"/>
  <c r="H93" i="210"/>
  <c r="F93" i="210"/>
  <c r="D93" i="210"/>
  <c r="B93" i="210"/>
  <c r="A93" i="210"/>
  <c r="D24" i="211" s="1"/>
  <c r="AD92" i="210"/>
  <c r="AB92" i="210"/>
  <c r="Z92" i="210"/>
  <c r="X92" i="210"/>
  <c r="V92" i="210"/>
  <c r="T92" i="210"/>
  <c r="R92" i="210"/>
  <c r="P92" i="210"/>
  <c r="N92" i="210"/>
  <c r="L92" i="210"/>
  <c r="J92" i="210"/>
  <c r="H92" i="210"/>
  <c r="F92" i="210"/>
  <c r="D92" i="210"/>
  <c r="B92" i="210"/>
  <c r="A92" i="210"/>
  <c r="D23" i="211" s="1"/>
  <c r="AD91" i="210"/>
  <c r="AB91" i="210"/>
  <c r="Z91" i="210"/>
  <c r="X91" i="210"/>
  <c r="V91" i="210"/>
  <c r="T91" i="210"/>
  <c r="R91" i="210"/>
  <c r="P91" i="210"/>
  <c r="N91" i="210"/>
  <c r="L91" i="210"/>
  <c r="J91" i="210"/>
  <c r="H91" i="210"/>
  <c r="F91" i="210"/>
  <c r="D91" i="210"/>
  <c r="B91" i="210"/>
  <c r="A91" i="210"/>
  <c r="D22" i="211" s="1"/>
  <c r="AD90" i="210"/>
  <c r="AB90" i="210"/>
  <c r="Z90" i="210"/>
  <c r="X90" i="210"/>
  <c r="V90" i="210"/>
  <c r="T90" i="210"/>
  <c r="R90" i="210"/>
  <c r="P90" i="210"/>
  <c r="N90" i="210"/>
  <c r="L90" i="210"/>
  <c r="J90" i="210"/>
  <c r="H90" i="210"/>
  <c r="F90" i="210"/>
  <c r="D90" i="210"/>
  <c r="B90" i="210"/>
  <c r="A90" i="210"/>
  <c r="D21" i="211" s="1"/>
  <c r="AD89" i="210"/>
  <c r="AB89" i="210"/>
  <c r="Z89" i="210"/>
  <c r="X89" i="210"/>
  <c r="V89" i="210"/>
  <c r="T89" i="210"/>
  <c r="R89" i="210"/>
  <c r="P89" i="210"/>
  <c r="N89" i="210"/>
  <c r="L89" i="210"/>
  <c r="J89" i="210"/>
  <c r="H89" i="210"/>
  <c r="F89" i="210"/>
  <c r="D89" i="210"/>
  <c r="B89" i="210"/>
  <c r="A89" i="210"/>
  <c r="D20" i="211" s="1"/>
  <c r="AD88" i="210"/>
  <c r="AB88" i="210"/>
  <c r="Z88" i="210"/>
  <c r="X88" i="210"/>
  <c r="V88" i="210"/>
  <c r="T88" i="210"/>
  <c r="R88" i="210"/>
  <c r="P88" i="210"/>
  <c r="N88" i="210"/>
  <c r="L88" i="210"/>
  <c r="J88" i="210"/>
  <c r="H88" i="210"/>
  <c r="F88" i="210"/>
  <c r="D88" i="210"/>
  <c r="B88" i="210"/>
  <c r="A88" i="210"/>
  <c r="D19" i="211" s="1"/>
  <c r="AD87" i="210"/>
  <c r="AB87" i="210"/>
  <c r="Z87" i="210"/>
  <c r="X87" i="210"/>
  <c r="V87" i="210"/>
  <c r="T87" i="210"/>
  <c r="R87" i="210"/>
  <c r="P87" i="210"/>
  <c r="N87" i="210"/>
  <c r="L87" i="210"/>
  <c r="J87" i="210"/>
  <c r="H87" i="210"/>
  <c r="F87" i="210"/>
  <c r="D87" i="210"/>
  <c r="B87" i="210"/>
  <c r="A87" i="210"/>
  <c r="D18" i="211" s="1"/>
  <c r="AD86" i="210"/>
  <c r="AB86" i="210"/>
  <c r="Z86" i="210"/>
  <c r="X86" i="210"/>
  <c r="V86" i="210"/>
  <c r="T86" i="210"/>
  <c r="R86" i="210"/>
  <c r="P86" i="210"/>
  <c r="N86" i="210"/>
  <c r="L86" i="210"/>
  <c r="J86" i="210"/>
  <c r="H86" i="210"/>
  <c r="F86" i="210"/>
  <c r="D86" i="210"/>
  <c r="B86" i="210"/>
  <c r="A86" i="210"/>
  <c r="D17" i="211" s="1"/>
  <c r="AD85" i="210"/>
  <c r="AB85" i="210"/>
  <c r="Z85" i="210"/>
  <c r="X85" i="210"/>
  <c r="V85" i="210"/>
  <c r="T85" i="210"/>
  <c r="R85" i="210"/>
  <c r="P85" i="210"/>
  <c r="N85" i="210"/>
  <c r="L85" i="210"/>
  <c r="J85" i="210"/>
  <c r="H85" i="210"/>
  <c r="F85" i="210"/>
  <c r="D85" i="210"/>
  <c r="B85" i="210"/>
  <c r="A85" i="210"/>
  <c r="D16" i="211" s="1"/>
  <c r="AD84" i="210"/>
  <c r="AB84" i="210"/>
  <c r="Z84" i="210"/>
  <c r="X84" i="210"/>
  <c r="V84" i="210"/>
  <c r="T84" i="210"/>
  <c r="R84" i="210"/>
  <c r="P84" i="210"/>
  <c r="N84" i="210"/>
  <c r="L84" i="210"/>
  <c r="J84" i="210"/>
  <c r="H84" i="210"/>
  <c r="F84" i="210"/>
  <c r="D84" i="210"/>
  <c r="B84" i="210"/>
  <c r="A84" i="210"/>
  <c r="D15" i="211" s="1"/>
  <c r="AD83" i="210"/>
  <c r="AB83" i="210"/>
  <c r="Z83" i="210"/>
  <c r="X83" i="210"/>
  <c r="V83" i="210"/>
  <c r="T83" i="210"/>
  <c r="R83" i="210"/>
  <c r="P83" i="210"/>
  <c r="N83" i="210"/>
  <c r="L83" i="210"/>
  <c r="J83" i="210"/>
  <c r="H83" i="210"/>
  <c r="F83" i="210"/>
  <c r="D83" i="210"/>
  <c r="B83" i="210"/>
  <c r="A83" i="210"/>
  <c r="D14" i="211" s="1"/>
  <c r="AD82" i="210"/>
  <c r="AB82" i="210"/>
  <c r="Z82" i="210"/>
  <c r="X82" i="210"/>
  <c r="V82" i="210"/>
  <c r="T82" i="210"/>
  <c r="R82" i="210"/>
  <c r="P82" i="210"/>
  <c r="N82" i="210"/>
  <c r="L82" i="210"/>
  <c r="J82" i="210"/>
  <c r="H82" i="210"/>
  <c r="F82" i="210"/>
  <c r="D82" i="210"/>
  <c r="B82" i="210"/>
  <c r="A82" i="210"/>
  <c r="D13" i="211" s="1"/>
  <c r="AD81" i="210"/>
  <c r="AB81" i="210"/>
  <c r="Z81" i="210"/>
  <c r="X81" i="210"/>
  <c r="V81" i="210"/>
  <c r="T81" i="210"/>
  <c r="R81" i="210"/>
  <c r="P81" i="210"/>
  <c r="N81" i="210"/>
  <c r="L81" i="210"/>
  <c r="J81" i="210"/>
  <c r="H81" i="210"/>
  <c r="F81" i="210"/>
  <c r="D81" i="210"/>
  <c r="B81" i="210"/>
  <c r="A81" i="210"/>
  <c r="D12" i="211" s="1"/>
  <c r="A79" i="210"/>
  <c r="D10" i="211" s="1"/>
  <c r="B78" i="210"/>
  <c r="E9" i="211" s="1"/>
  <c r="A78" i="210"/>
  <c r="D9" i="211" s="1"/>
  <c r="A77" i="210"/>
  <c r="D8" i="211" s="1"/>
  <c r="B76" i="210"/>
  <c r="E7" i="211" s="1"/>
  <c r="A76" i="210"/>
  <c r="D7" i="211" s="1"/>
  <c r="B75" i="210"/>
  <c r="E6" i="211" s="1"/>
  <c r="A75" i="210"/>
  <c r="D6" i="211" s="1"/>
  <c r="B74" i="210"/>
  <c r="E5" i="211" s="1"/>
  <c r="A74" i="210"/>
  <c r="D5" i="211" s="1"/>
  <c r="B73" i="210"/>
  <c r="E4" i="211" s="1"/>
  <c r="A73" i="210"/>
  <c r="D4" i="211" s="1"/>
  <c r="B72" i="210"/>
  <c r="E3" i="211" s="1"/>
  <c r="A72" i="210"/>
  <c r="D3" i="211" s="1"/>
  <c r="B71" i="210"/>
  <c r="B61" i="211" s="1"/>
  <c r="A71" i="210"/>
  <c r="A61" i="211" s="1"/>
  <c r="B70" i="210"/>
  <c r="B60" i="211" s="1"/>
  <c r="A70" i="210"/>
  <c r="A60" i="211" s="1"/>
  <c r="B68" i="210"/>
  <c r="B58" i="211" s="1"/>
  <c r="A68" i="210"/>
  <c r="A58" i="211" s="1"/>
  <c r="B67" i="210"/>
  <c r="B57" i="211" s="1"/>
  <c r="A67" i="210"/>
  <c r="A57" i="211" s="1"/>
  <c r="B66" i="210"/>
  <c r="B56" i="211" s="1"/>
  <c r="A66" i="210"/>
  <c r="A56" i="211" s="1"/>
  <c r="B65" i="210"/>
  <c r="B55" i="211" s="1"/>
  <c r="A65" i="210"/>
  <c r="A55" i="211" s="1"/>
  <c r="AD64" i="210"/>
  <c r="AB64" i="210"/>
  <c r="Z64" i="210"/>
  <c r="X64" i="210"/>
  <c r="V64" i="210"/>
  <c r="T64" i="210"/>
  <c r="R64" i="210"/>
  <c r="P64" i="210"/>
  <c r="N64" i="210"/>
  <c r="L64" i="210"/>
  <c r="J64" i="210"/>
  <c r="H64" i="210"/>
  <c r="F64" i="210"/>
  <c r="D64" i="210"/>
  <c r="B64" i="210"/>
  <c r="A64" i="210"/>
  <c r="A54" i="211" s="1"/>
  <c r="AD63" i="210"/>
  <c r="AB63" i="210"/>
  <c r="Z63" i="210"/>
  <c r="X63" i="210"/>
  <c r="V63" i="210"/>
  <c r="T63" i="210"/>
  <c r="R63" i="210"/>
  <c r="P63" i="210"/>
  <c r="N63" i="210"/>
  <c r="L63" i="210"/>
  <c r="J63" i="210"/>
  <c r="H63" i="210"/>
  <c r="F63" i="210"/>
  <c r="D63" i="210"/>
  <c r="B63" i="210"/>
  <c r="A63" i="210"/>
  <c r="A53" i="211" s="1"/>
  <c r="AD62" i="210"/>
  <c r="AB62" i="210"/>
  <c r="Z62" i="210"/>
  <c r="X62" i="210"/>
  <c r="V62" i="210"/>
  <c r="T62" i="210"/>
  <c r="R62" i="210"/>
  <c r="P62" i="210"/>
  <c r="N62" i="210"/>
  <c r="L62" i="210"/>
  <c r="J62" i="210"/>
  <c r="H62" i="210"/>
  <c r="F62" i="210"/>
  <c r="D62" i="210"/>
  <c r="B62" i="210"/>
  <c r="A62" i="210"/>
  <c r="A52" i="211" s="1"/>
  <c r="AD61" i="210"/>
  <c r="AB61" i="210"/>
  <c r="Z61" i="210"/>
  <c r="X61" i="210"/>
  <c r="V61" i="210"/>
  <c r="T61" i="210"/>
  <c r="R61" i="210"/>
  <c r="P61" i="210"/>
  <c r="N61" i="210"/>
  <c r="L61" i="210"/>
  <c r="J61" i="210"/>
  <c r="H61" i="210"/>
  <c r="F61" i="210"/>
  <c r="D61" i="210"/>
  <c r="B61" i="210"/>
  <c r="A61" i="210"/>
  <c r="A51" i="211" s="1"/>
  <c r="AD60" i="210"/>
  <c r="AB60" i="210"/>
  <c r="Z60" i="210"/>
  <c r="X60" i="210"/>
  <c r="V60" i="210"/>
  <c r="T60" i="210"/>
  <c r="R60" i="210"/>
  <c r="P60" i="210"/>
  <c r="N60" i="210"/>
  <c r="L60" i="210"/>
  <c r="J60" i="210"/>
  <c r="H60" i="210"/>
  <c r="F60" i="210"/>
  <c r="D60" i="210"/>
  <c r="B60" i="210"/>
  <c r="A60" i="210"/>
  <c r="A50" i="211" s="1"/>
  <c r="AD59" i="210"/>
  <c r="AB59" i="210"/>
  <c r="Z59" i="210"/>
  <c r="X59" i="210"/>
  <c r="V59" i="210"/>
  <c r="T59" i="210"/>
  <c r="R59" i="210"/>
  <c r="P59" i="210"/>
  <c r="N59" i="210"/>
  <c r="L59" i="210"/>
  <c r="J59" i="210"/>
  <c r="H59" i="210"/>
  <c r="F59" i="210"/>
  <c r="D59" i="210"/>
  <c r="B59" i="210"/>
  <c r="A59" i="210"/>
  <c r="A49" i="211" s="1"/>
  <c r="AD58" i="210"/>
  <c r="AB58" i="210"/>
  <c r="Z58" i="210"/>
  <c r="X58" i="210"/>
  <c r="V58" i="210"/>
  <c r="T58" i="210"/>
  <c r="R58" i="210"/>
  <c r="P58" i="210"/>
  <c r="N58" i="210"/>
  <c r="L58" i="210"/>
  <c r="J58" i="210"/>
  <c r="H58" i="210"/>
  <c r="F58" i="210"/>
  <c r="D58" i="210"/>
  <c r="B58" i="210"/>
  <c r="A58" i="210"/>
  <c r="A48" i="211" s="1"/>
  <c r="A57" i="210"/>
  <c r="A47" i="211" s="1"/>
  <c r="A47" i="210"/>
  <c r="A46" i="210"/>
  <c r="A45" i="210"/>
  <c r="A44" i="210"/>
  <c r="A43" i="210"/>
  <c r="A42" i="210"/>
  <c r="A41" i="210"/>
  <c r="A40" i="210"/>
  <c r="A39" i="210"/>
  <c r="A38" i="210"/>
  <c r="A37" i="210"/>
  <c r="A36" i="210"/>
  <c r="A34" i="210"/>
  <c r="A33" i="210"/>
  <c r="A32" i="210"/>
  <c r="A31" i="211" s="1"/>
  <c r="A31" i="210"/>
  <c r="A30" i="211" s="1"/>
  <c r="A30" i="210"/>
  <c r="A29" i="211" s="1"/>
  <c r="A29" i="210"/>
  <c r="A28" i="211" s="1"/>
  <c r="A28" i="210"/>
  <c r="A27" i="210"/>
  <c r="A26" i="211" s="1"/>
  <c r="A26" i="210"/>
  <c r="A25" i="211" s="1"/>
  <c r="A25" i="210"/>
  <c r="A24" i="211" s="1"/>
  <c r="A24" i="210"/>
  <c r="A23" i="210"/>
  <c r="A22" i="211" s="1"/>
  <c r="A22" i="210"/>
  <c r="A21" i="211" s="1"/>
  <c r="A21" i="210"/>
  <c r="A20" i="211" s="1"/>
  <c r="A20" i="210"/>
  <c r="A19" i="210"/>
  <c r="A18" i="211" s="1"/>
  <c r="A18" i="210"/>
  <c r="A17" i="211" s="1"/>
  <c r="A17" i="210"/>
  <c r="A16" i="211" s="1"/>
  <c r="A16" i="210"/>
  <c r="A15" i="210"/>
  <c r="A14" i="210"/>
  <c r="A13" i="210"/>
  <c r="A12" i="210"/>
  <c r="A11" i="210"/>
  <c r="A10" i="210"/>
  <c r="A9" i="210"/>
  <c r="A8" i="211" s="1"/>
  <c r="A8" i="210"/>
  <c r="A7" i="211" s="1"/>
  <c r="A7" i="210"/>
  <c r="A6" i="210"/>
  <c r="A5" i="210"/>
  <c r="A4" i="211" s="1"/>
  <c r="A4" i="210"/>
  <c r="A3" i="210"/>
  <c r="A2" i="211" s="1"/>
  <c r="E12" i="211" l="1"/>
  <c r="E13" i="211"/>
  <c r="E14" i="211"/>
  <c r="E29" i="211"/>
  <c r="E30" i="211"/>
  <c r="E31" i="211"/>
  <c r="E32" i="211"/>
  <c r="E33" i="211"/>
  <c r="E34" i="211"/>
  <c r="E36" i="211"/>
  <c r="E37" i="211"/>
  <c r="E40" i="211"/>
  <c r="E42" i="211"/>
  <c r="E44" i="211"/>
  <c r="E45" i="211"/>
  <c r="E46" i="211"/>
  <c r="E48" i="211"/>
  <c r="E50" i="211"/>
  <c r="E52" i="211"/>
  <c r="E54" i="211"/>
  <c r="E56" i="211"/>
  <c r="E57" i="211"/>
  <c r="E59" i="211"/>
  <c r="E61" i="211"/>
  <c r="E15" i="211"/>
  <c r="E16" i="211"/>
  <c r="E17" i="211"/>
  <c r="E18" i="211"/>
  <c r="E19" i="211"/>
  <c r="E20" i="211"/>
  <c r="E21" i="211"/>
  <c r="E22" i="211"/>
  <c r="E23" i="211"/>
  <c r="E24" i="211"/>
  <c r="E25" i="211"/>
  <c r="E26" i="211"/>
  <c r="E27" i="211"/>
  <c r="E28" i="211"/>
  <c r="E35" i="211"/>
  <c r="E38" i="211"/>
  <c r="E39" i="211"/>
  <c r="E41" i="211"/>
  <c r="E43" i="211"/>
  <c r="E47" i="211"/>
  <c r="E49" i="211"/>
  <c r="E51" i="211"/>
  <c r="E53" i="211"/>
  <c r="E55" i="211"/>
  <c r="E58" i="211"/>
  <c r="E60" i="211"/>
  <c r="A7" i="227"/>
  <c r="A7" i="223"/>
  <c r="A7" i="226"/>
  <c r="A7" i="222"/>
  <c r="A7" i="215"/>
  <c r="A7" i="216"/>
  <c r="A7" i="225"/>
  <c r="A7" i="221"/>
  <c r="A7" i="220"/>
  <c r="A7" i="228"/>
  <c r="A7" i="219"/>
  <c r="A7" i="218"/>
  <c r="A7" i="217"/>
  <c r="A7" i="224"/>
  <c r="A7" i="214"/>
  <c r="A12" i="228"/>
  <c r="A12" i="224"/>
  <c r="A12" i="220"/>
  <c r="A12" i="227"/>
  <c r="A12" i="223"/>
  <c r="A12" i="219"/>
  <c r="A12" i="216"/>
  <c r="A12" i="225"/>
  <c r="A12" i="221"/>
  <c r="A12" i="217"/>
  <c r="A12" i="226"/>
  <c r="A12" i="215"/>
  <c r="A12" i="222"/>
  <c r="A12" i="218"/>
  <c r="A12" i="214"/>
  <c r="A16" i="228"/>
  <c r="A16" i="224"/>
  <c r="A16" i="220"/>
  <c r="A16" i="227"/>
  <c r="A16" i="223"/>
  <c r="A16" i="219"/>
  <c r="A16" i="226"/>
  <c r="A16" i="222"/>
  <c r="A16" i="216"/>
  <c r="A16" i="225"/>
  <c r="A16" i="217"/>
  <c r="A16" i="218"/>
  <c r="A16" i="221"/>
  <c r="A16" i="215"/>
  <c r="A16" i="214"/>
  <c r="A75" i="227"/>
  <c r="A75" i="223"/>
  <c r="A75" i="219"/>
  <c r="A75" i="226"/>
  <c r="A75" i="222"/>
  <c r="A75" i="225"/>
  <c r="A75" i="221"/>
  <c r="A75" i="215"/>
  <c r="A75" i="228"/>
  <c r="A75" i="216"/>
  <c r="A75" i="224"/>
  <c r="A75" i="217"/>
  <c r="A75" i="218"/>
  <c r="A75" i="220"/>
  <c r="A75" i="214"/>
  <c r="A79" i="227"/>
  <c r="A79" i="223"/>
  <c r="A79" i="219"/>
  <c r="A79" i="226"/>
  <c r="A79" i="222"/>
  <c r="A79" i="215"/>
  <c r="A79" i="225"/>
  <c r="A79" i="228"/>
  <c r="A79" i="224"/>
  <c r="A79" i="220"/>
  <c r="A79" i="216"/>
  <c r="A79" i="218"/>
  <c r="A79" i="221"/>
  <c r="A79" i="217"/>
  <c r="A79" i="214"/>
  <c r="A84" i="227"/>
  <c r="A84" i="223"/>
  <c r="A84" i="219"/>
  <c r="A84" i="226"/>
  <c r="A84" i="222"/>
  <c r="A84" i="218"/>
  <c r="A84" i="228"/>
  <c r="A84" i="225"/>
  <c r="A84" i="224"/>
  <c r="A84" i="221"/>
  <c r="A84" i="220"/>
  <c r="A84" i="215"/>
  <c r="A84" i="216"/>
  <c r="A84" i="217"/>
  <c r="A84" i="214"/>
  <c r="A17" i="226"/>
  <c r="A17" i="222"/>
  <c r="A17" i="225"/>
  <c r="A17" i="221"/>
  <c r="A17" i="219"/>
  <c r="A17" i="218"/>
  <c r="A17" i="215"/>
  <c r="A17" i="227"/>
  <c r="A17" i="224"/>
  <c r="A17" i="223"/>
  <c r="A17" i="228"/>
  <c r="A17" i="217"/>
  <c r="A17" i="216"/>
  <c r="A17" i="220"/>
  <c r="A17" i="214"/>
  <c r="A21" i="225"/>
  <c r="A21" i="221"/>
  <c r="A21" i="228"/>
  <c r="A21" i="224"/>
  <c r="A21" i="220"/>
  <c r="A21" i="217"/>
  <c r="A21" i="223"/>
  <c r="A21" i="218"/>
  <c r="A21" i="227"/>
  <c r="A21" i="226"/>
  <c r="A21" i="222"/>
  <c r="A21" i="219"/>
  <c r="A21" i="216"/>
  <c r="A21" i="215"/>
  <c r="A21" i="214"/>
  <c r="A10" i="211"/>
  <c r="A23" i="211"/>
  <c r="A27" i="211"/>
  <c r="A6" i="225"/>
  <c r="A6" i="221"/>
  <c r="A6" i="228"/>
  <c r="A6" i="224"/>
  <c r="A6" i="220"/>
  <c r="A6" i="226"/>
  <c r="A6" i="222"/>
  <c r="A6" i="219"/>
  <c r="A6" i="217"/>
  <c r="A6" i="227"/>
  <c r="A6" i="223"/>
  <c r="A6" i="218"/>
  <c r="A6" i="216"/>
  <c r="A6" i="215"/>
  <c r="A6" i="214"/>
  <c r="A8" i="225"/>
  <c r="A8" i="221"/>
  <c r="A8" i="228"/>
  <c r="A8" i="224"/>
  <c r="A8" i="220"/>
  <c r="A8" i="219"/>
  <c r="A8" i="217"/>
  <c r="A8" i="226"/>
  <c r="A8" i="222"/>
  <c r="A8" i="218"/>
  <c r="A8" i="223"/>
  <c r="A8" i="227"/>
  <c r="A8" i="215"/>
  <c r="A8" i="216"/>
  <c r="A8" i="214"/>
  <c r="A11" i="225"/>
  <c r="A11" i="221"/>
  <c r="A11" i="228"/>
  <c r="A11" i="224"/>
  <c r="A11" i="220"/>
  <c r="A11" i="227"/>
  <c r="A11" i="223"/>
  <c r="A11" i="217"/>
  <c r="A11" i="226"/>
  <c r="A11" i="219"/>
  <c r="A11" i="218"/>
  <c r="A11" i="215"/>
  <c r="A11" i="222"/>
  <c r="A11" i="216"/>
  <c r="A11" i="214"/>
  <c r="A13" i="228"/>
  <c r="A13" i="224"/>
  <c r="A13" i="220"/>
  <c r="A13" i="227"/>
  <c r="A13" i="223"/>
  <c r="A13" i="219"/>
  <c r="A13" i="216"/>
  <c r="A13" i="225"/>
  <c r="A13" i="221"/>
  <c r="A13" i="217"/>
  <c r="A13" i="226"/>
  <c r="A13" i="215"/>
  <c r="A13" i="218"/>
  <c r="A13" i="222"/>
  <c r="A13" i="214"/>
  <c r="A15" i="228"/>
  <c r="A15" i="224"/>
  <c r="A15" i="220"/>
  <c r="A15" i="227"/>
  <c r="A15" i="223"/>
  <c r="A15" i="219"/>
  <c r="A15" i="226"/>
  <c r="A15" i="222"/>
  <c r="A15" i="216"/>
  <c r="A15" i="225"/>
  <c r="A15" i="217"/>
  <c r="A15" i="218"/>
  <c r="A15" i="215"/>
  <c r="A15" i="221"/>
  <c r="A15" i="214"/>
  <c r="A74" i="225"/>
  <c r="A74" i="221"/>
  <c r="A74" i="228"/>
  <c r="A74" i="224"/>
  <c r="A74" i="220"/>
  <c r="A74" i="217"/>
  <c r="A74" i="218"/>
  <c r="A74" i="226"/>
  <c r="A74" i="219"/>
  <c r="A74" i="216"/>
  <c r="A74" i="215"/>
  <c r="A74" i="223"/>
  <c r="A74" i="227"/>
  <c r="A74" i="222"/>
  <c r="A74" i="214"/>
  <c r="A76" i="225"/>
  <c r="A76" i="221"/>
  <c r="A76" i="228"/>
  <c r="A76" i="224"/>
  <c r="A76" i="220"/>
  <c r="A76" i="227"/>
  <c r="A76" i="226"/>
  <c r="A76" i="223"/>
  <c r="A76" i="222"/>
  <c r="A76" i="219"/>
  <c r="A76" i="217"/>
  <c r="A76" i="218"/>
  <c r="A76" i="216"/>
  <c r="A76" i="215"/>
  <c r="A76" i="214"/>
  <c r="A78" i="225"/>
  <c r="A78" i="221"/>
  <c r="A78" i="228"/>
  <c r="A78" i="224"/>
  <c r="A78" i="220"/>
  <c r="A78" i="226"/>
  <c r="A78" i="222"/>
  <c r="A78" i="217"/>
  <c r="A78" i="227"/>
  <c r="A78" i="223"/>
  <c r="A78" i="219"/>
  <c r="A78" i="218"/>
  <c r="A78" i="215"/>
  <c r="A78" i="216"/>
  <c r="A78" i="214"/>
  <c r="A80" i="225"/>
  <c r="A80" i="221"/>
  <c r="A80" i="228"/>
  <c r="A80" i="224"/>
  <c r="A80" i="220"/>
  <c r="A80" i="217"/>
  <c r="A80" i="223"/>
  <c r="A80" i="226"/>
  <c r="A80" i="222"/>
  <c r="A80" i="218"/>
  <c r="A80" i="227"/>
  <c r="A80" i="216"/>
  <c r="A80" i="219"/>
  <c r="A80" i="215"/>
  <c r="A80" i="214"/>
  <c r="A85" i="228"/>
  <c r="A85" i="224"/>
  <c r="A85" i="220"/>
  <c r="A85" i="227"/>
  <c r="A85" i="223"/>
  <c r="A85" i="219"/>
  <c r="A85" i="226"/>
  <c r="A85" i="222"/>
  <c r="A85" i="216"/>
  <c r="A85" i="217"/>
  <c r="A85" i="225"/>
  <c r="A85" i="215"/>
  <c r="A85" i="221"/>
  <c r="A85" i="218"/>
  <c r="A85" i="214"/>
  <c r="A6" i="211"/>
  <c r="A15" i="211"/>
  <c r="A19" i="211"/>
  <c r="A4" i="227"/>
  <c r="A4" i="223"/>
  <c r="A4" i="226"/>
  <c r="A4" i="222"/>
  <c r="A4" i="215"/>
  <c r="A4" i="225"/>
  <c r="A4" i="228"/>
  <c r="A4" i="224"/>
  <c r="A4" i="220"/>
  <c r="A4" i="219"/>
  <c r="A4" i="216"/>
  <c r="A4" i="218"/>
  <c r="A4" i="217"/>
  <c r="A4" i="221"/>
  <c r="A4" i="214"/>
  <c r="A9" i="226"/>
  <c r="A9" i="222"/>
  <c r="A9" i="225"/>
  <c r="A9" i="221"/>
  <c r="A9" i="218"/>
  <c r="A9" i="223"/>
  <c r="A9" i="228"/>
  <c r="A9" i="224"/>
  <c r="A9" i="220"/>
  <c r="A9" i="215"/>
  <c r="A9" i="227"/>
  <c r="A9" i="216"/>
  <c r="A9" i="219"/>
  <c r="A9" i="217"/>
  <c r="A9" i="214"/>
  <c r="A14" i="226"/>
  <c r="A14" i="222"/>
  <c r="A14" i="225"/>
  <c r="A14" i="221"/>
  <c r="A14" i="218"/>
  <c r="A14" i="228"/>
  <c r="A14" i="227"/>
  <c r="A14" i="224"/>
  <c r="A14" i="223"/>
  <c r="A14" i="220"/>
  <c r="A14" i="215"/>
  <c r="A14" i="217"/>
  <c r="A14" i="216"/>
  <c r="A14" i="219"/>
  <c r="A14" i="214"/>
  <c r="A73" i="227"/>
  <c r="A73" i="223"/>
  <c r="A73" i="219"/>
  <c r="A73" i="226"/>
  <c r="A73" i="222"/>
  <c r="A73" i="215"/>
  <c r="A73" i="228"/>
  <c r="A73" i="224"/>
  <c r="A73" i="220"/>
  <c r="A73" i="216"/>
  <c r="A73" i="221"/>
  <c r="A73" i="225"/>
  <c r="A73" i="217"/>
  <c r="A73" i="218"/>
  <c r="A73" i="214"/>
  <c r="A77" i="228"/>
  <c r="A77" i="224"/>
  <c r="A77" i="220"/>
  <c r="A77" i="227"/>
  <c r="A77" i="223"/>
  <c r="A77" i="219"/>
  <c r="A77" i="225"/>
  <c r="A77" i="221"/>
  <c r="A77" i="216"/>
  <c r="A77" i="226"/>
  <c r="A77" i="222"/>
  <c r="A77" i="217"/>
  <c r="A77" i="215"/>
  <c r="A77" i="218"/>
  <c r="A77" i="214"/>
  <c r="A5" i="228"/>
  <c r="A5" i="224"/>
  <c r="A5" i="220"/>
  <c r="A5" i="227"/>
  <c r="A5" i="223"/>
  <c r="A5" i="219"/>
  <c r="A5" i="216"/>
  <c r="A5" i="226"/>
  <c r="A5" i="225"/>
  <c r="A5" i="222"/>
  <c r="A5" i="221"/>
  <c r="A5" i="217"/>
  <c r="A5" i="218"/>
  <c r="A5" i="215"/>
  <c r="A5" i="214"/>
  <c r="A10" i="228"/>
  <c r="A10" i="224"/>
  <c r="A10" i="220"/>
  <c r="A10" i="227"/>
  <c r="A10" i="223"/>
  <c r="A10" i="219"/>
  <c r="A10" i="225"/>
  <c r="A10" i="221"/>
  <c r="A10" i="216"/>
  <c r="A10" i="217"/>
  <c r="A10" i="215"/>
  <c r="A10" i="226"/>
  <c r="A10" i="222"/>
  <c r="A10" i="218"/>
  <c r="A10" i="214"/>
  <c r="A19" i="226"/>
  <c r="A19" i="222"/>
  <c r="A19" i="225"/>
  <c r="A19" i="221"/>
  <c r="A19" i="228"/>
  <c r="A19" i="227"/>
  <c r="A19" i="224"/>
  <c r="A19" i="223"/>
  <c r="A19" i="220"/>
  <c r="A19" i="218"/>
  <c r="A19" i="219"/>
  <c r="A19" i="215"/>
  <c r="A19" i="217"/>
  <c r="A19" i="216"/>
  <c r="A19" i="214"/>
  <c r="A82" i="228"/>
  <c r="A82" i="224"/>
  <c r="A82" i="220"/>
  <c r="A82" i="227"/>
  <c r="A82" i="223"/>
  <c r="A82" i="219"/>
  <c r="A82" i="216"/>
  <c r="A82" i="222"/>
  <c r="A82" i="217"/>
  <c r="A82" i="226"/>
  <c r="A82" i="225"/>
  <c r="A82" i="218"/>
  <c r="A82" i="215"/>
  <c r="A82" i="221"/>
  <c r="A82" i="214"/>
  <c r="A18" i="228"/>
  <c r="A18" i="224"/>
  <c r="A18" i="220"/>
  <c r="A18" i="227"/>
  <c r="A18" i="223"/>
  <c r="A18" i="219"/>
  <c r="A18" i="216"/>
  <c r="A18" i="226"/>
  <c r="A18" i="222"/>
  <c r="A18" i="217"/>
  <c r="A18" i="225"/>
  <c r="A18" i="221"/>
  <c r="A18" i="215"/>
  <c r="A18" i="218"/>
  <c r="A18" i="214"/>
  <c r="A20" i="227"/>
  <c r="A20" i="223"/>
  <c r="A20" i="226"/>
  <c r="A20" i="222"/>
  <c r="A20" i="219"/>
  <c r="A20" i="215"/>
  <c r="A20" i="225"/>
  <c r="A20" i="221"/>
  <c r="A20" i="216"/>
  <c r="A20" i="228"/>
  <c r="A20" i="220"/>
  <c r="A20" i="218"/>
  <c r="A20" i="224"/>
  <c r="A20" i="217"/>
  <c r="A20" i="214"/>
  <c r="A72" i="225"/>
  <c r="A72" i="221"/>
  <c r="A72" i="228"/>
  <c r="A72" i="224"/>
  <c r="A72" i="220"/>
  <c r="A72" i="217"/>
  <c r="A72" i="226"/>
  <c r="A72" i="223"/>
  <c r="A72" i="218"/>
  <c r="A72" i="227"/>
  <c r="A72" i="222"/>
  <c r="A72" i="219"/>
  <c r="A72" i="216"/>
  <c r="A72" i="215"/>
  <c r="A72" i="214"/>
  <c r="A81" i="228"/>
  <c r="A81" i="224"/>
  <c r="A81" i="220"/>
  <c r="A81" i="227"/>
  <c r="A81" i="223"/>
  <c r="A81" i="219"/>
  <c r="A81" i="216"/>
  <c r="A81" i="226"/>
  <c r="A81" i="225"/>
  <c r="A81" i="217"/>
  <c r="A81" i="222"/>
  <c r="A81" i="218"/>
  <c r="A81" i="215"/>
  <c r="A81" i="221"/>
  <c r="A81" i="214"/>
  <c r="A83" i="226"/>
  <c r="A83" i="222"/>
  <c r="A83" i="225"/>
  <c r="A83" i="221"/>
  <c r="A83" i="218"/>
  <c r="A83" i="228"/>
  <c r="A83" i="224"/>
  <c r="A83" i="220"/>
  <c r="A83" i="215"/>
  <c r="A83" i="223"/>
  <c r="A83" i="227"/>
  <c r="A83" i="219"/>
  <c r="A83" i="217"/>
  <c r="A83" i="216"/>
  <c r="A83" i="214"/>
  <c r="A3" i="211"/>
  <c r="A5" i="211"/>
  <c r="A9" i="211"/>
  <c r="A11" i="211"/>
  <c r="A12" i="211"/>
  <c r="A13" i="211"/>
  <c r="A14" i="211"/>
  <c r="A32" i="211"/>
  <c r="A33" i="211"/>
  <c r="B50" i="211"/>
  <c r="B51" i="211"/>
  <c r="B53" i="211"/>
  <c r="B54" i="211"/>
  <c r="B48" i="211"/>
  <c r="B49" i="211"/>
  <c r="B52" i="211"/>
  <c r="C89" i="214"/>
  <c r="B39" i="211"/>
  <c r="B40" i="211"/>
  <c r="B41" i="211"/>
  <c r="B42" i="211"/>
  <c r="B43" i="211"/>
  <c r="A39" i="211"/>
  <c r="A40" i="211"/>
  <c r="A41" i="211"/>
  <c r="A42" i="211"/>
  <c r="A43" i="211"/>
  <c r="R17" i="209" l="1"/>
  <c r="C104" i="228" s="1"/>
  <c r="Q17" i="209"/>
  <c r="C104" i="227" s="1"/>
  <c r="P17" i="209"/>
  <c r="C104" i="226" s="1"/>
  <c r="O17" i="209"/>
  <c r="C104" i="225" s="1"/>
  <c r="N17" i="209"/>
  <c r="C104" i="224" s="1"/>
  <c r="M17" i="209"/>
  <c r="C104" i="223" s="1"/>
  <c r="L17" i="209"/>
  <c r="C104" i="222" s="1"/>
  <c r="K17" i="209"/>
  <c r="C104" i="221" s="1"/>
  <c r="J17" i="209"/>
  <c r="C104" i="220" s="1"/>
  <c r="I17" i="209"/>
  <c r="C104" i="219" s="1"/>
  <c r="H17" i="209"/>
  <c r="C104" i="218" s="1"/>
  <c r="G17" i="209"/>
  <c r="C104" i="217" s="1"/>
  <c r="F17" i="209"/>
  <c r="C104" i="216" s="1"/>
  <c r="E17" i="209"/>
  <c r="C104" i="215" s="1"/>
  <c r="D17" i="209"/>
  <c r="C104" i="214" s="1"/>
  <c r="R15" i="209"/>
  <c r="C103" i="228" s="1"/>
  <c r="Q15" i="209"/>
  <c r="C103" i="227" s="1"/>
  <c r="P15" i="209"/>
  <c r="C103" i="226" s="1"/>
  <c r="O15" i="209"/>
  <c r="C103" i="225" s="1"/>
  <c r="N15" i="209"/>
  <c r="C103" i="224" s="1"/>
  <c r="M15" i="209"/>
  <c r="C103" i="223" s="1"/>
  <c r="L15" i="209"/>
  <c r="C103" i="222" s="1"/>
  <c r="K15" i="209"/>
  <c r="C103" i="221" s="1"/>
  <c r="J15" i="209"/>
  <c r="C103" i="220" s="1"/>
  <c r="I15" i="209"/>
  <c r="C103" i="219" s="1"/>
  <c r="H15" i="209"/>
  <c r="C103" i="218" s="1"/>
  <c r="G15" i="209"/>
  <c r="C103" i="217" s="1"/>
  <c r="F15" i="209"/>
  <c r="C103" i="216" s="1"/>
  <c r="E15" i="209"/>
  <c r="C103" i="215" s="1"/>
  <c r="D15" i="209"/>
  <c r="C103" i="214" s="1"/>
  <c r="R10" i="209"/>
  <c r="Q10" i="209"/>
  <c r="C102" i="227" s="1"/>
  <c r="P10" i="209"/>
  <c r="C102" i="226" s="1"/>
  <c r="O10" i="209"/>
  <c r="C102" i="225" s="1"/>
  <c r="N10" i="209"/>
  <c r="M10" i="209"/>
  <c r="C102" i="223" s="1"/>
  <c r="L10" i="209"/>
  <c r="C102" i="222" s="1"/>
  <c r="K10" i="209"/>
  <c r="C102" i="221" s="1"/>
  <c r="J10" i="209"/>
  <c r="I10" i="209"/>
  <c r="C102" i="219" s="1"/>
  <c r="H10" i="209"/>
  <c r="C102" i="218" s="1"/>
  <c r="G10" i="209"/>
  <c r="C102" i="217" s="1"/>
  <c r="F10" i="209"/>
  <c r="E10" i="209"/>
  <c r="C102" i="215" s="1"/>
  <c r="D10" i="209"/>
  <c r="C102" i="214" s="1"/>
  <c r="E56" i="76"/>
  <c r="D79" i="210" s="1"/>
  <c r="F56" i="76"/>
  <c r="F79" i="210" s="1"/>
  <c r="G56" i="76"/>
  <c r="H79" i="210" s="1"/>
  <c r="H56" i="76"/>
  <c r="J79" i="210" s="1"/>
  <c r="I56" i="76"/>
  <c r="L79" i="210" s="1"/>
  <c r="J56" i="76"/>
  <c r="N79" i="210" s="1"/>
  <c r="K56" i="76"/>
  <c r="P79" i="210" s="1"/>
  <c r="L56" i="76"/>
  <c r="R79" i="210" s="1"/>
  <c r="M56" i="76"/>
  <c r="T79" i="210" s="1"/>
  <c r="N56" i="76"/>
  <c r="V79" i="210" s="1"/>
  <c r="O56" i="76"/>
  <c r="X79" i="210" s="1"/>
  <c r="P56" i="76"/>
  <c r="Z79" i="210" s="1"/>
  <c r="Q56" i="76"/>
  <c r="AB79" i="210" s="1"/>
  <c r="R56" i="76"/>
  <c r="AD79" i="210" s="1"/>
  <c r="D56" i="76"/>
  <c r="B79" i="210" s="1"/>
  <c r="R49" i="76"/>
  <c r="Q49" i="76"/>
  <c r="P49" i="76"/>
  <c r="O49" i="76"/>
  <c r="N49" i="76"/>
  <c r="M49" i="76"/>
  <c r="L49" i="76"/>
  <c r="K49" i="76"/>
  <c r="J49" i="76"/>
  <c r="I49" i="76"/>
  <c r="H49" i="76"/>
  <c r="G49" i="76"/>
  <c r="F49" i="76"/>
  <c r="E49" i="76"/>
  <c r="D49" i="76"/>
  <c r="R42" i="76"/>
  <c r="AD77" i="210" s="1"/>
  <c r="Q42" i="76"/>
  <c r="AB77" i="210" s="1"/>
  <c r="P42" i="76"/>
  <c r="Z77" i="210" s="1"/>
  <c r="O42" i="76"/>
  <c r="X77" i="210" s="1"/>
  <c r="N42" i="76"/>
  <c r="V77" i="210" s="1"/>
  <c r="M42" i="76"/>
  <c r="T77" i="210" s="1"/>
  <c r="L42" i="76"/>
  <c r="R77" i="210" s="1"/>
  <c r="K42" i="76"/>
  <c r="P77" i="210" s="1"/>
  <c r="J42" i="76"/>
  <c r="N77" i="210" s="1"/>
  <c r="I42" i="76"/>
  <c r="L77" i="210" s="1"/>
  <c r="H42" i="76"/>
  <c r="J77" i="210" s="1"/>
  <c r="G42" i="76"/>
  <c r="H77" i="210" s="1"/>
  <c r="F42" i="76"/>
  <c r="F77" i="210" s="1"/>
  <c r="E42" i="76"/>
  <c r="D77" i="210" s="1"/>
  <c r="D42" i="76"/>
  <c r="B77" i="210" s="1"/>
  <c r="E8" i="211" s="1"/>
  <c r="E10" i="211" l="1"/>
  <c r="F18" i="209"/>
  <c r="C102" i="216"/>
  <c r="J18" i="209"/>
  <c r="C102" i="220"/>
  <c r="N18" i="209"/>
  <c r="C102" i="224"/>
  <c r="R18" i="209"/>
  <c r="C102" i="228"/>
  <c r="D18" i="209"/>
  <c r="H18" i="209"/>
  <c r="L18" i="209"/>
  <c r="P18" i="209"/>
  <c r="E18" i="209"/>
  <c r="I18" i="209"/>
  <c r="M18" i="209"/>
  <c r="Q18" i="209"/>
  <c r="G18" i="209"/>
  <c r="K18" i="209"/>
  <c r="O18" i="209"/>
  <c r="C105" i="217" l="1"/>
  <c r="H55" i="210"/>
  <c r="C105" i="215"/>
  <c r="D55" i="210"/>
  <c r="C105" i="222"/>
  <c r="R55" i="210"/>
  <c r="C105" i="214"/>
  <c r="B55" i="210"/>
  <c r="C105" i="228"/>
  <c r="AD55" i="210"/>
  <c r="C105" i="224"/>
  <c r="V55" i="210"/>
  <c r="C105" i="220"/>
  <c r="N55" i="210"/>
  <c r="C105" i="216"/>
  <c r="F55" i="210"/>
  <c r="C105" i="225"/>
  <c r="X55" i="210"/>
  <c r="C105" i="223"/>
  <c r="T55" i="210"/>
  <c r="C105" i="221"/>
  <c r="P55" i="210"/>
  <c r="C105" i="227"/>
  <c r="AB55" i="210"/>
  <c r="C105" i="219"/>
  <c r="L55" i="210"/>
  <c r="C105" i="226"/>
  <c r="Z55" i="210"/>
  <c r="C105" i="218"/>
  <c r="J55" i="210"/>
  <c r="R587" i="208"/>
  <c r="Q587" i="208"/>
  <c r="P587" i="208"/>
  <c r="O587" i="208"/>
  <c r="N587" i="208"/>
  <c r="M587" i="208"/>
  <c r="L587" i="208"/>
  <c r="K587" i="208"/>
  <c r="J587" i="208"/>
  <c r="I587" i="208"/>
  <c r="H587" i="208"/>
  <c r="G587" i="208"/>
  <c r="F587" i="208"/>
  <c r="E587" i="208"/>
  <c r="D587" i="208"/>
  <c r="R585" i="208"/>
  <c r="Q585" i="208"/>
  <c r="P585" i="208"/>
  <c r="O585" i="208"/>
  <c r="N585" i="208"/>
  <c r="M585" i="208"/>
  <c r="L585" i="208"/>
  <c r="K585" i="208"/>
  <c r="J585" i="208"/>
  <c r="I585" i="208"/>
  <c r="H585" i="208"/>
  <c r="G585" i="208"/>
  <c r="F585" i="208"/>
  <c r="E585" i="208"/>
  <c r="R583" i="208"/>
  <c r="Q583" i="208"/>
  <c r="P583" i="208"/>
  <c r="O583" i="208"/>
  <c r="N583" i="208"/>
  <c r="M583" i="208"/>
  <c r="L583" i="208"/>
  <c r="K583" i="208"/>
  <c r="J583" i="208"/>
  <c r="I583" i="208"/>
  <c r="H583" i="208"/>
  <c r="G583" i="208"/>
  <c r="F583" i="208"/>
  <c r="E583" i="208"/>
  <c r="D583" i="208"/>
  <c r="R581" i="208"/>
  <c r="Q581" i="208"/>
  <c r="P581" i="208"/>
  <c r="O581" i="208"/>
  <c r="N581" i="208"/>
  <c r="M581" i="208"/>
  <c r="L581" i="208"/>
  <c r="K581" i="208"/>
  <c r="J581" i="208"/>
  <c r="I581" i="208"/>
  <c r="H581" i="208"/>
  <c r="G581" i="208"/>
  <c r="F581" i="208"/>
  <c r="E581" i="208"/>
  <c r="D581" i="208"/>
  <c r="R579" i="208"/>
  <c r="Q579" i="208"/>
  <c r="P579" i="208"/>
  <c r="O579" i="208"/>
  <c r="N579" i="208"/>
  <c r="M579" i="208"/>
  <c r="L579" i="208"/>
  <c r="K579" i="208"/>
  <c r="J579" i="208"/>
  <c r="I579" i="208"/>
  <c r="H579" i="208"/>
  <c r="G579" i="208"/>
  <c r="F579" i="208"/>
  <c r="E579" i="208"/>
  <c r="R575" i="208"/>
  <c r="Q575" i="208"/>
  <c r="P575" i="208"/>
  <c r="O575" i="208"/>
  <c r="N575" i="208"/>
  <c r="M575" i="208"/>
  <c r="L575" i="208"/>
  <c r="K575" i="208"/>
  <c r="J575" i="208"/>
  <c r="I575" i="208"/>
  <c r="H575" i="208"/>
  <c r="G575" i="208"/>
  <c r="F575" i="208"/>
  <c r="E575" i="208"/>
  <c r="D575" i="208"/>
  <c r="R560" i="208"/>
  <c r="Q560" i="208"/>
  <c r="P560" i="208"/>
  <c r="O560" i="208"/>
  <c r="N560" i="208"/>
  <c r="M560" i="208"/>
  <c r="L560" i="208"/>
  <c r="K560" i="208"/>
  <c r="J560" i="208"/>
  <c r="I560" i="208"/>
  <c r="H560" i="208"/>
  <c r="G560" i="208"/>
  <c r="F560" i="208"/>
  <c r="E560" i="208"/>
  <c r="D560" i="208"/>
  <c r="R556" i="208"/>
  <c r="Q556" i="208"/>
  <c r="P556" i="208"/>
  <c r="O556" i="208"/>
  <c r="N556" i="208"/>
  <c r="M556" i="208"/>
  <c r="L556" i="208"/>
  <c r="K556" i="208"/>
  <c r="J556" i="208"/>
  <c r="I556" i="208"/>
  <c r="H556" i="208"/>
  <c r="G556" i="208"/>
  <c r="F556" i="208"/>
  <c r="E556" i="208"/>
  <c r="D556" i="208"/>
  <c r="R552" i="208"/>
  <c r="Q552" i="208"/>
  <c r="P552" i="208"/>
  <c r="O552" i="208"/>
  <c r="N552" i="208"/>
  <c r="M552" i="208"/>
  <c r="L552" i="208"/>
  <c r="K552" i="208"/>
  <c r="J552" i="208"/>
  <c r="I552" i="208"/>
  <c r="H552" i="208"/>
  <c r="G552" i="208"/>
  <c r="F552" i="208"/>
  <c r="E552" i="208"/>
  <c r="D552" i="208"/>
  <c r="R548" i="208"/>
  <c r="Q548" i="208"/>
  <c r="P548" i="208"/>
  <c r="O548" i="208"/>
  <c r="N548" i="208"/>
  <c r="M548" i="208"/>
  <c r="L548" i="208"/>
  <c r="K548" i="208"/>
  <c r="J548" i="208"/>
  <c r="I548" i="208"/>
  <c r="H548" i="208"/>
  <c r="G548" i="208"/>
  <c r="F548" i="208"/>
  <c r="E548" i="208"/>
  <c r="D548" i="208"/>
  <c r="R544" i="208"/>
  <c r="Q544" i="208"/>
  <c r="P544" i="208"/>
  <c r="O544" i="208"/>
  <c r="N544" i="208"/>
  <c r="M544" i="208"/>
  <c r="L544" i="208"/>
  <c r="L561" i="208" s="1"/>
  <c r="K544" i="208"/>
  <c r="J544" i="208"/>
  <c r="I544" i="208"/>
  <c r="H544" i="208"/>
  <c r="G544" i="208"/>
  <c r="F544" i="208"/>
  <c r="E544" i="208"/>
  <c r="D544" i="208"/>
  <c r="R537" i="208"/>
  <c r="Q537" i="208"/>
  <c r="P537" i="208"/>
  <c r="O537" i="208"/>
  <c r="N537" i="208"/>
  <c r="M537" i="208"/>
  <c r="L537" i="208"/>
  <c r="K537" i="208"/>
  <c r="J537" i="208"/>
  <c r="I537" i="208"/>
  <c r="H537" i="208"/>
  <c r="G537" i="208"/>
  <c r="F537" i="208"/>
  <c r="E537" i="208"/>
  <c r="D537" i="208"/>
  <c r="R533" i="208"/>
  <c r="Q533" i="208"/>
  <c r="P533" i="208"/>
  <c r="O533" i="208"/>
  <c r="N533" i="208"/>
  <c r="M533" i="208"/>
  <c r="L533" i="208"/>
  <c r="K533" i="208"/>
  <c r="J533" i="208"/>
  <c r="I533" i="208"/>
  <c r="H533" i="208"/>
  <c r="G533" i="208"/>
  <c r="F533" i="208"/>
  <c r="E533" i="208"/>
  <c r="D533" i="208"/>
  <c r="R529" i="208"/>
  <c r="Q529" i="208"/>
  <c r="P529" i="208"/>
  <c r="O529" i="208"/>
  <c r="N529" i="208"/>
  <c r="M529" i="208"/>
  <c r="L529" i="208"/>
  <c r="K529" i="208"/>
  <c r="J529" i="208"/>
  <c r="I529" i="208"/>
  <c r="H529" i="208"/>
  <c r="G529" i="208"/>
  <c r="F529" i="208"/>
  <c r="E529" i="208"/>
  <c r="D529" i="208"/>
  <c r="R525" i="208"/>
  <c r="Q525" i="208"/>
  <c r="P525" i="208"/>
  <c r="O525" i="208"/>
  <c r="N525" i="208"/>
  <c r="M525" i="208"/>
  <c r="L525" i="208"/>
  <c r="K525" i="208"/>
  <c r="J525" i="208"/>
  <c r="I525" i="208"/>
  <c r="H525" i="208"/>
  <c r="G525" i="208"/>
  <c r="F525" i="208"/>
  <c r="E525" i="208"/>
  <c r="D525" i="208"/>
  <c r="R521" i="208"/>
  <c r="Q521" i="208"/>
  <c r="P521" i="208"/>
  <c r="O521" i="208"/>
  <c r="N521" i="208"/>
  <c r="M521" i="208"/>
  <c r="L521" i="208"/>
  <c r="K521" i="208"/>
  <c r="J521" i="208"/>
  <c r="I521" i="208"/>
  <c r="H521" i="208"/>
  <c r="G521" i="208"/>
  <c r="F521" i="208"/>
  <c r="E521" i="208"/>
  <c r="D521" i="208"/>
  <c r="R513" i="208"/>
  <c r="Q513" i="208"/>
  <c r="P513" i="208"/>
  <c r="O513" i="208"/>
  <c r="N513" i="208"/>
  <c r="M513" i="208"/>
  <c r="L513" i="208"/>
  <c r="K513" i="208"/>
  <c r="J513" i="208"/>
  <c r="I513" i="208"/>
  <c r="H513" i="208"/>
  <c r="G513" i="208"/>
  <c r="F513" i="208"/>
  <c r="E513" i="208"/>
  <c r="D513" i="208"/>
  <c r="R509" i="208"/>
  <c r="Q509" i="208"/>
  <c r="P509" i="208"/>
  <c r="O509" i="208"/>
  <c r="N509" i="208"/>
  <c r="M509" i="208"/>
  <c r="L509" i="208"/>
  <c r="K509" i="208"/>
  <c r="J509" i="208"/>
  <c r="I509" i="208"/>
  <c r="H509" i="208"/>
  <c r="G509" i="208"/>
  <c r="F509" i="208"/>
  <c r="E509" i="208"/>
  <c r="D509" i="208"/>
  <c r="R505" i="208"/>
  <c r="Q505" i="208"/>
  <c r="P505" i="208"/>
  <c r="O505" i="208"/>
  <c r="N505" i="208"/>
  <c r="M505" i="208"/>
  <c r="L505" i="208"/>
  <c r="K505" i="208"/>
  <c r="J505" i="208"/>
  <c r="I505" i="208"/>
  <c r="H505" i="208"/>
  <c r="G505" i="208"/>
  <c r="F505" i="208"/>
  <c r="E505" i="208"/>
  <c r="D505" i="208"/>
  <c r="R501" i="208"/>
  <c r="Q501" i="208"/>
  <c r="P501" i="208"/>
  <c r="O501" i="208"/>
  <c r="N501" i="208"/>
  <c r="M501" i="208"/>
  <c r="L501" i="208"/>
  <c r="K501" i="208"/>
  <c r="J501" i="208"/>
  <c r="I501" i="208"/>
  <c r="H501" i="208"/>
  <c r="G501" i="208"/>
  <c r="F501" i="208"/>
  <c r="E501" i="208"/>
  <c r="D501" i="208"/>
  <c r="R497" i="208"/>
  <c r="Q497" i="208"/>
  <c r="P497" i="208"/>
  <c r="O497" i="208"/>
  <c r="N497" i="208"/>
  <c r="M497" i="208"/>
  <c r="L497" i="208"/>
  <c r="K497" i="208"/>
  <c r="J497" i="208"/>
  <c r="I497" i="208"/>
  <c r="H497" i="208"/>
  <c r="G497" i="208"/>
  <c r="F497" i="208"/>
  <c r="E497" i="208"/>
  <c r="D497" i="208"/>
  <c r="R490" i="208"/>
  <c r="Q490" i="208"/>
  <c r="P490" i="208"/>
  <c r="O490" i="208"/>
  <c r="N490" i="208"/>
  <c r="M490" i="208"/>
  <c r="L490" i="208"/>
  <c r="K490" i="208"/>
  <c r="J490" i="208"/>
  <c r="I490" i="208"/>
  <c r="H490" i="208"/>
  <c r="G490" i="208"/>
  <c r="F490" i="208"/>
  <c r="E490" i="208"/>
  <c r="D490" i="208"/>
  <c r="R486" i="208"/>
  <c r="Q486" i="208"/>
  <c r="P486" i="208"/>
  <c r="O486" i="208"/>
  <c r="N486" i="208"/>
  <c r="M486" i="208"/>
  <c r="L486" i="208"/>
  <c r="K486" i="208"/>
  <c r="J486" i="208"/>
  <c r="I486" i="208"/>
  <c r="H486" i="208"/>
  <c r="G486" i="208"/>
  <c r="F486" i="208"/>
  <c r="E486" i="208"/>
  <c r="D486" i="208"/>
  <c r="R482" i="208"/>
  <c r="Q482" i="208"/>
  <c r="P482" i="208"/>
  <c r="O482" i="208"/>
  <c r="N482" i="208"/>
  <c r="M482" i="208"/>
  <c r="L482" i="208"/>
  <c r="K482" i="208"/>
  <c r="J482" i="208"/>
  <c r="I482" i="208"/>
  <c r="H482" i="208"/>
  <c r="G482" i="208"/>
  <c r="F482" i="208"/>
  <c r="E482" i="208"/>
  <c r="D482" i="208"/>
  <c r="R478" i="208"/>
  <c r="Q478" i="208"/>
  <c r="P478" i="208"/>
  <c r="O478" i="208"/>
  <c r="N478" i="208"/>
  <c r="M478" i="208"/>
  <c r="L478" i="208"/>
  <c r="K478" i="208"/>
  <c r="J478" i="208"/>
  <c r="I478" i="208"/>
  <c r="H478" i="208"/>
  <c r="G478" i="208"/>
  <c r="F478" i="208"/>
  <c r="E478" i="208"/>
  <c r="D478" i="208"/>
  <c r="R474" i="208"/>
  <c r="Q474" i="208"/>
  <c r="P474" i="208"/>
  <c r="O474" i="208"/>
  <c r="N474" i="208"/>
  <c r="M474" i="208"/>
  <c r="L474" i="208"/>
  <c r="K474" i="208"/>
  <c r="J474" i="208"/>
  <c r="I474" i="208"/>
  <c r="H474" i="208"/>
  <c r="G474" i="208"/>
  <c r="F474" i="208"/>
  <c r="E474" i="208"/>
  <c r="D474" i="208"/>
  <c r="R467" i="208"/>
  <c r="Q467" i="208"/>
  <c r="P467" i="208"/>
  <c r="O467" i="208"/>
  <c r="N467" i="208"/>
  <c r="M467" i="208"/>
  <c r="L467" i="208"/>
  <c r="K467" i="208"/>
  <c r="J467" i="208"/>
  <c r="I467" i="208"/>
  <c r="H467" i="208"/>
  <c r="G467" i="208"/>
  <c r="F467" i="208"/>
  <c r="E467" i="208"/>
  <c r="D467" i="208"/>
  <c r="R463" i="208"/>
  <c r="Q463" i="208"/>
  <c r="P463" i="208"/>
  <c r="O463" i="208"/>
  <c r="N463" i="208"/>
  <c r="M463" i="208"/>
  <c r="L463" i="208"/>
  <c r="K463" i="208"/>
  <c r="J463" i="208"/>
  <c r="I463" i="208"/>
  <c r="H463" i="208"/>
  <c r="G463" i="208"/>
  <c r="F463" i="208"/>
  <c r="E463" i="208"/>
  <c r="D463" i="208"/>
  <c r="R459" i="208"/>
  <c r="Q459" i="208"/>
  <c r="P459" i="208"/>
  <c r="O459" i="208"/>
  <c r="N459" i="208"/>
  <c r="M459" i="208"/>
  <c r="L459" i="208"/>
  <c r="K459" i="208"/>
  <c r="J459" i="208"/>
  <c r="I459" i="208"/>
  <c r="H459" i="208"/>
  <c r="G459" i="208"/>
  <c r="F459" i="208"/>
  <c r="E459" i="208"/>
  <c r="D459" i="208"/>
  <c r="R455" i="208"/>
  <c r="Q455" i="208"/>
  <c r="P455" i="208"/>
  <c r="O455" i="208"/>
  <c r="N455" i="208"/>
  <c r="M455" i="208"/>
  <c r="L455" i="208"/>
  <c r="K455" i="208"/>
  <c r="J455" i="208"/>
  <c r="I455" i="208"/>
  <c r="H455" i="208"/>
  <c r="G455" i="208"/>
  <c r="F455" i="208"/>
  <c r="E455" i="208"/>
  <c r="D455" i="208"/>
  <c r="R451" i="208"/>
  <c r="Q451" i="208"/>
  <c r="P451" i="208"/>
  <c r="O451" i="208"/>
  <c r="N451" i="208"/>
  <c r="M451" i="208"/>
  <c r="L451" i="208"/>
  <c r="K451" i="208"/>
  <c r="J451" i="208"/>
  <c r="I451" i="208"/>
  <c r="H451" i="208"/>
  <c r="G451" i="208"/>
  <c r="F451" i="208"/>
  <c r="E451" i="208"/>
  <c r="D451" i="208"/>
  <c r="R444" i="208"/>
  <c r="Q444" i="208"/>
  <c r="P444" i="208"/>
  <c r="O444" i="208"/>
  <c r="N444" i="208"/>
  <c r="M444" i="208"/>
  <c r="L444" i="208"/>
  <c r="K444" i="208"/>
  <c r="J444" i="208"/>
  <c r="I444" i="208"/>
  <c r="H444" i="208"/>
  <c r="G444" i="208"/>
  <c r="F444" i="208"/>
  <c r="E444" i="208"/>
  <c r="D444" i="208"/>
  <c r="R440" i="208"/>
  <c r="Q440" i="208"/>
  <c r="P440" i="208"/>
  <c r="O440" i="208"/>
  <c r="N440" i="208"/>
  <c r="M440" i="208"/>
  <c r="L440" i="208"/>
  <c r="K440" i="208"/>
  <c r="J440" i="208"/>
  <c r="I440" i="208"/>
  <c r="H440" i="208"/>
  <c r="G440" i="208"/>
  <c r="F440" i="208"/>
  <c r="E440" i="208"/>
  <c r="D440" i="208"/>
  <c r="R436" i="208"/>
  <c r="Q436" i="208"/>
  <c r="P436" i="208"/>
  <c r="O436" i="208"/>
  <c r="N436" i="208"/>
  <c r="M436" i="208"/>
  <c r="L436" i="208"/>
  <c r="K436" i="208"/>
  <c r="J436" i="208"/>
  <c r="I436" i="208"/>
  <c r="H436" i="208"/>
  <c r="G436" i="208"/>
  <c r="F436" i="208"/>
  <c r="E436" i="208"/>
  <c r="D436" i="208"/>
  <c r="R432" i="208"/>
  <c r="Q432" i="208"/>
  <c r="P432" i="208"/>
  <c r="O432" i="208"/>
  <c r="N432" i="208"/>
  <c r="M432" i="208"/>
  <c r="L432" i="208"/>
  <c r="K432" i="208"/>
  <c r="J432" i="208"/>
  <c r="I432" i="208"/>
  <c r="H432" i="208"/>
  <c r="G432" i="208"/>
  <c r="F432" i="208"/>
  <c r="E432" i="208"/>
  <c r="D432" i="208"/>
  <c r="R428" i="208"/>
  <c r="Q428" i="208"/>
  <c r="P428" i="208"/>
  <c r="O428" i="208"/>
  <c r="N428" i="208"/>
  <c r="M428" i="208"/>
  <c r="L428" i="208"/>
  <c r="K428" i="208"/>
  <c r="J428" i="208"/>
  <c r="I428" i="208"/>
  <c r="H428" i="208"/>
  <c r="G428" i="208"/>
  <c r="F428" i="208"/>
  <c r="E428" i="208"/>
  <c r="D428" i="208"/>
  <c r="R421" i="208"/>
  <c r="Q421" i="208"/>
  <c r="P421" i="208"/>
  <c r="O421" i="208"/>
  <c r="N421" i="208"/>
  <c r="M421" i="208"/>
  <c r="L421" i="208"/>
  <c r="K421" i="208"/>
  <c r="J421" i="208"/>
  <c r="I421" i="208"/>
  <c r="H421" i="208"/>
  <c r="G421" i="208"/>
  <c r="F421" i="208"/>
  <c r="E421" i="208"/>
  <c r="D421" i="208"/>
  <c r="R417" i="208"/>
  <c r="Q417" i="208"/>
  <c r="P417" i="208"/>
  <c r="O417" i="208"/>
  <c r="N417" i="208"/>
  <c r="M417" i="208"/>
  <c r="L417" i="208"/>
  <c r="K417" i="208"/>
  <c r="J417" i="208"/>
  <c r="I417" i="208"/>
  <c r="H417" i="208"/>
  <c r="G417" i="208"/>
  <c r="F417" i="208"/>
  <c r="E417" i="208"/>
  <c r="D417" i="208"/>
  <c r="R413" i="208"/>
  <c r="Q413" i="208"/>
  <c r="P413" i="208"/>
  <c r="O413" i="208"/>
  <c r="N413" i="208"/>
  <c r="M413" i="208"/>
  <c r="L413" i="208"/>
  <c r="K413" i="208"/>
  <c r="J413" i="208"/>
  <c r="I413" i="208"/>
  <c r="H413" i="208"/>
  <c r="G413" i="208"/>
  <c r="F413" i="208"/>
  <c r="E413" i="208"/>
  <c r="D413" i="208"/>
  <c r="R409" i="208"/>
  <c r="Q409" i="208"/>
  <c r="P409" i="208"/>
  <c r="O409" i="208"/>
  <c r="N409" i="208"/>
  <c r="M409" i="208"/>
  <c r="L409" i="208"/>
  <c r="K409" i="208"/>
  <c r="J409" i="208"/>
  <c r="I409" i="208"/>
  <c r="H409" i="208"/>
  <c r="G409" i="208"/>
  <c r="F409" i="208"/>
  <c r="E409" i="208"/>
  <c r="D409" i="208"/>
  <c r="R405" i="208"/>
  <c r="Q405" i="208"/>
  <c r="P405" i="208"/>
  <c r="O405" i="208"/>
  <c r="N405" i="208"/>
  <c r="M405" i="208"/>
  <c r="L405" i="208"/>
  <c r="K405" i="208"/>
  <c r="J405" i="208"/>
  <c r="I405" i="208"/>
  <c r="H405" i="208"/>
  <c r="G405" i="208"/>
  <c r="F405" i="208"/>
  <c r="E405" i="208"/>
  <c r="D405" i="208"/>
  <c r="R398" i="208"/>
  <c r="Q398" i="208"/>
  <c r="P398" i="208"/>
  <c r="O398" i="208"/>
  <c r="N398" i="208"/>
  <c r="M398" i="208"/>
  <c r="L398" i="208"/>
  <c r="K398" i="208"/>
  <c r="J398" i="208"/>
  <c r="I398" i="208"/>
  <c r="H398" i="208"/>
  <c r="G398" i="208"/>
  <c r="F398" i="208"/>
  <c r="E398" i="208"/>
  <c r="D398" i="208"/>
  <c r="R394" i="208"/>
  <c r="Q394" i="208"/>
  <c r="P394" i="208"/>
  <c r="O394" i="208"/>
  <c r="N394" i="208"/>
  <c r="M394" i="208"/>
  <c r="L394" i="208"/>
  <c r="K394" i="208"/>
  <c r="J394" i="208"/>
  <c r="I394" i="208"/>
  <c r="H394" i="208"/>
  <c r="G394" i="208"/>
  <c r="F394" i="208"/>
  <c r="E394" i="208"/>
  <c r="D394" i="208"/>
  <c r="R390" i="208"/>
  <c r="Q390" i="208"/>
  <c r="P390" i="208"/>
  <c r="O390" i="208"/>
  <c r="N390" i="208"/>
  <c r="M390" i="208"/>
  <c r="L390" i="208"/>
  <c r="K390" i="208"/>
  <c r="J390" i="208"/>
  <c r="I390" i="208"/>
  <c r="H390" i="208"/>
  <c r="G390" i="208"/>
  <c r="F390" i="208"/>
  <c r="E390" i="208"/>
  <c r="D390" i="208"/>
  <c r="R386" i="208"/>
  <c r="Q386" i="208"/>
  <c r="P386" i="208"/>
  <c r="O386" i="208"/>
  <c r="N386" i="208"/>
  <c r="M386" i="208"/>
  <c r="L386" i="208"/>
  <c r="K386" i="208"/>
  <c r="J386" i="208"/>
  <c r="I386" i="208"/>
  <c r="H386" i="208"/>
  <c r="G386" i="208"/>
  <c r="F386" i="208"/>
  <c r="E386" i="208"/>
  <c r="D386" i="208"/>
  <c r="R382" i="208"/>
  <c r="Q382" i="208"/>
  <c r="P382" i="208"/>
  <c r="O382" i="208"/>
  <c r="N382" i="208"/>
  <c r="M382" i="208"/>
  <c r="L382" i="208"/>
  <c r="K382" i="208"/>
  <c r="J382" i="208"/>
  <c r="I382" i="208"/>
  <c r="H382" i="208"/>
  <c r="G382" i="208"/>
  <c r="F382" i="208"/>
  <c r="E382" i="208"/>
  <c r="D382" i="208"/>
  <c r="R375" i="208"/>
  <c r="Q375" i="208"/>
  <c r="P375" i="208"/>
  <c r="O375" i="208"/>
  <c r="N375" i="208"/>
  <c r="M375" i="208"/>
  <c r="L375" i="208"/>
  <c r="K375" i="208"/>
  <c r="J375" i="208"/>
  <c r="I375" i="208"/>
  <c r="H375" i="208"/>
  <c r="G375" i="208"/>
  <c r="F375" i="208"/>
  <c r="E375" i="208"/>
  <c r="D375" i="208"/>
  <c r="R371" i="208"/>
  <c r="Q371" i="208"/>
  <c r="P371" i="208"/>
  <c r="O371" i="208"/>
  <c r="N371" i="208"/>
  <c r="M371" i="208"/>
  <c r="L371" i="208"/>
  <c r="K371" i="208"/>
  <c r="J371" i="208"/>
  <c r="I371" i="208"/>
  <c r="H371" i="208"/>
  <c r="G371" i="208"/>
  <c r="F371" i="208"/>
  <c r="E371" i="208"/>
  <c r="D371" i="208"/>
  <c r="R367" i="208"/>
  <c r="Q367" i="208"/>
  <c r="P367" i="208"/>
  <c r="O367" i="208"/>
  <c r="N367" i="208"/>
  <c r="M367" i="208"/>
  <c r="L367" i="208"/>
  <c r="K367" i="208"/>
  <c r="J367" i="208"/>
  <c r="I367" i="208"/>
  <c r="H367" i="208"/>
  <c r="G367" i="208"/>
  <c r="F367" i="208"/>
  <c r="E367" i="208"/>
  <c r="D367" i="208"/>
  <c r="R363" i="208"/>
  <c r="Q363" i="208"/>
  <c r="P363" i="208"/>
  <c r="O363" i="208"/>
  <c r="N363" i="208"/>
  <c r="M363" i="208"/>
  <c r="L363" i="208"/>
  <c r="K363" i="208"/>
  <c r="J363" i="208"/>
  <c r="I363" i="208"/>
  <c r="H363" i="208"/>
  <c r="G363" i="208"/>
  <c r="F363" i="208"/>
  <c r="E363" i="208"/>
  <c r="D363" i="208"/>
  <c r="R359" i="208"/>
  <c r="Q359" i="208"/>
  <c r="P359" i="208"/>
  <c r="O359" i="208"/>
  <c r="N359" i="208"/>
  <c r="M359" i="208"/>
  <c r="L359" i="208"/>
  <c r="K359" i="208"/>
  <c r="J359" i="208"/>
  <c r="I359" i="208"/>
  <c r="H359" i="208"/>
  <c r="G359" i="208"/>
  <c r="F359" i="208"/>
  <c r="E359" i="208"/>
  <c r="D359" i="208"/>
  <c r="R351" i="208"/>
  <c r="Q351" i="208"/>
  <c r="P351" i="208"/>
  <c r="O351" i="208"/>
  <c r="N351" i="208"/>
  <c r="M351" i="208"/>
  <c r="L351" i="208"/>
  <c r="K351" i="208"/>
  <c r="J351" i="208"/>
  <c r="I351" i="208"/>
  <c r="H351" i="208"/>
  <c r="G351" i="208"/>
  <c r="F351" i="208"/>
  <c r="E351" i="208"/>
  <c r="D351" i="208"/>
  <c r="R347" i="208"/>
  <c r="Q347" i="208"/>
  <c r="P347" i="208"/>
  <c r="O347" i="208"/>
  <c r="N347" i="208"/>
  <c r="M347" i="208"/>
  <c r="L347" i="208"/>
  <c r="K347" i="208"/>
  <c r="J347" i="208"/>
  <c r="I347" i="208"/>
  <c r="H347" i="208"/>
  <c r="G347" i="208"/>
  <c r="F347" i="208"/>
  <c r="E347" i="208"/>
  <c r="D347" i="208"/>
  <c r="R343" i="208"/>
  <c r="Q343" i="208"/>
  <c r="P343" i="208"/>
  <c r="O343" i="208"/>
  <c r="N343" i="208"/>
  <c r="M343" i="208"/>
  <c r="L343" i="208"/>
  <c r="K343" i="208"/>
  <c r="J343" i="208"/>
  <c r="I343" i="208"/>
  <c r="H343" i="208"/>
  <c r="G343" i="208"/>
  <c r="F343" i="208"/>
  <c r="E343" i="208"/>
  <c r="D343" i="208"/>
  <c r="R339" i="208"/>
  <c r="Q339" i="208"/>
  <c r="P339" i="208"/>
  <c r="O339" i="208"/>
  <c r="N339" i="208"/>
  <c r="M339" i="208"/>
  <c r="L339" i="208"/>
  <c r="K339" i="208"/>
  <c r="J339" i="208"/>
  <c r="I339" i="208"/>
  <c r="H339" i="208"/>
  <c r="G339" i="208"/>
  <c r="F339" i="208"/>
  <c r="E339" i="208"/>
  <c r="D339" i="208"/>
  <c r="R335" i="208"/>
  <c r="Q335" i="208"/>
  <c r="P335" i="208"/>
  <c r="O335" i="208"/>
  <c r="N335" i="208"/>
  <c r="M335" i="208"/>
  <c r="L335" i="208"/>
  <c r="K335" i="208"/>
  <c r="J335" i="208"/>
  <c r="I335" i="208"/>
  <c r="H335" i="208"/>
  <c r="G335" i="208"/>
  <c r="F335" i="208"/>
  <c r="E335" i="208"/>
  <c r="D335" i="208"/>
  <c r="R328" i="208"/>
  <c r="Q328" i="208"/>
  <c r="P328" i="208"/>
  <c r="O328" i="208"/>
  <c r="N328" i="208"/>
  <c r="M328" i="208"/>
  <c r="L328" i="208"/>
  <c r="K328" i="208"/>
  <c r="J328" i="208"/>
  <c r="I328" i="208"/>
  <c r="H328" i="208"/>
  <c r="G328" i="208"/>
  <c r="F328" i="208"/>
  <c r="E328" i="208"/>
  <c r="D328" i="208"/>
  <c r="R324" i="208"/>
  <c r="Q324" i="208"/>
  <c r="P324" i="208"/>
  <c r="O324" i="208"/>
  <c r="N324" i="208"/>
  <c r="M324" i="208"/>
  <c r="L324" i="208"/>
  <c r="K324" i="208"/>
  <c r="J324" i="208"/>
  <c r="I324" i="208"/>
  <c r="H324" i="208"/>
  <c r="G324" i="208"/>
  <c r="F324" i="208"/>
  <c r="E324" i="208"/>
  <c r="D324" i="208"/>
  <c r="R320" i="208"/>
  <c r="Q320" i="208"/>
  <c r="P320" i="208"/>
  <c r="O320" i="208"/>
  <c r="N320" i="208"/>
  <c r="M320" i="208"/>
  <c r="L320" i="208"/>
  <c r="K320" i="208"/>
  <c r="J320" i="208"/>
  <c r="I320" i="208"/>
  <c r="H320" i="208"/>
  <c r="G320" i="208"/>
  <c r="F320" i="208"/>
  <c r="E320" i="208"/>
  <c r="D320" i="208"/>
  <c r="R316" i="208"/>
  <c r="Q316" i="208"/>
  <c r="P316" i="208"/>
  <c r="O316" i="208"/>
  <c r="N316" i="208"/>
  <c r="M316" i="208"/>
  <c r="L316" i="208"/>
  <c r="K316" i="208"/>
  <c r="J316" i="208"/>
  <c r="I316" i="208"/>
  <c r="H316" i="208"/>
  <c r="G316" i="208"/>
  <c r="F316" i="208"/>
  <c r="E316" i="208"/>
  <c r="D316" i="208"/>
  <c r="R312" i="208"/>
  <c r="Q312" i="208"/>
  <c r="P312" i="208"/>
  <c r="O312" i="208"/>
  <c r="N312" i="208"/>
  <c r="M312" i="208"/>
  <c r="L312" i="208"/>
  <c r="K312" i="208"/>
  <c r="J312" i="208"/>
  <c r="I312" i="208"/>
  <c r="H312" i="208"/>
  <c r="G312" i="208"/>
  <c r="F312" i="208"/>
  <c r="E312" i="208"/>
  <c r="D312" i="208"/>
  <c r="R305" i="208"/>
  <c r="Q305" i="208"/>
  <c r="P305" i="208"/>
  <c r="O305" i="208"/>
  <c r="N305" i="208"/>
  <c r="M305" i="208"/>
  <c r="L305" i="208"/>
  <c r="K305" i="208"/>
  <c r="J305" i="208"/>
  <c r="I305" i="208"/>
  <c r="H305" i="208"/>
  <c r="G305" i="208"/>
  <c r="F305" i="208"/>
  <c r="E305" i="208"/>
  <c r="D305" i="208"/>
  <c r="R301" i="208"/>
  <c r="Q301" i="208"/>
  <c r="P301" i="208"/>
  <c r="O301" i="208"/>
  <c r="N301" i="208"/>
  <c r="M301" i="208"/>
  <c r="L301" i="208"/>
  <c r="K301" i="208"/>
  <c r="J301" i="208"/>
  <c r="I301" i="208"/>
  <c r="H301" i="208"/>
  <c r="G301" i="208"/>
  <c r="F301" i="208"/>
  <c r="E301" i="208"/>
  <c r="D301" i="208"/>
  <c r="R297" i="208"/>
  <c r="Q297" i="208"/>
  <c r="P297" i="208"/>
  <c r="O297" i="208"/>
  <c r="N297" i="208"/>
  <c r="M297" i="208"/>
  <c r="L297" i="208"/>
  <c r="K297" i="208"/>
  <c r="J297" i="208"/>
  <c r="I297" i="208"/>
  <c r="H297" i="208"/>
  <c r="G297" i="208"/>
  <c r="F297" i="208"/>
  <c r="E297" i="208"/>
  <c r="D297" i="208"/>
  <c r="R293" i="208"/>
  <c r="Q293" i="208"/>
  <c r="P293" i="208"/>
  <c r="O293" i="208"/>
  <c r="N293" i="208"/>
  <c r="M293" i="208"/>
  <c r="L293" i="208"/>
  <c r="K293" i="208"/>
  <c r="J293" i="208"/>
  <c r="I293" i="208"/>
  <c r="H293" i="208"/>
  <c r="G293" i="208"/>
  <c r="F293" i="208"/>
  <c r="E293" i="208"/>
  <c r="D293" i="208"/>
  <c r="R289" i="208"/>
  <c r="Q289" i="208"/>
  <c r="P289" i="208"/>
  <c r="O289" i="208"/>
  <c r="N289" i="208"/>
  <c r="M289" i="208"/>
  <c r="L289" i="208"/>
  <c r="K289" i="208"/>
  <c r="J289" i="208"/>
  <c r="I289" i="208"/>
  <c r="H289" i="208"/>
  <c r="G289" i="208"/>
  <c r="F289" i="208"/>
  <c r="E289" i="208"/>
  <c r="D289" i="208"/>
  <c r="R282" i="208"/>
  <c r="Q282" i="208"/>
  <c r="P282" i="208"/>
  <c r="O282" i="208"/>
  <c r="N282" i="208"/>
  <c r="M282" i="208"/>
  <c r="L282" i="208"/>
  <c r="K282" i="208"/>
  <c r="J282" i="208"/>
  <c r="I282" i="208"/>
  <c r="H282" i="208"/>
  <c r="G282" i="208"/>
  <c r="F282" i="208"/>
  <c r="E282" i="208"/>
  <c r="D282" i="208"/>
  <c r="R278" i="208"/>
  <c r="Q278" i="208"/>
  <c r="P278" i="208"/>
  <c r="O278" i="208"/>
  <c r="N278" i="208"/>
  <c r="M278" i="208"/>
  <c r="L278" i="208"/>
  <c r="K278" i="208"/>
  <c r="J278" i="208"/>
  <c r="I278" i="208"/>
  <c r="H278" i="208"/>
  <c r="G278" i="208"/>
  <c r="F278" i="208"/>
  <c r="E278" i="208"/>
  <c r="D278" i="208"/>
  <c r="R274" i="208"/>
  <c r="Q274" i="208"/>
  <c r="P274" i="208"/>
  <c r="O274" i="208"/>
  <c r="N274" i="208"/>
  <c r="M274" i="208"/>
  <c r="L274" i="208"/>
  <c r="K274" i="208"/>
  <c r="J274" i="208"/>
  <c r="I274" i="208"/>
  <c r="H274" i="208"/>
  <c r="G274" i="208"/>
  <c r="F274" i="208"/>
  <c r="E274" i="208"/>
  <c r="D274" i="208"/>
  <c r="R270" i="208"/>
  <c r="Q270" i="208"/>
  <c r="P270" i="208"/>
  <c r="O270" i="208"/>
  <c r="N270" i="208"/>
  <c r="M270" i="208"/>
  <c r="L270" i="208"/>
  <c r="K270" i="208"/>
  <c r="J270" i="208"/>
  <c r="I270" i="208"/>
  <c r="H270" i="208"/>
  <c r="G270" i="208"/>
  <c r="F270" i="208"/>
  <c r="E270" i="208"/>
  <c r="D270" i="208"/>
  <c r="R266" i="208"/>
  <c r="Q266" i="208"/>
  <c r="P266" i="208"/>
  <c r="O266" i="208"/>
  <c r="N266" i="208"/>
  <c r="M266" i="208"/>
  <c r="L266" i="208"/>
  <c r="K266" i="208"/>
  <c r="J266" i="208"/>
  <c r="I266" i="208"/>
  <c r="H266" i="208"/>
  <c r="G266" i="208"/>
  <c r="F266" i="208"/>
  <c r="E266" i="208"/>
  <c r="D266" i="208"/>
  <c r="R259" i="208"/>
  <c r="Q259" i="208"/>
  <c r="P259" i="208"/>
  <c r="O259" i="208"/>
  <c r="N259" i="208"/>
  <c r="M259" i="208"/>
  <c r="L259" i="208"/>
  <c r="K259" i="208"/>
  <c r="J259" i="208"/>
  <c r="I259" i="208"/>
  <c r="H259" i="208"/>
  <c r="G259" i="208"/>
  <c r="F259" i="208"/>
  <c r="E259" i="208"/>
  <c r="D259" i="208"/>
  <c r="R255" i="208"/>
  <c r="Q255" i="208"/>
  <c r="P255" i="208"/>
  <c r="O255" i="208"/>
  <c r="N255" i="208"/>
  <c r="M255" i="208"/>
  <c r="L255" i="208"/>
  <c r="K255" i="208"/>
  <c r="J255" i="208"/>
  <c r="I255" i="208"/>
  <c r="H255" i="208"/>
  <c r="G255" i="208"/>
  <c r="F255" i="208"/>
  <c r="E255" i="208"/>
  <c r="D255" i="208"/>
  <c r="R251" i="208"/>
  <c r="Q251" i="208"/>
  <c r="P251" i="208"/>
  <c r="O251" i="208"/>
  <c r="N251" i="208"/>
  <c r="M251" i="208"/>
  <c r="L251" i="208"/>
  <c r="K251" i="208"/>
  <c r="J251" i="208"/>
  <c r="I251" i="208"/>
  <c r="H251" i="208"/>
  <c r="G251" i="208"/>
  <c r="F251" i="208"/>
  <c r="E251" i="208"/>
  <c r="D251" i="208"/>
  <c r="R247" i="208"/>
  <c r="Q247" i="208"/>
  <c r="P247" i="208"/>
  <c r="O247" i="208"/>
  <c r="N247" i="208"/>
  <c r="M247" i="208"/>
  <c r="L247" i="208"/>
  <c r="K247" i="208"/>
  <c r="J247" i="208"/>
  <c r="I247" i="208"/>
  <c r="H247" i="208"/>
  <c r="G247" i="208"/>
  <c r="F247" i="208"/>
  <c r="E247" i="208"/>
  <c r="D247" i="208"/>
  <c r="R243" i="208"/>
  <c r="Q243" i="208"/>
  <c r="P243" i="208"/>
  <c r="O243" i="208"/>
  <c r="N243" i="208"/>
  <c r="M243" i="208"/>
  <c r="L243" i="208"/>
  <c r="K243" i="208"/>
  <c r="J243" i="208"/>
  <c r="I243" i="208"/>
  <c r="H243" i="208"/>
  <c r="G243" i="208"/>
  <c r="F243" i="208"/>
  <c r="E243" i="208"/>
  <c r="D243" i="208"/>
  <c r="R235" i="208"/>
  <c r="Q235" i="208"/>
  <c r="P235" i="208"/>
  <c r="O235" i="208"/>
  <c r="N235" i="208"/>
  <c r="M235" i="208"/>
  <c r="L235" i="208"/>
  <c r="K235" i="208"/>
  <c r="J235" i="208"/>
  <c r="I235" i="208"/>
  <c r="H235" i="208"/>
  <c r="G235" i="208"/>
  <c r="F235" i="208"/>
  <c r="E235" i="208"/>
  <c r="D235" i="208"/>
  <c r="R231" i="208"/>
  <c r="Q231" i="208"/>
  <c r="P231" i="208"/>
  <c r="O231" i="208"/>
  <c r="N231" i="208"/>
  <c r="M231" i="208"/>
  <c r="L231" i="208"/>
  <c r="K231" i="208"/>
  <c r="J231" i="208"/>
  <c r="I231" i="208"/>
  <c r="H231" i="208"/>
  <c r="G231" i="208"/>
  <c r="F231" i="208"/>
  <c r="E231" i="208"/>
  <c r="D231" i="208"/>
  <c r="R227" i="208"/>
  <c r="Q227" i="208"/>
  <c r="P227" i="208"/>
  <c r="O227" i="208"/>
  <c r="N227" i="208"/>
  <c r="M227" i="208"/>
  <c r="L227" i="208"/>
  <c r="K227" i="208"/>
  <c r="J227" i="208"/>
  <c r="I227" i="208"/>
  <c r="H227" i="208"/>
  <c r="G227" i="208"/>
  <c r="F227" i="208"/>
  <c r="E227" i="208"/>
  <c r="D227" i="208"/>
  <c r="R223" i="208"/>
  <c r="Q223" i="208"/>
  <c r="P223" i="208"/>
  <c r="O223" i="208"/>
  <c r="N223" i="208"/>
  <c r="M223" i="208"/>
  <c r="L223" i="208"/>
  <c r="K223" i="208"/>
  <c r="J223" i="208"/>
  <c r="I223" i="208"/>
  <c r="H223" i="208"/>
  <c r="G223" i="208"/>
  <c r="F223" i="208"/>
  <c r="E223" i="208"/>
  <c r="D223" i="208"/>
  <c r="R219" i="208"/>
  <c r="Q219" i="208"/>
  <c r="P219" i="208"/>
  <c r="O219" i="208"/>
  <c r="N219" i="208"/>
  <c r="M219" i="208"/>
  <c r="L219" i="208"/>
  <c r="K219" i="208"/>
  <c r="J219" i="208"/>
  <c r="I219" i="208"/>
  <c r="H219" i="208"/>
  <c r="G219" i="208"/>
  <c r="F219" i="208"/>
  <c r="E219" i="208"/>
  <c r="D219" i="208"/>
  <c r="R212" i="208"/>
  <c r="Q212" i="208"/>
  <c r="P212" i="208"/>
  <c r="O212" i="208"/>
  <c r="N212" i="208"/>
  <c r="M212" i="208"/>
  <c r="L212" i="208"/>
  <c r="K212" i="208"/>
  <c r="J212" i="208"/>
  <c r="I212" i="208"/>
  <c r="H212" i="208"/>
  <c r="G212" i="208"/>
  <c r="F212" i="208"/>
  <c r="E212" i="208"/>
  <c r="D212" i="208"/>
  <c r="R208" i="208"/>
  <c r="Q208" i="208"/>
  <c r="P208" i="208"/>
  <c r="O208" i="208"/>
  <c r="N208" i="208"/>
  <c r="M208" i="208"/>
  <c r="L208" i="208"/>
  <c r="K208" i="208"/>
  <c r="J208" i="208"/>
  <c r="I208" i="208"/>
  <c r="H208" i="208"/>
  <c r="G208" i="208"/>
  <c r="F208" i="208"/>
  <c r="E208" i="208"/>
  <c r="D208" i="208"/>
  <c r="R204" i="208"/>
  <c r="Q204" i="208"/>
  <c r="P204" i="208"/>
  <c r="O204" i="208"/>
  <c r="N204" i="208"/>
  <c r="M204" i="208"/>
  <c r="L204" i="208"/>
  <c r="K204" i="208"/>
  <c r="J204" i="208"/>
  <c r="I204" i="208"/>
  <c r="H204" i="208"/>
  <c r="G204" i="208"/>
  <c r="F204" i="208"/>
  <c r="E204" i="208"/>
  <c r="D204" i="208"/>
  <c r="R200" i="208"/>
  <c r="Q200" i="208"/>
  <c r="P200" i="208"/>
  <c r="O200" i="208"/>
  <c r="N200" i="208"/>
  <c r="M200" i="208"/>
  <c r="L200" i="208"/>
  <c r="K200" i="208"/>
  <c r="J200" i="208"/>
  <c r="I200" i="208"/>
  <c r="H200" i="208"/>
  <c r="G200" i="208"/>
  <c r="F200" i="208"/>
  <c r="E200" i="208"/>
  <c r="D200" i="208"/>
  <c r="R196" i="208"/>
  <c r="Q196" i="208"/>
  <c r="P196" i="208"/>
  <c r="O196" i="208"/>
  <c r="N196" i="208"/>
  <c r="M196" i="208"/>
  <c r="L196" i="208"/>
  <c r="K196" i="208"/>
  <c r="J196" i="208"/>
  <c r="I196" i="208"/>
  <c r="H196" i="208"/>
  <c r="G196" i="208"/>
  <c r="F196" i="208"/>
  <c r="E196" i="208"/>
  <c r="D196" i="208"/>
  <c r="R189" i="208"/>
  <c r="Q189" i="208"/>
  <c r="P189" i="208"/>
  <c r="O189" i="208"/>
  <c r="N189" i="208"/>
  <c r="M189" i="208"/>
  <c r="L189" i="208"/>
  <c r="K189" i="208"/>
  <c r="J189" i="208"/>
  <c r="I189" i="208"/>
  <c r="H189" i="208"/>
  <c r="G189" i="208"/>
  <c r="F189" i="208"/>
  <c r="E189" i="208"/>
  <c r="D189" i="208"/>
  <c r="R185" i="208"/>
  <c r="Q185" i="208"/>
  <c r="P185" i="208"/>
  <c r="O185" i="208"/>
  <c r="N185" i="208"/>
  <c r="M185" i="208"/>
  <c r="L185" i="208"/>
  <c r="K185" i="208"/>
  <c r="J185" i="208"/>
  <c r="I185" i="208"/>
  <c r="H185" i="208"/>
  <c r="G185" i="208"/>
  <c r="F185" i="208"/>
  <c r="E185" i="208"/>
  <c r="D185" i="208"/>
  <c r="R181" i="208"/>
  <c r="Q181" i="208"/>
  <c r="P181" i="208"/>
  <c r="O181" i="208"/>
  <c r="N181" i="208"/>
  <c r="M181" i="208"/>
  <c r="L181" i="208"/>
  <c r="K181" i="208"/>
  <c r="J181" i="208"/>
  <c r="I181" i="208"/>
  <c r="H181" i="208"/>
  <c r="G181" i="208"/>
  <c r="F181" i="208"/>
  <c r="E181" i="208"/>
  <c r="D181" i="208"/>
  <c r="R177" i="208"/>
  <c r="Q177" i="208"/>
  <c r="P177" i="208"/>
  <c r="O177" i="208"/>
  <c r="N177" i="208"/>
  <c r="M177" i="208"/>
  <c r="L177" i="208"/>
  <c r="K177" i="208"/>
  <c r="J177" i="208"/>
  <c r="I177" i="208"/>
  <c r="H177" i="208"/>
  <c r="G177" i="208"/>
  <c r="F177" i="208"/>
  <c r="E177" i="208"/>
  <c r="D177" i="208"/>
  <c r="R173" i="208"/>
  <c r="Q173" i="208"/>
  <c r="P173" i="208"/>
  <c r="O173" i="208"/>
  <c r="N173" i="208"/>
  <c r="M173" i="208"/>
  <c r="L173" i="208"/>
  <c r="K173" i="208"/>
  <c r="J173" i="208"/>
  <c r="I173" i="208"/>
  <c r="H173" i="208"/>
  <c r="G173" i="208"/>
  <c r="F173" i="208"/>
  <c r="E173" i="208"/>
  <c r="D173" i="208"/>
  <c r="R166" i="208"/>
  <c r="Q166" i="208"/>
  <c r="P166" i="208"/>
  <c r="O166" i="208"/>
  <c r="N166" i="208"/>
  <c r="M166" i="208"/>
  <c r="L166" i="208"/>
  <c r="K166" i="208"/>
  <c r="J166" i="208"/>
  <c r="I166" i="208"/>
  <c r="H166" i="208"/>
  <c r="G166" i="208"/>
  <c r="F166" i="208"/>
  <c r="E166" i="208"/>
  <c r="D166" i="208"/>
  <c r="R162" i="208"/>
  <c r="K33" i="228" s="1"/>
  <c r="Q162" i="208"/>
  <c r="K33" i="227" s="1"/>
  <c r="P162" i="208"/>
  <c r="K33" i="226" s="1"/>
  <c r="O162" i="208"/>
  <c r="K33" i="225" s="1"/>
  <c r="N162" i="208"/>
  <c r="K33" i="224" s="1"/>
  <c r="M162" i="208"/>
  <c r="K33" i="223" s="1"/>
  <c r="L162" i="208"/>
  <c r="K33" i="222" s="1"/>
  <c r="K162" i="208"/>
  <c r="K33" i="221" s="1"/>
  <c r="J162" i="208"/>
  <c r="K33" i="220" s="1"/>
  <c r="I162" i="208"/>
  <c r="K33" i="219" s="1"/>
  <c r="H162" i="208"/>
  <c r="K33" i="218" s="1"/>
  <c r="G162" i="208"/>
  <c r="K33" i="217" s="1"/>
  <c r="F162" i="208"/>
  <c r="K33" i="216" s="1"/>
  <c r="E162" i="208"/>
  <c r="K33" i="215" s="1"/>
  <c r="D162" i="208"/>
  <c r="K33" i="214" s="1"/>
  <c r="R158" i="208"/>
  <c r="K29" i="228" s="1"/>
  <c r="Q158" i="208"/>
  <c r="K29" i="227" s="1"/>
  <c r="P158" i="208"/>
  <c r="K29" i="226" s="1"/>
  <c r="O158" i="208"/>
  <c r="K29" i="225" s="1"/>
  <c r="N158" i="208"/>
  <c r="K29" i="224" s="1"/>
  <c r="M158" i="208"/>
  <c r="K29" i="223" s="1"/>
  <c r="L158" i="208"/>
  <c r="K29" i="222" s="1"/>
  <c r="K158" i="208"/>
  <c r="K29" i="221" s="1"/>
  <c r="J158" i="208"/>
  <c r="K29" i="220" s="1"/>
  <c r="I158" i="208"/>
  <c r="K29" i="219" s="1"/>
  <c r="H158" i="208"/>
  <c r="K29" i="218" s="1"/>
  <c r="G158" i="208"/>
  <c r="K29" i="217" s="1"/>
  <c r="F158" i="208"/>
  <c r="K29" i="216" s="1"/>
  <c r="E158" i="208"/>
  <c r="K29" i="215" s="1"/>
  <c r="D158" i="208"/>
  <c r="K29" i="214" s="1"/>
  <c r="R154" i="208"/>
  <c r="K25" i="228" s="1"/>
  <c r="Q154" i="208"/>
  <c r="K25" i="227" s="1"/>
  <c r="P154" i="208"/>
  <c r="K25" i="226" s="1"/>
  <c r="O154" i="208"/>
  <c r="K25" i="225" s="1"/>
  <c r="N154" i="208"/>
  <c r="K25" i="224" s="1"/>
  <c r="M154" i="208"/>
  <c r="K25" i="223" s="1"/>
  <c r="L154" i="208"/>
  <c r="K25" i="222" s="1"/>
  <c r="K154" i="208"/>
  <c r="K25" i="221" s="1"/>
  <c r="J154" i="208"/>
  <c r="K25" i="220" s="1"/>
  <c r="I154" i="208"/>
  <c r="K25" i="219" s="1"/>
  <c r="H154" i="208"/>
  <c r="K25" i="218" s="1"/>
  <c r="G154" i="208"/>
  <c r="K25" i="217" s="1"/>
  <c r="F154" i="208"/>
  <c r="K25" i="216" s="1"/>
  <c r="E154" i="208"/>
  <c r="K25" i="215" s="1"/>
  <c r="D154" i="208"/>
  <c r="K25" i="214" s="1"/>
  <c r="R150" i="208"/>
  <c r="K21" i="228" s="1"/>
  <c r="Q150" i="208"/>
  <c r="K21" i="227" s="1"/>
  <c r="P150" i="208"/>
  <c r="K21" i="226" s="1"/>
  <c r="O150" i="208"/>
  <c r="K21" i="225" s="1"/>
  <c r="N150" i="208"/>
  <c r="K21" i="224" s="1"/>
  <c r="M150" i="208"/>
  <c r="K21" i="223" s="1"/>
  <c r="L150" i="208"/>
  <c r="K21" i="222" s="1"/>
  <c r="K150" i="208"/>
  <c r="K21" i="221" s="1"/>
  <c r="J150" i="208"/>
  <c r="K21" i="220" s="1"/>
  <c r="I150" i="208"/>
  <c r="K21" i="219" s="1"/>
  <c r="H150" i="208"/>
  <c r="K21" i="218" s="1"/>
  <c r="G150" i="208"/>
  <c r="K21" i="217" s="1"/>
  <c r="F150" i="208"/>
  <c r="K21" i="216" s="1"/>
  <c r="E150" i="208"/>
  <c r="K21" i="215" s="1"/>
  <c r="D150" i="208"/>
  <c r="K21" i="214" s="1"/>
  <c r="R143" i="208"/>
  <c r="Q143" i="208"/>
  <c r="P143" i="208"/>
  <c r="O143" i="208"/>
  <c r="N143" i="208"/>
  <c r="M143" i="208"/>
  <c r="L143" i="208"/>
  <c r="K143" i="208"/>
  <c r="J143" i="208"/>
  <c r="I143" i="208"/>
  <c r="H143" i="208"/>
  <c r="G143" i="208"/>
  <c r="F143" i="208"/>
  <c r="E143" i="208"/>
  <c r="D143" i="208"/>
  <c r="R139" i="208"/>
  <c r="Q139" i="208"/>
  <c r="P139" i="208"/>
  <c r="O139" i="208"/>
  <c r="N139" i="208"/>
  <c r="M139" i="208"/>
  <c r="L139" i="208"/>
  <c r="K139" i="208"/>
  <c r="J139" i="208"/>
  <c r="I139" i="208"/>
  <c r="H139" i="208"/>
  <c r="G139" i="208"/>
  <c r="F139" i="208"/>
  <c r="E139" i="208"/>
  <c r="D139" i="208"/>
  <c r="R135" i="208"/>
  <c r="Q135" i="208"/>
  <c r="P135" i="208"/>
  <c r="O135" i="208"/>
  <c r="N135" i="208"/>
  <c r="M135" i="208"/>
  <c r="L135" i="208"/>
  <c r="K135" i="208"/>
  <c r="J135" i="208"/>
  <c r="I135" i="208"/>
  <c r="H135" i="208"/>
  <c r="G135" i="208"/>
  <c r="F135" i="208"/>
  <c r="E135" i="208"/>
  <c r="D135" i="208"/>
  <c r="R131" i="208"/>
  <c r="Q131" i="208"/>
  <c r="P131" i="208"/>
  <c r="O131" i="208"/>
  <c r="N131" i="208"/>
  <c r="M131" i="208"/>
  <c r="L131" i="208"/>
  <c r="K131" i="208"/>
  <c r="J131" i="208"/>
  <c r="I131" i="208"/>
  <c r="H131" i="208"/>
  <c r="G131" i="208"/>
  <c r="F131" i="208"/>
  <c r="E131" i="208"/>
  <c r="D131" i="208"/>
  <c r="R127" i="208"/>
  <c r="Q127" i="208"/>
  <c r="P127" i="208"/>
  <c r="O127" i="208"/>
  <c r="N127" i="208"/>
  <c r="M127" i="208"/>
  <c r="L127" i="208"/>
  <c r="K127" i="208"/>
  <c r="J127" i="208"/>
  <c r="I127" i="208"/>
  <c r="H127" i="208"/>
  <c r="G127" i="208"/>
  <c r="F127" i="208"/>
  <c r="E127" i="208"/>
  <c r="D127" i="208"/>
  <c r="R119" i="208"/>
  <c r="Q119" i="208"/>
  <c r="P119" i="208"/>
  <c r="O119" i="208"/>
  <c r="N119" i="208"/>
  <c r="M119" i="208"/>
  <c r="L119" i="208"/>
  <c r="K119" i="208"/>
  <c r="J119" i="208"/>
  <c r="I119" i="208"/>
  <c r="H119" i="208"/>
  <c r="G119" i="208"/>
  <c r="F119" i="208"/>
  <c r="E119" i="208"/>
  <c r="D119" i="208"/>
  <c r="R115" i="208"/>
  <c r="Q115" i="208"/>
  <c r="P115" i="208"/>
  <c r="O115" i="208"/>
  <c r="N115" i="208"/>
  <c r="M115" i="208"/>
  <c r="L115" i="208"/>
  <c r="K115" i="208"/>
  <c r="J115" i="208"/>
  <c r="I115" i="208"/>
  <c r="H115" i="208"/>
  <c r="G115" i="208"/>
  <c r="F115" i="208"/>
  <c r="E115" i="208"/>
  <c r="D115" i="208"/>
  <c r="R111" i="208"/>
  <c r="Q111" i="208"/>
  <c r="P111" i="208"/>
  <c r="O111" i="208"/>
  <c r="N111" i="208"/>
  <c r="M111" i="208"/>
  <c r="L111" i="208"/>
  <c r="K111" i="208"/>
  <c r="J111" i="208"/>
  <c r="I111" i="208"/>
  <c r="H111" i="208"/>
  <c r="G111" i="208"/>
  <c r="F111" i="208"/>
  <c r="E111" i="208"/>
  <c r="D111" i="208"/>
  <c r="R107" i="208"/>
  <c r="Q107" i="208"/>
  <c r="P107" i="208"/>
  <c r="O107" i="208"/>
  <c r="N107" i="208"/>
  <c r="M107" i="208"/>
  <c r="L107" i="208"/>
  <c r="K107" i="208"/>
  <c r="J107" i="208"/>
  <c r="I107" i="208"/>
  <c r="H107" i="208"/>
  <c r="G107" i="208"/>
  <c r="F107" i="208"/>
  <c r="E107" i="208"/>
  <c r="D107" i="208"/>
  <c r="R103" i="208"/>
  <c r="Q103" i="208"/>
  <c r="P103" i="208"/>
  <c r="O103" i="208"/>
  <c r="N103" i="208"/>
  <c r="M103" i="208"/>
  <c r="L103" i="208"/>
  <c r="K103" i="208"/>
  <c r="J103" i="208"/>
  <c r="I103" i="208"/>
  <c r="H103" i="208"/>
  <c r="G103" i="208"/>
  <c r="F103" i="208"/>
  <c r="E103" i="208"/>
  <c r="D103" i="208"/>
  <c r="R96" i="208"/>
  <c r="Q96" i="208"/>
  <c r="P96" i="208"/>
  <c r="O96" i="208"/>
  <c r="N96" i="208"/>
  <c r="M96" i="208"/>
  <c r="L96" i="208"/>
  <c r="K96" i="208"/>
  <c r="J96" i="208"/>
  <c r="I96" i="208"/>
  <c r="H96" i="208"/>
  <c r="G96" i="208"/>
  <c r="F96" i="208"/>
  <c r="E96" i="208"/>
  <c r="D96" i="208"/>
  <c r="R92" i="208"/>
  <c r="Q92" i="208"/>
  <c r="P92" i="208"/>
  <c r="O92" i="208"/>
  <c r="N92" i="208"/>
  <c r="M92" i="208"/>
  <c r="L92" i="208"/>
  <c r="K92" i="208"/>
  <c r="J92" i="208"/>
  <c r="I92" i="208"/>
  <c r="H92" i="208"/>
  <c r="G92" i="208"/>
  <c r="F92" i="208"/>
  <c r="E92" i="208"/>
  <c r="D92" i="208"/>
  <c r="R88" i="208"/>
  <c r="Q88" i="208"/>
  <c r="P88" i="208"/>
  <c r="O88" i="208"/>
  <c r="N88" i="208"/>
  <c r="M88" i="208"/>
  <c r="L88" i="208"/>
  <c r="K88" i="208"/>
  <c r="J88" i="208"/>
  <c r="I88" i="208"/>
  <c r="H88" i="208"/>
  <c r="G88" i="208"/>
  <c r="F88" i="208"/>
  <c r="E88" i="208"/>
  <c r="D88" i="208"/>
  <c r="R84" i="208"/>
  <c r="Q84" i="208"/>
  <c r="P84" i="208"/>
  <c r="O84" i="208"/>
  <c r="N84" i="208"/>
  <c r="M84" i="208"/>
  <c r="L84" i="208"/>
  <c r="K84" i="208"/>
  <c r="J84" i="208"/>
  <c r="I84" i="208"/>
  <c r="H84" i="208"/>
  <c r="G84" i="208"/>
  <c r="F84" i="208"/>
  <c r="E84" i="208"/>
  <c r="D84" i="208"/>
  <c r="R80" i="208"/>
  <c r="Q80" i="208"/>
  <c r="P80" i="208"/>
  <c r="O80" i="208"/>
  <c r="N80" i="208"/>
  <c r="M80" i="208"/>
  <c r="L80" i="208"/>
  <c r="K80" i="208"/>
  <c r="J80" i="208"/>
  <c r="I80" i="208"/>
  <c r="H80" i="208"/>
  <c r="G80" i="208"/>
  <c r="F80" i="208"/>
  <c r="E80" i="208"/>
  <c r="D80" i="208"/>
  <c r="R73" i="208"/>
  <c r="Q73" i="208"/>
  <c r="P73" i="208"/>
  <c r="O73" i="208"/>
  <c r="N73" i="208"/>
  <c r="M73" i="208"/>
  <c r="L73" i="208"/>
  <c r="K73" i="208"/>
  <c r="J73" i="208"/>
  <c r="I73" i="208"/>
  <c r="H73" i="208"/>
  <c r="G73" i="208"/>
  <c r="F73" i="208"/>
  <c r="E73" i="208"/>
  <c r="D73" i="208"/>
  <c r="R69" i="208"/>
  <c r="Q69" i="208"/>
  <c r="P69" i="208"/>
  <c r="O69" i="208"/>
  <c r="N69" i="208"/>
  <c r="M69" i="208"/>
  <c r="L69" i="208"/>
  <c r="K69" i="208"/>
  <c r="J69" i="208"/>
  <c r="I69" i="208"/>
  <c r="H69" i="208"/>
  <c r="G69" i="208"/>
  <c r="F69" i="208"/>
  <c r="E69" i="208"/>
  <c r="D69" i="208"/>
  <c r="R65" i="208"/>
  <c r="Q65" i="208"/>
  <c r="P65" i="208"/>
  <c r="O65" i="208"/>
  <c r="N65" i="208"/>
  <c r="M65" i="208"/>
  <c r="L65" i="208"/>
  <c r="K65" i="208"/>
  <c r="J65" i="208"/>
  <c r="I65" i="208"/>
  <c r="H65" i="208"/>
  <c r="G65" i="208"/>
  <c r="F65" i="208"/>
  <c r="E65" i="208"/>
  <c r="D65" i="208"/>
  <c r="R61" i="208"/>
  <c r="Q61" i="208"/>
  <c r="P61" i="208"/>
  <c r="O61" i="208"/>
  <c r="N61" i="208"/>
  <c r="M61" i="208"/>
  <c r="L61" i="208"/>
  <c r="K61" i="208"/>
  <c r="J61" i="208"/>
  <c r="I61" i="208"/>
  <c r="H61" i="208"/>
  <c r="G61" i="208"/>
  <c r="F61" i="208"/>
  <c r="E61" i="208"/>
  <c r="D61" i="208"/>
  <c r="R57" i="208"/>
  <c r="Q57" i="208"/>
  <c r="P57" i="208"/>
  <c r="O57" i="208"/>
  <c r="N57" i="208"/>
  <c r="M57" i="208"/>
  <c r="L57" i="208"/>
  <c r="K57" i="208"/>
  <c r="J57" i="208"/>
  <c r="I57" i="208"/>
  <c r="H57" i="208"/>
  <c r="G57" i="208"/>
  <c r="F57" i="208"/>
  <c r="E57" i="208"/>
  <c r="D57" i="208"/>
  <c r="R50" i="208"/>
  <c r="Q50" i="208"/>
  <c r="P50" i="208"/>
  <c r="O50" i="208"/>
  <c r="N50" i="208"/>
  <c r="M50" i="208"/>
  <c r="L50" i="208"/>
  <c r="K50" i="208"/>
  <c r="J50" i="208"/>
  <c r="I50" i="208"/>
  <c r="H50" i="208"/>
  <c r="G50" i="208"/>
  <c r="F50" i="208"/>
  <c r="E50" i="208"/>
  <c r="D50" i="208"/>
  <c r="R46" i="208"/>
  <c r="Q46" i="208"/>
  <c r="P46" i="208"/>
  <c r="O46" i="208"/>
  <c r="N46" i="208"/>
  <c r="M46" i="208"/>
  <c r="L46" i="208"/>
  <c r="K46" i="208"/>
  <c r="J46" i="208"/>
  <c r="I46" i="208"/>
  <c r="H46" i="208"/>
  <c r="G46" i="208"/>
  <c r="F46" i="208"/>
  <c r="E46" i="208"/>
  <c r="D46" i="208"/>
  <c r="R42" i="208"/>
  <c r="Q42" i="208"/>
  <c r="P42" i="208"/>
  <c r="O42" i="208"/>
  <c r="N42" i="208"/>
  <c r="M42" i="208"/>
  <c r="L42" i="208"/>
  <c r="K42" i="208"/>
  <c r="J42" i="208"/>
  <c r="I42" i="208"/>
  <c r="H42" i="208"/>
  <c r="G42" i="208"/>
  <c r="F42" i="208"/>
  <c r="E42" i="208"/>
  <c r="D42" i="208"/>
  <c r="R38" i="208"/>
  <c r="Q38" i="208"/>
  <c r="P38" i="208"/>
  <c r="O38" i="208"/>
  <c r="N38" i="208"/>
  <c r="M38" i="208"/>
  <c r="L38" i="208"/>
  <c r="K38" i="208"/>
  <c r="J38" i="208"/>
  <c r="I38" i="208"/>
  <c r="H38" i="208"/>
  <c r="G38" i="208"/>
  <c r="F38" i="208"/>
  <c r="E38" i="208"/>
  <c r="D38" i="208"/>
  <c r="R34" i="208"/>
  <c r="Q34" i="208"/>
  <c r="P34" i="208"/>
  <c r="O34" i="208"/>
  <c r="N34" i="208"/>
  <c r="M34" i="208"/>
  <c r="L34" i="208"/>
  <c r="K34" i="208"/>
  <c r="J34" i="208"/>
  <c r="I34" i="208"/>
  <c r="H34" i="208"/>
  <c r="G34" i="208"/>
  <c r="F34" i="208"/>
  <c r="E34" i="208"/>
  <c r="D34" i="208"/>
  <c r="R27" i="208"/>
  <c r="Q27" i="208"/>
  <c r="P27" i="208"/>
  <c r="O27" i="208"/>
  <c r="N27" i="208"/>
  <c r="M27" i="208"/>
  <c r="L27" i="208"/>
  <c r="K27" i="208"/>
  <c r="J27" i="208"/>
  <c r="I27" i="208"/>
  <c r="H27" i="208"/>
  <c r="G27" i="208"/>
  <c r="F27" i="208"/>
  <c r="E27" i="208"/>
  <c r="D27" i="208"/>
  <c r="R23" i="208"/>
  <c r="Q23" i="208"/>
  <c r="P23" i="208"/>
  <c r="O23" i="208"/>
  <c r="N23" i="208"/>
  <c r="M23" i="208"/>
  <c r="L23" i="208"/>
  <c r="K23" i="208"/>
  <c r="J23" i="208"/>
  <c r="I23" i="208"/>
  <c r="H23" i="208"/>
  <c r="G23" i="208"/>
  <c r="F23" i="208"/>
  <c r="E23" i="208"/>
  <c r="D23" i="208"/>
  <c r="R19" i="208"/>
  <c r="Q19" i="208"/>
  <c r="P19" i="208"/>
  <c r="O19" i="208"/>
  <c r="N19" i="208"/>
  <c r="M19" i="208"/>
  <c r="L19" i="208"/>
  <c r="K19" i="208"/>
  <c r="J19" i="208"/>
  <c r="I19" i="208"/>
  <c r="H19" i="208"/>
  <c r="G19" i="208"/>
  <c r="F19" i="208"/>
  <c r="E19" i="208"/>
  <c r="D19" i="208"/>
  <c r="R15" i="208"/>
  <c r="Q15" i="208"/>
  <c r="P15" i="208"/>
  <c r="O15" i="208"/>
  <c r="N15" i="208"/>
  <c r="M15" i="208"/>
  <c r="L15" i="208"/>
  <c r="K15" i="208"/>
  <c r="J15" i="208"/>
  <c r="I15" i="208"/>
  <c r="H15" i="208"/>
  <c r="G15" i="208"/>
  <c r="F15" i="208"/>
  <c r="E15" i="208"/>
  <c r="D15" i="208"/>
  <c r="R11" i="208"/>
  <c r="Q11" i="208"/>
  <c r="P11" i="208"/>
  <c r="O11" i="208"/>
  <c r="N11" i="208"/>
  <c r="M11" i="208"/>
  <c r="L11" i="208"/>
  <c r="K11" i="208"/>
  <c r="J11" i="208"/>
  <c r="I11" i="208"/>
  <c r="H11" i="208"/>
  <c r="G11" i="208"/>
  <c r="F11" i="208"/>
  <c r="E11" i="208"/>
  <c r="D11" i="208"/>
  <c r="O260" i="208" l="1"/>
  <c r="C17" i="225" s="1"/>
  <c r="C82" i="222"/>
  <c r="R31" i="210"/>
  <c r="C84" i="215"/>
  <c r="D33" i="210"/>
  <c r="C84" i="217"/>
  <c r="H33" i="210"/>
  <c r="C84" i="219"/>
  <c r="L33" i="210"/>
  <c r="C84" i="223"/>
  <c r="T33" i="210"/>
  <c r="C84" i="225"/>
  <c r="X33" i="210"/>
  <c r="C84" i="227"/>
  <c r="AB33" i="210"/>
  <c r="C84" i="214"/>
  <c r="B33" i="210"/>
  <c r="C84" i="216"/>
  <c r="F33" i="210"/>
  <c r="C84" i="218"/>
  <c r="J33" i="210"/>
  <c r="C84" i="222"/>
  <c r="R33" i="210"/>
  <c r="C84" i="224"/>
  <c r="V33" i="210"/>
  <c r="C84" i="226"/>
  <c r="Z33" i="210"/>
  <c r="C84" i="228"/>
  <c r="AD33" i="210"/>
  <c r="B45" i="211"/>
  <c r="K588" i="208"/>
  <c r="C84" i="221"/>
  <c r="P33" i="210"/>
  <c r="C84" i="220"/>
  <c r="N33" i="210"/>
  <c r="I306" i="208"/>
  <c r="Q306" i="208"/>
  <c r="O306" i="208"/>
  <c r="P376" i="208"/>
  <c r="P514" i="208"/>
  <c r="J399" i="208"/>
  <c r="O491" i="208"/>
  <c r="E491" i="208"/>
  <c r="J491" i="208"/>
  <c r="F28" i="208"/>
  <c r="J28" i="208"/>
  <c r="N28" i="208"/>
  <c r="R28" i="208"/>
  <c r="G28" i="208"/>
  <c r="K28" i="208"/>
  <c r="O28" i="208"/>
  <c r="F120" i="208"/>
  <c r="J120" i="208"/>
  <c r="N120" i="208"/>
  <c r="R120" i="208"/>
  <c r="G120" i="208"/>
  <c r="K120" i="208"/>
  <c r="O120" i="208"/>
  <c r="E120" i="208"/>
  <c r="I167" i="208"/>
  <c r="E190" i="208"/>
  <c r="F213" i="208"/>
  <c r="J213" i="208"/>
  <c r="N213" i="208"/>
  <c r="R213" i="208"/>
  <c r="G213" i="208"/>
  <c r="K213" i="208"/>
  <c r="O213" i="208"/>
  <c r="E213" i="208"/>
  <c r="I213" i="208"/>
  <c r="L376" i="208"/>
  <c r="F445" i="208"/>
  <c r="J445" i="208"/>
  <c r="N445" i="208"/>
  <c r="R445" i="208"/>
  <c r="G445" i="208"/>
  <c r="K445" i="208"/>
  <c r="O445" i="208"/>
  <c r="E445" i="208"/>
  <c r="G468" i="208"/>
  <c r="I260" i="208"/>
  <c r="O329" i="208"/>
  <c r="E329" i="208"/>
  <c r="E376" i="208"/>
  <c r="I120" i="208"/>
  <c r="F167" i="208"/>
  <c r="J167" i="208"/>
  <c r="N167" i="208"/>
  <c r="R167" i="208"/>
  <c r="G167" i="208"/>
  <c r="K167" i="208"/>
  <c r="O167" i="208"/>
  <c r="K422" i="208"/>
  <c r="O422" i="208"/>
  <c r="L422" i="208"/>
  <c r="E422" i="208"/>
  <c r="F74" i="208"/>
  <c r="N74" i="208"/>
  <c r="G74" i="208"/>
  <c r="K74" i="208"/>
  <c r="O74" i="208"/>
  <c r="G97" i="208"/>
  <c r="K97" i="208"/>
  <c r="O97" i="208"/>
  <c r="D97" i="208"/>
  <c r="L97" i="208"/>
  <c r="Q120" i="208"/>
  <c r="E167" i="208"/>
  <c r="Q167" i="208"/>
  <c r="O190" i="208"/>
  <c r="F306" i="208"/>
  <c r="J306" i="208"/>
  <c r="N306" i="208"/>
  <c r="R306" i="208"/>
  <c r="G306" i="208"/>
  <c r="K306" i="208"/>
  <c r="M399" i="208"/>
  <c r="Q445" i="208"/>
  <c r="D561" i="208"/>
  <c r="H561" i="208"/>
  <c r="P561" i="208"/>
  <c r="I561" i="208"/>
  <c r="M561" i="208"/>
  <c r="Q561" i="208"/>
  <c r="G561" i="208"/>
  <c r="K561" i="208"/>
  <c r="N588" i="208"/>
  <c r="P190" i="208"/>
  <c r="F260" i="208"/>
  <c r="J260" i="208"/>
  <c r="N260" i="208"/>
  <c r="R260" i="208"/>
  <c r="G260" i="208"/>
  <c r="K260" i="208"/>
  <c r="E260" i="208"/>
  <c r="Q260" i="208"/>
  <c r="F352" i="208"/>
  <c r="J352" i="208"/>
  <c r="N352" i="208"/>
  <c r="R352" i="208"/>
  <c r="G352" i="208"/>
  <c r="K352" i="208"/>
  <c r="O352" i="208"/>
  <c r="E352" i="208"/>
  <c r="I352" i="208"/>
  <c r="O376" i="208"/>
  <c r="I445" i="208"/>
  <c r="I491" i="208"/>
  <c r="M491" i="208"/>
  <c r="D514" i="208"/>
  <c r="H514" i="208"/>
  <c r="L514" i="208"/>
  <c r="E514" i="208"/>
  <c r="I514" i="208"/>
  <c r="M514" i="208"/>
  <c r="Q514" i="208"/>
  <c r="G514" i="208"/>
  <c r="K514" i="208"/>
  <c r="E561" i="208"/>
  <c r="D51" i="208"/>
  <c r="H51" i="208"/>
  <c r="L51" i="208"/>
  <c r="P51" i="208"/>
  <c r="E51" i="208"/>
  <c r="I51" i="208"/>
  <c r="M51" i="208"/>
  <c r="Q51" i="208"/>
  <c r="E74" i="208"/>
  <c r="I74" i="208"/>
  <c r="M74" i="208"/>
  <c r="Q74" i="208"/>
  <c r="J74" i="208"/>
  <c r="R74" i="208"/>
  <c r="E306" i="208"/>
  <c r="P329" i="208"/>
  <c r="P422" i="208"/>
  <c r="R588" i="208"/>
  <c r="F588" i="208"/>
  <c r="J588" i="208"/>
  <c r="H97" i="208"/>
  <c r="P97" i="208"/>
  <c r="E97" i="208"/>
  <c r="I97" i="208"/>
  <c r="M97" i="208"/>
  <c r="Q97" i="208"/>
  <c r="M120" i="208"/>
  <c r="D144" i="208"/>
  <c r="H144" i="208"/>
  <c r="L144" i="208"/>
  <c r="P144" i="208"/>
  <c r="E144" i="208"/>
  <c r="I144" i="208"/>
  <c r="M144" i="208"/>
  <c r="Q144" i="208"/>
  <c r="G144" i="208"/>
  <c r="K144" i="208"/>
  <c r="M167" i="208"/>
  <c r="F283" i="208"/>
  <c r="J283" i="208"/>
  <c r="N283" i="208"/>
  <c r="R283" i="208"/>
  <c r="G283" i="208"/>
  <c r="K283" i="208"/>
  <c r="L283" i="208"/>
  <c r="E283" i="208"/>
  <c r="Q283" i="208"/>
  <c r="D329" i="208"/>
  <c r="H329" i="208"/>
  <c r="L329" i="208"/>
  <c r="I329" i="208"/>
  <c r="M329" i="208"/>
  <c r="Q329" i="208"/>
  <c r="G329" i="208"/>
  <c r="K329" i="208"/>
  <c r="D376" i="208"/>
  <c r="H376" i="208"/>
  <c r="I376" i="208"/>
  <c r="M376" i="208"/>
  <c r="Q376" i="208"/>
  <c r="G376" i="208"/>
  <c r="K376" i="208"/>
  <c r="F399" i="208"/>
  <c r="N399" i="208"/>
  <c r="R399" i="208"/>
  <c r="G399" i="208"/>
  <c r="K399" i="208"/>
  <c r="O399" i="208"/>
  <c r="E399" i="208"/>
  <c r="I399" i="208"/>
  <c r="F491" i="208"/>
  <c r="N491" i="208"/>
  <c r="R491" i="208"/>
  <c r="G491" i="208"/>
  <c r="K491" i="208"/>
  <c r="O514" i="208"/>
  <c r="F538" i="208"/>
  <c r="J538" i="208"/>
  <c r="N538" i="208"/>
  <c r="R538" i="208"/>
  <c r="G538" i="208"/>
  <c r="K538" i="208"/>
  <c r="O538" i="208"/>
  <c r="E538" i="208"/>
  <c r="I538" i="208"/>
  <c r="O561" i="208"/>
  <c r="G588" i="208"/>
  <c r="O588" i="208"/>
  <c r="D588" i="208"/>
  <c r="H588" i="208"/>
  <c r="L588" i="208"/>
  <c r="P588" i="208"/>
  <c r="D190" i="208"/>
  <c r="H190" i="208"/>
  <c r="L190" i="208"/>
  <c r="I190" i="208"/>
  <c r="M190" i="208"/>
  <c r="Q190" i="208"/>
  <c r="G190" i="208"/>
  <c r="K190" i="208"/>
  <c r="D236" i="208"/>
  <c r="H236" i="208"/>
  <c r="L236" i="208"/>
  <c r="P236" i="208"/>
  <c r="E236" i="208"/>
  <c r="I236" i="208"/>
  <c r="M236" i="208"/>
  <c r="Q236" i="208"/>
  <c r="G236" i="208"/>
  <c r="M260" i="208"/>
  <c r="M306" i="208"/>
  <c r="D422" i="208"/>
  <c r="H422" i="208"/>
  <c r="I422" i="208"/>
  <c r="M422" i="208"/>
  <c r="Q422" i="208"/>
  <c r="G422" i="208"/>
  <c r="M445" i="208"/>
  <c r="D468" i="208"/>
  <c r="H468" i="208"/>
  <c r="L468" i="208"/>
  <c r="P468" i="208"/>
  <c r="E468" i="208"/>
  <c r="I468" i="208"/>
  <c r="M468" i="208"/>
  <c r="Q468" i="208"/>
  <c r="K468" i="208"/>
  <c r="Q491" i="208"/>
  <c r="D28" i="208"/>
  <c r="L28" i="208"/>
  <c r="J51" i="208"/>
  <c r="R51" i="208"/>
  <c r="E28" i="208"/>
  <c r="I28" i="208"/>
  <c r="M28" i="208"/>
  <c r="Q28" i="208"/>
  <c r="G51" i="208"/>
  <c r="K51" i="208"/>
  <c r="O51" i="208"/>
  <c r="O144" i="208"/>
  <c r="M213" i="208"/>
  <c r="H28" i="208"/>
  <c r="P28" i="208"/>
  <c r="F51" i="208"/>
  <c r="N51" i="208"/>
  <c r="D74" i="208"/>
  <c r="H74" i="208"/>
  <c r="L74" i="208"/>
  <c r="P74" i="208"/>
  <c r="F97" i="208"/>
  <c r="J97" i="208"/>
  <c r="N97" i="208"/>
  <c r="Q213" i="208"/>
  <c r="K236" i="208"/>
  <c r="H283" i="208"/>
  <c r="P283" i="208"/>
  <c r="M283" i="208"/>
  <c r="O283" i="208"/>
  <c r="R97" i="208"/>
  <c r="O236" i="208"/>
  <c r="D260" i="208"/>
  <c r="H260" i="208"/>
  <c r="L260" i="208"/>
  <c r="P260" i="208"/>
  <c r="M352" i="208"/>
  <c r="Q399" i="208"/>
  <c r="O468" i="208"/>
  <c r="M538" i="208"/>
  <c r="D120" i="208"/>
  <c r="H120" i="208"/>
  <c r="L120" i="208"/>
  <c r="P120" i="208"/>
  <c r="F144" i="208"/>
  <c r="J144" i="208"/>
  <c r="N144" i="208"/>
  <c r="R144" i="208"/>
  <c r="D167" i="208"/>
  <c r="H167" i="208"/>
  <c r="L167" i="208"/>
  <c r="P167" i="208"/>
  <c r="F190" i="208"/>
  <c r="J190" i="208"/>
  <c r="N190" i="208"/>
  <c r="R190" i="208"/>
  <c r="D213" i="208"/>
  <c r="H213" i="208"/>
  <c r="L213" i="208"/>
  <c r="P213" i="208"/>
  <c r="F236" i="208"/>
  <c r="J236" i="208"/>
  <c r="N236" i="208"/>
  <c r="R236" i="208"/>
  <c r="D283" i="208"/>
  <c r="I283" i="208"/>
  <c r="Q352" i="208"/>
  <c r="Q538" i="208"/>
  <c r="D306" i="208"/>
  <c r="H306" i="208"/>
  <c r="L306" i="208"/>
  <c r="P306" i="208"/>
  <c r="F329" i="208"/>
  <c r="J329" i="208"/>
  <c r="N329" i="208"/>
  <c r="R329" i="208"/>
  <c r="D352" i="208"/>
  <c r="H352" i="208"/>
  <c r="L352" i="208"/>
  <c r="P352" i="208"/>
  <c r="F376" i="208"/>
  <c r="J376" i="208"/>
  <c r="N376" i="208"/>
  <c r="R376" i="208"/>
  <c r="D399" i="208"/>
  <c r="H399" i="208"/>
  <c r="L399" i="208"/>
  <c r="P399" i="208"/>
  <c r="F422" i="208"/>
  <c r="J422" i="208"/>
  <c r="N422" i="208"/>
  <c r="R422" i="208"/>
  <c r="D445" i="208"/>
  <c r="H445" i="208"/>
  <c r="L445" i="208"/>
  <c r="P445" i="208"/>
  <c r="F468" i="208"/>
  <c r="J468" i="208"/>
  <c r="N468" i="208"/>
  <c r="R468" i="208"/>
  <c r="D491" i="208"/>
  <c r="H491" i="208"/>
  <c r="L491" i="208"/>
  <c r="P491" i="208"/>
  <c r="F514" i="208"/>
  <c r="J514" i="208"/>
  <c r="N514" i="208"/>
  <c r="R514" i="208"/>
  <c r="D538" i="208"/>
  <c r="H538" i="208"/>
  <c r="L538" i="208"/>
  <c r="P538" i="208"/>
  <c r="F561" i="208"/>
  <c r="J561" i="208"/>
  <c r="N561" i="208"/>
  <c r="R561" i="208"/>
  <c r="E588" i="208"/>
  <c r="I588" i="208"/>
  <c r="M588" i="208"/>
  <c r="Q588" i="208"/>
  <c r="P47" i="207"/>
  <c r="O47" i="207"/>
  <c r="N47" i="207"/>
  <c r="M47" i="207"/>
  <c r="L47" i="207"/>
  <c r="K47" i="207"/>
  <c r="J47" i="207"/>
  <c r="I47" i="207"/>
  <c r="H47" i="207"/>
  <c r="G47" i="207"/>
  <c r="F47" i="207"/>
  <c r="E47" i="207"/>
  <c r="D47" i="207"/>
  <c r="C47" i="207"/>
  <c r="B47" i="207"/>
  <c r="Q46" i="207"/>
  <c r="Q45" i="207"/>
  <c r="Q44" i="207"/>
  <c r="Q43" i="207"/>
  <c r="Q42" i="207"/>
  <c r="Q41" i="207"/>
  <c r="Q40" i="207"/>
  <c r="Q39" i="207"/>
  <c r="Q38" i="207"/>
  <c r="Q37" i="207"/>
  <c r="Q36" i="207"/>
  <c r="Q35" i="207"/>
  <c r="Q34" i="207"/>
  <c r="Q33" i="207"/>
  <c r="Q32" i="207"/>
  <c r="Q31" i="207"/>
  <c r="Q30" i="207"/>
  <c r="Q47" i="207" s="1"/>
  <c r="Q29" i="207"/>
  <c r="Q28" i="207"/>
  <c r="Q27" i="207"/>
  <c r="P25" i="207"/>
  <c r="O25" i="207"/>
  <c r="N25" i="207"/>
  <c r="M25" i="207"/>
  <c r="L25" i="207"/>
  <c r="K25" i="207"/>
  <c r="J25" i="207"/>
  <c r="I25" i="207"/>
  <c r="H25" i="207"/>
  <c r="G25" i="207"/>
  <c r="F25" i="207"/>
  <c r="E25" i="207"/>
  <c r="D25" i="207"/>
  <c r="C25" i="207"/>
  <c r="B25" i="207"/>
  <c r="Q24" i="207"/>
  <c r="Q23" i="207"/>
  <c r="Q22" i="207"/>
  <c r="Q21" i="207"/>
  <c r="Q20" i="207"/>
  <c r="Q19" i="207"/>
  <c r="Q18" i="207"/>
  <c r="Q17" i="207"/>
  <c r="Q16" i="207"/>
  <c r="Q15" i="207"/>
  <c r="Q14" i="207"/>
  <c r="Q13" i="207"/>
  <c r="Q12" i="207"/>
  <c r="Q11" i="207"/>
  <c r="Q10" i="207"/>
  <c r="Q9" i="207"/>
  <c r="Q8" i="207"/>
  <c r="Q7" i="207"/>
  <c r="Q6" i="207"/>
  <c r="Q5" i="207"/>
  <c r="X16" i="210" l="1"/>
  <c r="C85" i="223"/>
  <c r="T34" i="210"/>
  <c r="C85" i="215"/>
  <c r="D34" i="210"/>
  <c r="C82" i="224"/>
  <c r="V31" i="210"/>
  <c r="C82" i="216"/>
  <c r="F31" i="210"/>
  <c r="C81" i="222"/>
  <c r="R30" i="210"/>
  <c r="C81" i="214"/>
  <c r="B30" i="210"/>
  <c r="C79" i="224"/>
  <c r="V28" i="210"/>
  <c r="C79" i="216"/>
  <c r="F28" i="210"/>
  <c r="C78" i="222"/>
  <c r="R27" i="210"/>
  <c r="C78" i="214"/>
  <c r="B27" i="210"/>
  <c r="C77" i="224"/>
  <c r="V26" i="210"/>
  <c r="C77" i="216"/>
  <c r="F26" i="210"/>
  <c r="C76" i="222"/>
  <c r="R25" i="210"/>
  <c r="C76" i="214"/>
  <c r="B25" i="210"/>
  <c r="C75" i="224"/>
  <c r="V24" i="210"/>
  <c r="C75" i="216"/>
  <c r="F24" i="210"/>
  <c r="C74" i="222"/>
  <c r="R23" i="210"/>
  <c r="C73" i="224"/>
  <c r="V22" i="210"/>
  <c r="C73" i="216"/>
  <c r="F22" i="210"/>
  <c r="C21" i="222"/>
  <c r="R20" i="210"/>
  <c r="C21" i="214"/>
  <c r="B20" i="210"/>
  <c r="C20" i="224"/>
  <c r="V19" i="210"/>
  <c r="C20" i="216"/>
  <c r="F19" i="210"/>
  <c r="C19" i="222"/>
  <c r="R18" i="210"/>
  <c r="C19" i="214"/>
  <c r="B18" i="210"/>
  <c r="C21" i="227"/>
  <c r="AB20" i="210"/>
  <c r="C18" i="214"/>
  <c r="B17" i="210"/>
  <c r="C15" i="224"/>
  <c r="V14" i="210"/>
  <c r="C14" i="222"/>
  <c r="R13" i="210"/>
  <c r="C13" i="224"/>
  <c r="V12" i="210"/>
  <c r="C13" i="216"/>
  <c r="F12" i="210"/>
  <c r="C12" i="222"/>
  <c r="R11" i="210"/>
  <c r="C12" i="214"/>
  <c r="B11" i="210"/>
  <c r="C11" i="224"/>
  <c r="V10" i="210"/>
  <c r="C11" i="216"/>
  <c r="F10" i="210"/>
  <c r="C9" i="222"/>
  <c r="R8" i="210"/>
  <c r="B8" i="210"/>
  <c r="C9" i="214"/>
  <c r="C77" i="225"/>
  <c r="X26" i="210"/>
  <c r="C21" i="223"/>
  <c r="T20" i="210"/>
  <c r="C17" i="222"/>
  <c r="R16" i="210"/>
  <c r="C17" i="214"/>
  <c r="B16" i="210"/>
  <c r="C8" i="228"/>
  <c r="AD7" i="210"/>
  <c r="C18" i="223"/>
  <c r="T17" i="210"/>
  <c r="C18" i="218"/>
  <c r="J17" i="210"/>
  <c r="C14" i="227"/>
  <c r="AB13" i="210"/>
  <c r="C8" i="220"/>
  <c r="N7" i="210"/>
  <c r="C7" i="226"/>
  <c r="Z6" i="210"/>
  <c r="C7" i="218"/>
  <c r="J6" i="210"/>
  <c r="C6" i="224"/>
  <c r="V5" i="210"/>
  <c r="C5" i="226"/>
  <c r="Z4" i="210"/>
  <c r="C14" i="223"/>
  <c r="T13" i="210"/>
  <c r="C6" i="225"/>
  <c r="X5" i="210"/>
  <c r="C6" i="217"/>
  <c r="H5" i="210"/>
  <c r="C5" i="223"/>
  <c r="T4" i="210"/>
  <c r="C5" i="215"/>
  <c r="D4" i="210"/>
  <c r="C6" i="220"/>
  <c r="N5" i="210"/>
  <c r="C77" i="221"/>
  <c r="P26" i="210"/>
  <c r="C77" i="223"/>
  <c r="T26" i="210"/>
  <c r="C77" i="215"/>
  <c r="D26" i="210"/>
  <c r="C77" i="222"/>
  <c r="R26" i="210"/>
  <c r="C77" i="214"/>
  <c r="B26" i="210"/>
  <c r="C75" i="217"/>
  <c r="H24" i="210"/>
  <c r="C75" i="223"/>
  <c r="T24" i="210"/>
  <c r="C75" i="218"/>
  <c r="J24" i="210"/>
  <c r="C19" i="223"/>
  <c r="T18" i="210"/>
  <c r="C15" i="223"/>
  <c r="T14" i="210"/>
  <c r="C13" i="217"/>
  <c r="H12" i="210"/>
  <c r="C13" i="223"/>
  <c r="T12" i="210"/>
  <c r="C13" i="222"/>
  <c r="R12" i="210"/>
  <c r="C13" i="214"/>
  <c r="B12" i="210"/>
  <c r="C85" i="222"/>
  <c r="R34" i="210"/>
  <c r="C85" i="214"/>
  <c r="B34" i="210"/>
  <c r="C85" i="217"/>
  <c r="H34" i="210"/>
  <c r="C81" i="219"/>
  <c r="L30" i="210"/>
  <c r="C81" i="225"/>
  <c r="X30" i="210"/>
  <c r="C81" i="217"/>
  <c r="H30" i="210"/>
  <c r="C81" i="224"/>
  <c r="V30" i="210"/>
  <c r="C81" i="216"/>
  <c r="F30" i="210"/>
  <c r="C78" i="221"/>
  <c r="P27" i="210"/>
  <c r="C78" i="228"/>
  <c r="AD27" i="210"/>
  <c r="C78" i="216"/>
  <c r="F27" i="210"/>
  <c r="C74" i="221"/>
  <c r="P23" i="210"/>
  <c r="C74" i="228"/>
  <c r="AD23" i="210"/>
  <c r="C74" i="216"/>
  <c r="F23" i="210"/>
  <c r="C73" i="217"/>
  <c r="H22" i="210"/>
  <c r="C73" i="223"/>
  <c r="T22" i="210"/>
  <c r="C73" i="218"/>
  <c r="J22" i="210"/>
  <c r="C20" i="221"/>
  <c r="P19" i="210"/>
  <c r="C20" i="227"/>
  <c r="AB19" i="210"/>
  <c r="C20" i="219"/>
  <c r="L19" i="210"/>
  <c r="C20" i="218"/>
  <c r="J19" i="210"/>
  <c r="C18" i="227"/>
  <c r="AB17" i="210"/>
  <c r="C18" i="222"/>
  <c r="R17" i="210"/>
  <c r="C18" i="217"/>
  <c r="H17" i="210"/>
  <c r="C18" i="224"/>
  <c r="V17" i="210"/>
  <c r="C18" i="216"/>
  <c r="F17" i="210"/>
  <c r="C11" i="221"/>
  <c r="P10" i="210"/>
  <c r="C11" i="227"/>
  <c r="AB10" i="210"/>
  <c r="C11" i="219"/>
  <c r="L10" i="210"/>
  <c r="C11" i="226"/>
  <c r="Z10" i="210"/>
  <c r="C11" i="218"/>
  <c r="J10" i="210"/>
  <c r="C9" i="223"/>
  <c r="T8" i="210"/>
  <c r="C8" i="223"/>
  <c r="T7" i="210"/>
  <c r="C8" i="215"/>
  <c r="D7" i="210"/>
  <c r="C8" i="218"/>
  <c r="J7" i="210"/>
  <c r="C85" i="216"/>
  <c r="F34" i="210"/>
  <c r="C75" i="226"/>
  <c r="Z24" i="210"/>
  <c r="C19" i="215"/>
  <c r="D18" i="210"/>
  <c r="C7" i="220"/>
  <c r="N6" i="210"/>
  <c r="C7" i="223"/>
  <c r="T6" i="210"/>
  <c r="C7" i="215"/>
  <c r="D6" i="210"/>
  <c r="C6" i="223"/>
  <c r="T5" i="210"/>
  <c r="C6" i="215"/>
  <c r="D5" i="210"/>
  <c r="C6" i="222"/>
  <c r="R5" i="210"/>
  <c r="C6" i="214"/>
  <c r="B5" i="210"/>
  <c r="C79" i="221"/>
  <c r="P28" i="210"/>
  <c r="C79" i="227"/>
  <c r="AB28" i="210"/>
  <c r="C79" i="219"/>
  <c r="L28" i="210"/>
  <c r="C79" i="222"/>
  <c r="R28" i="210"/>
  <c r="C79" i="214"/>
  <c r="B28" i="210"/>
  <c r="C78" i="219"/>
  <c r="L27" i="210"/>
  <c r="C73" i="225"/>
  <c r="X22" i="210"/>
  <c r="C21" i="215"/>
  <c r="D20" i="210"/>
  <c r="C21" i="221"/>
  <c r="P20" i="210"/>
  <c r="C21" i="228"/>
  <c r="AD20" i="210"/>
  <c r="C21" i="220"/>
  <c r="N20" i="210"/>
  <c r="C17" i="227"/>
  <c r="AB16" i="210"/>
  <c r="C17" i="221"/>
  <c r="P16" i="210"/>
  <c r="C17" i="228"/>
  <c r="AD16" i="210"/>
  <c r="C17" i="220"/>
  <c r="N16" i="210"/>
  <c r="C13" i="226"/>
  <c r="Z12" i="210"/>
  <c r="C82" i="221"/>
  <c r="P31" i="210"/>
  <c r="C82" i="227"/>
  <c r="AB31" i="210"/>
  <c r="C82" i="219"/>
  <c r="L31" i="210"/>
  <c r="C82" i="218"/>
  <c r="J31" i="210"/>
  <c r="C76" i="227"/>
  <c r="AB25" i="210"/>
  <c r="C19" i="221"/>
  <c r="P18" i="210"/>
  <c r="C19" i="228"/>
  <c r="AD18" i="210"/>
  <c r="C19" i="220"/>
  <c r="N18" i="210"/>
  <c r="C13" i="225"/>
  <c r="X12" i="210"/>
  <c r="C12" i="215"/>
  <c r="D11" i="210"/>
  <c r="C8" i="222"/>
  <c r="R7" i="210"/>
  <c r="C8" i="225"/>
  <c r="X7" i="210"/>
  <c r="C8" i="217"/>
  <c r="H7" i="210"/>
  <c r="C7" i="221"/>
  <c r="P6" i="210"/>
  <c r="C7" i="224"/>
  <c r="V6" i="210"/>
  <c r="C75" i="215"/>
  <c r="D24" i="210"/>
  <c r="C75" i="225"/>
  <c r="X24" i="210"/>
  <c r="C12" i="225"/>
  <c r="X11" i="210"/>
  <c r="C12" i="217"/>
  <c r="H11" i="210"/>
  <c r="C12" i="224"/>
  <c r="V11" i="210"/>
  <c r="C12" i="216"/>
  <c r="F11" i="210"/>
  <c r="C73" i="215"/>
  <c r="D22" i="210"/>
  <c r="C20" i="225"/>
  <c r="X19" i="210"/>
  <c r="C77" i="217"/>
  <c r="H26" i="210"/>
  <c r="C76" i="225"/>
  <c r="X25" i="210"/>
  <c r="C76" i="217"/>
  <c r="H25" i="210"/>
  <c r="C76" i="224"/>
  <c r="V25" i="210"/>
  <c r="C76" i="216"/>
  <c r="F25" i="210"/>
  <c r="C14" i="225"/>
  <c r="X13" i="210"/>
  <c r="C14" i="224"/>
  <c r="V13" i="210"/>
  <c r="C12" i="219"/>
  <c r="L11" i="210"/>
  <c r="C9" i="225"/>
  <c r="X8" i="210"/>
  <c r="C9" i="217"/>
  <c r="H8" i="210"/>
  <c r="C9" i="224"/>
  <c r="V8" i="210"/>
  <c r="C9" i="216"/>
  <c r="F8" i="210"/>
  <c r="C5" i="221"/>
  <c r="P4" i="210"/>
  <c r="C5" i="228"/>
  <c r="AD4" i="210"/>
  <c r="C5" i="220"/>
  <c r="N4" i="210"/>
  <c r="C78" i="220"/>
  <c r="N27" i="210"/>
  <c r="C78" i="225"/>
  <c r="X27" i="210"/>
  <c r="C79" i="226"/>
  <c r="Z28" i="210"/>
  <c r="C19" i="225"/>
  <c r="X18" i="210"/>
  <c r="C19" i="219"/>
  <c r="L18" i="210"/>
  <c r="C85" i="227"/>
  <c r="AB34" i="210"/>
  <c r="C85" i="219"/>
  <c r="L34" i="210"/>
  <c r="C82" i="228"/>
  <c r="AD31" i="210"/>
  <c r="C82" i="220"/>
  <c r="N31" i="210"/>
  <c r="C81" i="226"/>
  <c r="Z30" i="210"/>
  <c r="C81" i="218"/>
  <c r="J30" i="210"/>
  <c r="C79" i="228"/>
  <c r="AD28" i="210"/>
  <c r="C79" i="220"/>
  <c r="N28" i="210"/>
  <c r="C78" i="226"/>
  <c r="Z27" i="210"/>
  <c r="C78" i="218"/>
  <c r="J27" i="210"/>
  <c r="C77" i="228"/>
  <c r="AD26" i="210"/>
  <c r="C77" i="220"/>
  <c r="N26" i="210"/>
  <c r="C76" i="226"/>
  <c r="Z25" i="210"/>
  <c r="C76" i="218"/>
  <c r="J25" i="210"/>
  <c r="C75" i="228"/>
  <c r="AD24" i="210"/>
  <c r="C75" i="220"/>
  <c r="N24" i="210"/>
  <c r="C74" i="226"/>
  <c r="Z23" i="210"/>
  <c r="C74" i="218"/>
  <c r="J23" i="210"/>
  <c r="C73" i="228"/>
  <c r="AD22" i="210"/>
  <c r="C73" i="220"/>
  <c r="N22" i="210"/>
  <c r="C21" i="226"/>
  <c r="Z20" i="210"/>
  <c r="C21" i="218"/>
  <c r="J20" i="210"/>
  <c r="C20" i="228"/>
  <c r="AD19" i="210"/>
  <c r="C20" i="220"/>
  <c r="N19" i="210"/>
  <c r="C19" i="226"/>
  <c r="Z18" i="210"/>
  <c r="C19" i="218"/>
  <c r="J18" i="210"/>
  <c r="C81" i="227"/>
  <c r="AB30" i="210"/>
  <c r="C18" i="219"/>
  <c r="L17" i="210"/>
  <c r="C15" i="228"/>
  <c r="AD14" i="210"/>
  <c r="C14" i="226"/>
  <c r="Z13" i="210"/>
  <c r="C13" i="228"/>
  <c r="AD12" i="210"/>
  <c r="C13" i="220"/>
  <c r="N12" i="210"/>
  <c r="C12" i="226"/>
  <c r="Z11" i="210"/>
  <c r="C12" i="218"/>
  <c r="J11" i="210"/>
  <c r="C11" i="228"/>
  <c r="AD10" i="210"/>
  <c r="C11" i="220"/>
  <c r="N10" i="210"/>
  <c r="C9" i="226"/>
  <c r="Z8" i="210"/>
  <c r="C9" i="218"/>
  <c r="J8" i="210"/>
  <c r="C81" i="223"/>
  <c r="T30" i="210"/>
  <c r="C74" i="227"/>
  <c r="AB23" i="210"/>
  <c r="C17" i="226"/>
  <c r="Z16" i="210"/>
  <c r="C17" i="218"/>
  <c r="J16" i="210"/>
  <c r="C15" i="225"/>
  <c r="X14" i="210"/>
  <c r="C18" i="225"/>
  <c r="X17" i="210"/>
  <c r="C18" i="226"/>
  <c r="Z17" i="210"/>
  <c r="C8" i="224"/>
  <c r="V7" i="210"/>
  <c r="C8" i="216"/>
  <c r="F7" i="210"/>
  <c r="C7" i="222"/>
  <c r="R6" i="210"/>
  <c r="C7" i="214"/>
  <c r="B6" i="210"/>
  <c r="C6" i="216"/>
  <c r="F5" i="210"/>
  <c r="C5" i="218"/>
  <c r="J4" i="210"/>
  <c r="C11" i="225"/>
  <c r="X10" i="210"/>
  <c r="C6" i="221"/>
  <c r="P5" i="210"/>
  <c r="C5" i="227"/>
  <c r="AB4" i="210"/>
  <c r="C5" i="219"/>
  <c r="L4" i="210"/>
  <c r="C6" i="228"/>
  <c r="AD5" i="210"/>
  <c r="C5" i="222"/>
  <c r="R4" i="210"/>
  <c r="C78" i="227"/>
  <c r="AB27" i="210"/>
  <c r="C77" i="227"/>
  <c r="AB26" i="210"/>
  <c r="C77" i="219"/>
  <c r="L26" i="210"/>
  <c r="C77" i="226"/>
  <c r="Z26" i="210"/>
  <c r="C77" i="218"/>
  <c r="J26" i="210"/>
  <c r="C76" i="223"/>
  <c r="T25" i="210"/>
  <c r="C75" i="227"/>
  <c r="AB24" i="210"/>
  <c r="C75" i="219"/>
  <c r="L24" i="210"/>
  <c r="C75" i="214"/>
  <c r="B24" i="210"/>
  <c r="C17" i="223"/>
  <c r="T16" i="210"/>
  <c r="C15" i="227"/>
  <c r="AB14" i="210"/>
  <c r="C15" i="226"/>
  <c r="Z14" i="210"/>
  <c r="C13" i="221"/>
  <c r="P12" i="210"/>
  <c r="C13" i="227"/>
  <c r="AB12" i="210"/>
  <c r="C13" i="219"/>
  <c r="L12" i="210"/>
  <c r="C13" i="218"/>
  <c r="J12" i="210"/>
  <c r="C85" i="226"/>
  <c r="Z34" i="210"/>
  <c r="C85" i="218"/>
  <c r="J34" i="210"/>
  <c r="C85" i="225"/>
  <c r="X34" i="210"/>
  <c r="C82" i="225"/>
  <c r="X31" i="210"/>
  <c r="C81" i="215"/>
  <c r="D30" i="210"/>
  <c r="C81" i="221"/>
  <c r="P30" i="210"/>
  <c r="C81" i="228"/>
  <c r="AD30" i="210"/>
  <c r="C81" i="220"/>
  <c r="N30" i="210"/>
  <c r="C79" i="225"/>
  <c r="X28" i="210"/>
  <c r="C78" i="217"/>
  <c r="H27" i="210"/>
  <c r="C78" i="224"/>
  <c r="V27" i="210"/>
  <c r="C74" i="219"/>
  <c r="L23" i="210"/>
  <c r="C74" i="225"/>
  <c r="X23" i="210"/>
  <c r="C74" i="217"/>
  <c r="H23" i="210"/>
  <c r="C74" i="224"/>
  <c r="V23" i="210"/>
  <c r="C73" i="221"/>
  <c r="P22" i="210"/>
  <c r="C73" i="227"/>
  <c r="AB22" i="210"/>
  <c r="C73" i="219"/>
  <c r="L22" i="210"/>
  <c r="C73" i="214"/>
  <c r="B22" i="210"/>
  <c r="C20" i="217"/>
  <c r="H19" i="210"/>
  <c r="C20" i="223"/>
  <c r="T19" i="210"/>
  <c r="C20" i="222"/>
  <c r="R19" i="210"/>
  <c r="C20" i="214"/>
  <c r="B19" i="210"/>
  <c r="C18" i="215"/>
  <c r="D17" i="210"/>
  <c r="C18" i="221"/>
  <c r="P17" i="210"/>
  <c r="C18" i="228"/>
  <c r="AD17" i="210"/>
  <c r="C18" i="220"/>
  <c r="N17" i="210"/>
  <c r="C12" i="223"/>
  <c r="T11" i="210"/>
  <c r="C11" i="217"/>
  <c r="H10" i="210"/>
  <c r="C11" i="223"/>
  <c r="C3" i="223" s="1"/>
  <c r="T10" i="210"/>
  <c r="C11" i="215"/>
  <c r="D10" i="210"/>
  <c r="C11" i="222"/>
  <c r="R10" i="210"/>
  <c r="C11" i="214"/>
  <c r="B10" i="210"/>
  <c r="B9" i="211" s="1"/>
  <c r="C8" i="227"/>
  <c r="AB7" i="210"/>
  <c r="C8" i="219"/>
  <c r="L7" i="210"/>
  <c r="C8" i="226"/>
  <c r="Z7" i="210"/>
  <c r="C85" i="228"/>
  <c r="AD34" i="210"/>
  <c r="C20" i="226"/>
  <c r="Z19" i="210"/>
  <c r="C7" i="228"/>
  <c r="C3" i="228" s="1"/>
  <c r="AD6" i="210"/>
  <c r="C7" i="227"/>
  <c r="AB6" i="210"/>
  <c r="C7" i="219"/>
  <c r="L6" i="210"/>
  <c r="C6" i="227"/>
  <c r="AB5" i="210"/>
  <c r="C6" i="219"/>
  <c r="L5" i="210"/>
  <c r="C6" i="226"/>
  <c r="Z5" i="210"/>
  <c r="C6" i="218"/>
  <c r="J5" i="210"/>
  <c r="C82" i="215"/>
  <c r="D31" i="210"/>
  <c r="C79" i="217"/>
  <c r="H28" i="210"/>
  <c r="C79" i="223"/>
  <c r="T28" i="210"/>
  <c r="C79" i="215"/>
  <c r="D28" i="210"/>
  <c r="C79" i="218"/>
  <c r="J28" i="210"/>
  <c r="C78" i="223"/>
  <c r="T27" i="210"/>
  <c r="C76" i="219"/>
  <c r="L25" i="210"/>
  <c r="C21" i="219"/>
  <c r="L20" i="210"/>
  <c r="C21" i="225"/>
  <c r="X20" i="210"/>
  <c r="C21" i="217"/>
  <c r="H20" i="210"/>
  <c r="C21" i="224"/>
  <c r="V20" i="210"/>
  <c r="C21" i="216"/>
  <c r="F20" i="210"/>
  <c r="C17" i="215"/>
  <c r="D16" i="210"/>
  <c r="C17" i="217"/>
  <c r="H16" i="210"/>
  <c r="C17" i="224"/>
  <c r="V16" i="210"/>
  <c r="C17" i="216"/>
  <c r="F16" i="210"/>
  <c r="C85" i="224"/>
  <c r="V34" i="210"/>
  <c r="C82" i="217"/>
  <c r="H31" i="210"/>
  <c r="C82" i="223"/>
  <c r="T31" i="210"/>
  <c r="C82" i="226"/>
  <c r="Z31" i="210"/>
  <c r="C82" i="214"/>
  <c r="B31" i="210"/>
  <c r="C74" i="223"/>
  <c r="T23" i="210"/>
  <c r="C19" i="217"/>
  <c r="H18" i="210"/>
  <c r="C19" i="224"/>
  <c r="V18" i="210"/>
  <c r="C19" i="216"/>
  <c r="F18" i="210"/>
  <c r="C12" i="227"/>
  <c r="AB11" i="210"/>
  <c r="C9" i="227"/>
  <c r="AB8" i="210"/>
  <c r="C8" i="214"/>
  <c r="B7" i="210"/>
  <c r="C8" i="221"/>
  <c r="P7" i="210"/>
  <c r="C7" i="225"/>
  <c r="X6" i="210"/>
  <c r="C7" i="217"/>
  <c r="H6" i="210"/>
  <c r="C7" i="216"/>
  <c r="F6" i="210"/>
  <c r="C75" i="222"/>
  <c r="R24" i="210"/>
  <c r="C75" i="221"/>
  <c r="P24" i="210"/>
  <c r="C12" i="221"/>
  <c r="P11" i="210"/>
  <c r="C12" i="228"/>
  <c r="AD11" i="210"/>
  <c r="C12" i="220"/>
  <c r="N11" i="210"/>
  <c r="C9" i="219"/>
  <c r="L8" i="210"/>
  <c r="C20" i="215"/>
  <c r="D19" i="210"/>
  <c r="C17" i="219"/>
  <c r="L16" i="210"/>
  <c r="C76" i="215"/>
  <c r="D25" i="210"/>
  <c r="C76" i="221"/>
  <c r="P25" i="210"/>
  <c r="C76" i="228"/>
  <c r="AD25" i="210"/>
  <c r="C76" i="220"/>
  <c r="N25" i="210"/>
  <c r="C73" i="222"/>
  <c r="R22" i="210"/>
  <c r="C14" i="228"/>
  <c r="AD13" i="210"/>
  <c r="C13" i="215"/>
  <c r="D12" i="210"/>
  <c r="C9" i="215"/>
  <c r="D8" i="210"/>
  <c r="C9" i="221"/>
  <c r="P8" i="210"/>
  <c r="C9" i="228"/>
  <c r="AD8" i="210"/>
  <c r="C9" i="220"/>
  <c r="N8" i="210"/>
  <c r="C5" i="225"/>
  <c r="C3" i="225" s="1"/>
  <c r="X4" i="210"/>
  <c r="C5" i="217"/>
  <c r="H4" i="210"/>
  <c r="C5" i="224"/>
  <c r="V4" i="210"/>
  <c r="C5" i="216"/>
  <c r="C3" i="216" s="1"/>
  <c r="F4" i="210"/>
  <c r="C78" i="215"/>
  <c r="D27" i="210"/>
  <c r="C74" i="220"/>
  <c r="N23" i="210"/>
  <c r="C73" i="226"/>
  <c r="C3" i="226" s="1"/>
  <c r="Z22" i="210"/>
  <c r="C19" i="227"/>
  <c r="C3" i="227" s="1"/>
  <c r="AB18" i="210"/>
  <c r="C14" i="219"/>
  <c r="L13" i="210"/>
  <c r="C15" i="222"/>
  <c r="C3" i="222" s="1"/>
  <c r="R14" i="210"/>
  <c r="C85" i="221"/>
  <c r="P34" i="210"/>
  <c r="C85" i="220"/>
  <c r="N34" i="210"/>
  <c r="B32" i="211"/>
  <c r="C74" i="215"/>
  <c r="D23" i="210"/>
  <c r="C74" i="214"/>
  <c r="B23" i="210"/>
  <c r="C15" i="221"/>
  <c r="P14" i="210"/>
  <c r="C15" i="220"/>
  <c r="N14" i="210"/>
  <c r="C15" i="219"/>
  <c r="L14" i="210"/>
  <c r="C15" i="218"/>
  <c r="J14" i="210"/>
  <c r="C15" i="217"/>
  <c r="H14" i="210"/>
  <c r="C15" i="216"/>
  <c r="F14" i="210"/>
  <c r="C15" i="215"/>
  <c r="D14" i="210"/>
  <c r="C15" i="214"/>
  <c r="B14" i="210"/>
  <c r="C14" i="221"/>
  <c r="P13" i="210"/>
  <c r="C14" i="220"/>
  <c r="N13" i="210"/>
  <c r="C14" i="218"/>
  <c r="J13" i="210"/>
  <c r="C14" i="217"/>
  <c r="H13" i="210"/>
  <c r="C14" i="216"/>
  <c r="F13" i="210"/>
  <c r="C14" i="215"/>
  <c r="D13" i="210"/>
  <c r="C14" i="214"/>
  <c r="B13" i="210"/>
  <c r="C3" i="224"/>
  <c r="C5" i="214"/>
  <c r="B4" i="210"/>
  <c r="Q25" i="207"/>
  <c r="E48" i="95"/>
  <c r="F48" i="95"/>
  <c r="G48" i="95"/>
  <c r="H48" i="95"/>
  <c r="I48" i="95"/>
  <c r="J48" i="95"/>
  <c r="K48" i="95"/>
  <c r="L48" i="95"/>
  <c r="M48" i="95"/>
  <c r="N48" i="95"/>
  <c r="O48" i="95"/>
  <c r="P48" i="95"/>
  <c r="Q48" i="95"/>
  <c r="R48" i="95"/>
  <c r="D48" i="95"/>
  <c r="E45" i="95"/>
  <c r="F45" i="95"/>
  <c r="G45" i="95"/>
  <c r="H45" i="95"/>
  <c r="I45" i="95"/>
  <c r="J45" i="95"/>
  <c r="K45" i="95"/>
  <c r="L45" i="95"/>
  <c r="M45" i="95"/>
  <c r="N45" i="95"/>
  <c r="O45" i="95"/>
  <c r="P45" i="95"/>
  <c r="Q45" i="95"/>
  <c r="R45" i="95"/>
  <c r="D45" i="95"/>
  <c r="E42" i="95"/>
  <c r="F42" i="95"/>
  <c r="G42" i="95"/>
  <c r="H42" i="95"/>
  <c r="I42" i="95"/>
  <c r="J42" i="95"/>
  <c r="K42" i="95"/>
  <c r="L42" i="95"/>
  <c r="M42" i="95"/>
  <c r="N42" i="95"/>
  <c r="O42" i="95"/>
  <c r="P42" i="95"/>
  <c r="Q42" i="95"/>
  <c r="R42" i="95"/>
  <c r="B3" i="211" l="1"/>
  <c r="B30" i="211"/>
  <c r="C97" i="228"/>
  <c r="AD45" i="210"/>
  <c r="C97" i="226"/>
  <c r="Z45" i="210"/>
  <c r="C97" i="222"/>
  <c r="R45" i="210"/>
  <c r="C97" i="216"/>
  <c r="F45" i="210"/>
  <c r="C98" i="225"/>
  <c r="X46" i="210"/>
  <c r="C98" i="219"/>
  <c r="L46" i="210"/>
  <c r="C98" i="217"/>
  <c r="H46" i="210"/>
  <c r="C99" i="228"/>
  <c r="AD47" i="210"/>
  <c r="C99" i="222"/>
  <c r="R47" i="210"/>
  <c r="C99" i="220"/>
  <c r="N47" i="210"/>
  <c r="C99" i="218"/>
  <c r="J47" i="210"/>
  <c r="C99" i="216"/>
  <c r="F47" i="210"/>
  <c r="B7" i="211"/>
  <c r="C97" i="224"/>
  <c r="V45" i="210"/>
  <c r="C97" i="220"/>
  <c r="N45" i="210"/>
  <c r="C97" i="218"/>
  <c r="J45" i="210"/>
  <c r="C98" i="227"/>
  <c r="AB46" i="210"/>
  <c r="C98" i="223"/>
  <c r="T46" i="210"/>
  <c r="C98" i="221"/>
  <c r="P46" i="210"/>
  <c r="C98" i="215"/>
  <c r="D46" i="210"/>
  <c r="C99" i="226"/>
  <c r="Z47" i="210"/>
  <c r="C99" i="224"/>
  <c r="V47" i="210"/>
  <c r="C97" i="227"/>
  <c r="AB45" i="210"/>
  <c r="C97" i="225"/>
  <c r="X45" i="210"/>
  <c r="C97" i="223"/>
  <c r="T45" i="210"/>
  <c r="C97" i="221"/>
  <c r="P45" i="210"/>
  <c r="C97" i="219"/>
  <c r="L45" i="210"/>
  <c r="C97" i="217"/>
  <c r="H45" i="210"/>
  <c r="C97" i="215"/>
  <c r="D45" i="210"/>
  <c r="C98" i="228"/>
  <c r="AD46" i="210"/>
  <c r="C98" i="226"/>
  <c r="Z46" i="210"/>
  <c r="C98" i="224"/>
  <c r="V46" i="210"/>
  <c r="C98" i="222"/>
  <c r="R46" i="210"/>
  <c r="C98" i="220"/>
  <c r="N46" i="210"/>
  <c r="C98" i="218"/>
  <c r="J46" i="210"/>
  <c r="C98" i="216"/>
  <c r="F46" i="210"/>
  <c r="C99" i="227"/>
  <c r="AB47" i="210"/>
  <c r="C99" i="225"/>
  <c r="X47" i="210"/>
  <c r="C99" i="223"/>
  <c r="T47" i="210"/>
  <c r="C99" i="221"/>
  <c r="P47" i="210"/>
  <c r="C99" i="219"/>
  <c r="L47" i="210"/>
  <c r="C99" i="217"/>
  <c r="H47" i="210"/>
  <c r="C99" i="215"/>
  <c r="D47" i="210"/>
  <c r="B6" i="211"/>
  <c r="B18" i="211"/>
  <c r="B21" i="211"/>
  <c r="B23" i="211"/>
  <c r="B5" i="211"/>
  <c r="B27" i="211"/>
  <c r="B4" i="211"/>
  <c r="B11" i="211"/>
  <c r="B25" i="211"/>
  <c r="B15" i="211"/>
  <c r="B10" i="211"/>
  <c r="B16" i="211"/>
  <c r="B17" i="211"/>
  <c r="B19" i="211"/>
  <c r="B24" i="211"/>
  <c r="B26" i="211"/>
  <c r="B29" i="211"/>
  <c r="C3" i="219"/>
  <c r="C3" i="220"/>
  <c r="C3" i="221"/>
  <c r="C3" i="215"/>
  <c r="B33" i="211"/>
  <c r="B22" i="211"/>
  <c r="C3" i="217"/>
  <c r="C3" i="218"/>
  <c r="B13" i="211"/>
  <c r="C3" i="214"/>
  <c r="B12" i="211"/>
  <c r="C99" i="214"/>
  <c r="B47" i="210"/>
  <c r="C98" i="214"/>
  <c r="B46" i="210"/>
  <c r="C97" i="214"/>
  <c r="B45" i="210"/>
  <c r="D14" i="112"/>
  <c r="B54" i="210" s="1"/>
  <c r="E14" i="112"/>
  <c r="D54" i="210" s="1"/>
  <c r="F14" i="112"/>
  <c r="F54" i="210" s="1"/>
  <c r="G14" i="112"/>
  <c r="H54" i="210" s="1"/>
  <c r="H14" i="112"/>
  <c r="J54" i="210" s="1"/>
  <c r="I14" i="112"/>
  <c r="L54" i="210" s="1"/>
  <c r="J14" i="112"/>
  <c r="N54" i="210" s="1"/>
  <c r="K14" i="112"/>
  <c r="P54" i="210" s="1"/>
  <c r="L14" i="112"/>
  <c r="R54" i="210" s="1"/>
  <c r="M14" i="112"/>
  <c r="T54" i="210" s="1"/>
  <c r="N14" i="112"/>
  <c r="V54" i="210" s="1"/>
  <c r="O14" i="112"/>
  <c r="X54" i="210" s="1"/>
  <c r="P14" i="112"/>
  <c r="Z54" i="210" s="1"/>
  <c r="Q14" i="112"/>
  <c r="AB54" i="210" s="1"/>
  <c r="R14" i="112"/>
  <c r="AD54" i="210" s="1"/>
  <c r="E9" i="76"/>
  <c r="F9" i="76"/>
  <c r="G9" i="76"/>
  <c r="H9" i="76"/>
  <c r="I9" i="76"/>
  <c r="J9" i="76"/>
  <c r="K9" i="76"/>
  <c r="L9" i="76"/>
  <c r="M9" i="76"/>
  <c r="N9" i="76"/>
  <c r="O9" i="76"/>
  <c r="P9" i="76"/>
  <c r="Q9" i="76"/>
  <c r="R9" i="76"/>
  <c r="R36" i="95"/>
  <c r="R32" i="95"/>
  <c r="R27" i="95"/>
  <c r="R19" i="95"/>
  <c r="R15" i="95"/>
  <c r="R11" i="95"/>
  <c r="Q36" i="95"/>
  <c r="Q32" i="95"/>
  <c r="Q27" i="95"/>
  <c r="Q19" i="95"/>
  <c r="Q15" i="95"/>
  <c r="Q11" i="95"/>
  <c r="P36" i="95"/>
  <c r="P32" i="95"/>
  <c r="P27" i="95"/>
  <c r="P19" i="95"/>
  <c r="P15" i="95"/>
  <c r="P11" i="95"/>
  <c r="O36" i="95"/>
  <c r="O32" i="95"/>
  <c r="O27" i="95"/>
  <c r="O19" i="95"/>
  <c r="O15" i="95"/>
  <c r="O11" i="95"/>
  <c r="E36" i="95"/>
  <c r="E32" i="95"/>
  <c r="E27" i="95"/>
  <c r="E19" i="95"/>
  <c r="E15" i="95"/>
  <c r="E11" i="95"/>
  <c r="C89" i="215" s="1"/>
  <c r="D36" i="95"/>
  <c r="D32" i="95"/>
  <c r="D27" i="95"/>
  <c r="D19" i="95"/>
  <c r="D15" i="95"/>
  <c r="D9" i="76"/>
  <c r="S71" i="214" s="1"/>
  <c r="N36" i="95"/>
  <c r="N32" i="95"/>
  <c r="N27" i="95"/>
  <c r="N19" i="95"/>
  <c r="N15" i="95"/>
  <c r="N11" i="95"/>
  <c r="M36" i="95"/>
  <c r="M32" i="95"/>
  <c r="M27" i="95"/>
  <c r="M19" i="95"/>
  <c r="M15" i="95"/>
  <c r="M11" i="95"/>
  <c r="L36" i="95"/>
  <c r="L32" i="95"/>
  <c r="L27" i="95"/>
  <c r="L19" i="95"/>
  <c r="L15" i="95"/>
  <c r="L11" i="95"/>
  <c r="K36" i="95"/>
  <c r="K32" i="95"/>
  <c r="K27" i="95"/>
  <c r="K19" i="95"/>
  <c r="K15" i="95"/>
  <c r="K11" i="95"/>
  <c r="J36" i="95"/>
  <c r="J32" i="95"/>
  <c r="J27" i="95"/>
  <c r="J19" i="95"/>
  <c r="J15" i="95"/>
  <c r="J11" i="95"/>
  <c r="I36" i="95"/>
  <c r="I32" i="95"/>
  <c r="I27" i="95"/>
  <c r="I19" i="95"/>
  <c r="I15" i="95"/>
  <c r="I11" i="95"/>
  <c r="H36" i="95"/>
  <c r="H32" i="95"/>
  <c r="H27" i="95"/>
  <c r="H19" i="95"/>
  <c r="H15" i="95"/>
  <c r="H11" i="95"/>
  <c r="G36" i="95"/>
  <c r="G32" i="95"/>
  <c r="G27" i="95"/>
  <c r="G19" i="95"/>
  <c r="G15" i="95"/>
  <c r="G11" i="95"/>
  <c r="F36" i="95"/>
  <c r="F32" i="95"/>
  <c r="F27" i="95"/>
  <c r="F19" i="95"/>
  <c r="F15" i="95"/>
  <c r="F11" i="95"/>
  <c r="R18" i="72"/>
  <c r="Q18" i="72"/>
  <c r="P18" i="72"/>
  <c r="O18" i="72"/>
  <c r="N18" i="72"/>
  <c r="M18" i="72"/>
  <c r="R11" i="72"/>
  <c r="Q11" i="72"/>
  <c r="P11" i="72"/>
  <c r="O11" i="72"/>
  <c r="N11" i="72"/>
  <c r="M11" i="72"/>
  <c r="Y18" i="72"/>
  <c r="X18" i="72"/>
  <c r="W18" i="72"/>
  <c r="V18" i="72"/>
  <c r="U18" i="72"/>
  <c r="T18" i="72"/>
  <c r="S18" i="72"/>
  <c r="T11" i="72"/>
  <c r="U11" i="72"/>
  <c r="V11" i="72"/>
  <c r="W11" i="72"/>
  <c r="X11" i="72"/>
  <c r="Y11" i="72"/>
  <c r="S11" i="72"/>
  <c r="L18" i="72"/>
  <c r="K18" i="72"/>
  <c r="J18" i="72"/>
  <c r="I18" i="72"/>
  <c r="H18" i="72"/>
  <c r="G18" i="72"/>
  <c r="F18" i="72"/>
  <c r="E18" i="72"/>
  <c r="D18" i="72"/>
  <c r="E11" i="72"/>
  <c r="F11" i="72"/>
  <c r="G11" i="72"/>
  <c r="H11" i="72"/>
  <c r="I11" i="72"/>
  <c r="J11" i="72"/>
  <c r="K11" i="72"/>
  <c r="L11" i="72"/>
  <c r="D11" i="72"/>
  <c r="C1" i="177"/>
  <c r="C2" i="177"/>
  <c r="C2" i="112"/>
  <c r="C1" i="112"/>
  <c r="C2" i="95"/>
  <c r="C1" i="95"/>
  <c r="C2" i="76"/>
  <c r="C1" i="76"/>
  <c r="C2" i="72"/>
  <c r="C1" i="72"/>
  <c r="B37" i="211" l="1"/>
  <c r="C90" i="216"/>
  <c r="F38" i="210"/>
  <c r="C93" i="216"/>
  <c r="F41" i="210"/>
  <c r="C95" i="216"/>
  <c r="F43" i="210"/>
  <c r="C90" i="217"/>
  <c r="H38" i="210"/>
  <c r="C93" i="217"/>
  <c r="H41" i="210"/>
  <c r="C95" i="217"/>
  <c r="H43" i="210"/>
  <c r="C90" i="218"/>
  <c r="J38" i="210"/>
  <c r="C93" i="218"/>
  <c r="J41" i="210"/>
  <c r="C95" i="218"/>
  <c r="J43" i="210"/>
  <c r="C90" i="219"/>
  <c r="L38" i="210"/>
  <c r="C93" i="219"/>
  <c r="L41" i="210"/>
  <c r="C95" i="219"/>
  <c r="L43" i="210"/>
  <c r="C90" i="220"/>
  <c r="N38" i="210"/>
  <c r="C93" i="220"/>
  <c r="N41" i="210"/>
  <c r="C95" i="220"/>
  <c r="N43" i="210"/>
  <c r="C90" i="221"/>
  <c r="P38" i="210"/>
  <c r="C93" i="221"/>
  <c r="P41" i="210"/>
  <c r="C95" i="221"/>
  <c r="P43" i="210"/>
  <c r="C90" i="222"/>
  <c r="R38" i="210"/>
  <c r="C93" i="222"/>
  <c r="R41" i="210"/>
  <c r="C95" i="222"/>
  <c r="R43" i="210"/>
  <c r="C90" i="223"/>
  <c r="T38" i="210"/>
  <c r="C93" i="223"/>
  <c r="T41" i="210"/>
  <c r="C95" i="223"/>
  <c r="T43" i="210"/>
  <c r="C90" i="224"/>
  <c r="V38" i="210"/>
  <c r="C93" i="224"/>
  <c r="V41" i="210"/>
  <c r="C95" i="224"/>
  <c r="V43" i="210"/>
  <c r="C90" i="215"/>
  <c r="D38" i="210"/>
  <c r="C93" i="215"/>
  <c r="D41" i="210"/>
  <c r="C95" i="215"/>
  <c r="D43" i="210"/>
  <c r="C90" i="225"/>
  <c r="X38" i="210"/>
  <c r="C93" i="225"/>
  <c r="X41" i="210"/>
  <c r="C95" i="225"/>
  <c r="X43" i="210"/>
  <c r="C90" i="226"/>
  <c r="Z38" i="210"/>
  <c r="C93" i="226"/>
  <c r="Z41" i="210"/>
  <c r="C95" i="226"/>
  <c r="Z43" i="210"/>
  <c r="C90" i="227"/>
  <c r="AB38" i="210"/>
  <c r="C93" i="227"/>
  <c r="AB41" i="210"/>
  <c r="C95" i="227"/>
  <c r="AB43" i="210"/>
  <c r="C90" i="228"/>
  <c r="AD38" i="210"/>
  <c r="C93" i="228"/>
  <c r="AD41" i="210"/>
  <c r="C95" i="228"/>
  <c r="AD43" i="210"/>
  <c r="S71" i="227"/>
  <c r="AB57" i="210"/>
  <c r="S71" i="225"/>
  <c r="X57" i="210"/>
  <c r="S71" i="223"/>
  <c r="T57" i="210"/>
  <c r="S71" i="221"/>
  <c r="P57" i="210"/>
  <c r="S71" i="219"/>
  <c r="L57" i="210"/>
  <c r="S71" i="217"/>
  <c r="H57" i="210"/>
  <c r="S71" i="215"/>
  <c r="D57" i="210"/>
  <c r="C89" i="216"/>
  <c r="F26" i="76"/>
  <c r="F37" i="210"/>
  <c r="C91" i="216"/>
  <c r="F39" i="210"/>
  <c r="C94" i="216"/>
  <c r="F42" i="210"/>
  <c r="C89" i="217"/>
  <c r="G26" i="76"/>
  <c r="H37" i="210"/>
  <c r="C91" i="217"/>
  <c r="H39" i="210"/>
  <c r="C94" i="217"/>
  <c r="H42" i="210"/>
  <c r="C89" i="218"/>
  <c r="H26" i="76"/>
  <c r="J37" i="210"/>
  <c r="C91" i="218"/>
  <c r="J39" i="210"/>
  <c r="C94" i="218"/>
  <c r="J42" i="210"/>
  <c r="C89" i="219"/>
  <c r="I26" i="76"/>
  <c r="L37" i="210"/>
  <c r="C91" i="219"/>
  <c r="L39" i="210"/>
  <c r="C94" i="219"/>
  <c r="L42" i="210"/>
  <c r="C89" i="220"/>
  <c r="J26" i="76"/>
  <c r="N37" i="210"/>
  <c r="C91" i="220"/>
  <c r="N39" i="210"/>
  <c r="C94" i="220"/>
  <c r="N42" i="210"/>
  <c r="C89" i="221"/>
  <c r="K26" i="76"/>
  <c r="P37" i="210"/>
  <c r="C91" i="221"/>
  <c r="P39" i="210"/>
  <c r="C94" i="221"/>
  <c r="P42" i="210"/>
  <c r="C89" i="222"/>
  <c r="L26" i="76"/>
  <c r="R37" i="210"/>
  <c r="C91" i="222"/>
  <c r="R39" i="210"/>
  <c r="C94" i="222"/>
  <c r="R42" i="210"/>
  <c r="C89" i="223"/>
  <c r="M26" i="76"/>
  <c r="T37" i="210"/>
  <c r="C91" i="223"/>
  <c r="T39" i="210"/>
  <c r="C94" i="223"/>
  <c r="T42" i="210"/>
  <c r="C89" i="224"/>
  <c r="N26" i="76"/>
  <c r="V37" i="210"/>
  <c r="C91" i="224"/>
  <c r="V39" i="210"/>
  <c r="C94" i="224"/>
  <c r="V42" i="210"/>
  <c r="C91" i="215"/>
  <c r="D39" i="210"/>
  <c r="C94" i="215"/>
  <c r="D42" i="210"/>
  <c r="C89" i="225"/>
  <c r="O26" i="76"/>
  <c r="X37" i="210"/>
  <c r="C91" i="225"/>
  <c r="X39" i="210"/>
  <c r="C94" i="225"/>
  <c r="X42" i="210"/>
  <c r="C89" i="226"/>
  <c r="P26" i="76"/>
  <c r="Z37" i="210"/>
  <c r="C91" i="226"/>
  <c r="Z39" i="210"/>
  <c r="C94" i="226"/>
  <c r="Z42" i="210"/>
  <c r="C89" i="227"/>
  <c r="Q26" i="76"/>
  <c r="AB37" i="210"/>
  <c r="C91" i="227"/>
  <c r="AB39" i="210"/>
  <c r="C94" i="227"/>
  <c r="AB42" i="210"/>
  <c r="C89" i="228"/>
  <c r="R26" i="76"/>
  <c r="AD37" i="210"/>
  <c r="C91" i="228"/>
  <c r="AD39" i="210"/>
  <c r="C94" i="228"/>
  <c r="AD42" i="210"/>
  <c r="S71" i="228"/>
  <c r="AD57" i="210"/>
  <c r="S71" i="226"/>
  <c r="Z57" i="210"/>
  <c r="S71" i="224"/>
  <c r="V57" i="210"/>
  <c r="S71" i="222"/>
  <c r="R57" i="210"/>
  <c r="S71" i="220"/>
  <c r="N57" i="210"/>
  <c r="S71" i="218"/>
  <c r="J57" i="210"/>
  <c r="S71" i="216"/>
  <c r="F57" i="210"/>
  <c r="B44" i="211"/>
  <c r="D37" i="210"/>
  <c r="E26" i="76"/>
  <c r="D26" i="76"/>
  <c r="C95" i="214"/>
  <c r="B43" i="210"/>
  <c r="C94" i="214"/>
  <c r="B42" i="210"/>
  <c r="C93" i="214"/>
  <c r="B41" i="210"/>
  <c r="C91" i="214"/>
  <c r="C90" i="214"/>
  <c r="B57" i="210"/>
  <c r="B47" i="211" s="1"/>
  <c r="B39" i="210"/>
  <c r="B38" i="210"/>
  <c r="B37" i="210"/>
  <c r="B36" i="211" l="1"/>
  <c r="AB69" i="210"/>
  <c r="S83" i="227"/>
  <c r="X69" i="210"/>
  <c r="S83" i="225"/>
  <c r="S83" i="223"/>
  <c r="T69" i="210"/>
  <c r="P69" i="210"/>
  <c r="S83" i="221"/>
  <c r="L69" i="210"/>
  <c r="S83" i="219"/>
  <c r="S83" i="217"/>
  <c r="H69" i="210"/>
  <c r="S83" i="228"/>
  <c r="AD69" i="210"/>
  <c r="S83" i="226"/>
  <c r="Z69" i="210"/>
  <c r="S83" i="224"/>
  <c r="V69" i="210"/>
  <c r="S83" i="222"/>
  <c r="R69" i="210"/>
  <c r="S83" i="220"/>
  <c r="N69" i="210"/>
  <c r="S83" i="218"/>
  <c r="J69" i="210"/>
  <c r="S83" i="216"/>
  <c r="F69" i="210"/>
  <c r="D69" i="210"/>
  <c r="S83" i="215"/>
  <c r="B69" i="210"/>
  <c r="S83" i="214"/>
  <c r="B35" i="211"/>
  <c r="B59" i="211" l="1"/>
</calcChain>
</file>

<file path=xl/comments1.xml><?xml version="1.0" encoding="utf-8"?>
<comments xmlns="http://schemas.openxmlformats.org/spreadsheetml/2006/main">
  <authors>
    <author>Audra</author>
  </authors>
  <commentList>
    <comment ref="C7" authorId="0">
      <text>
        <r>
          <rPr>
            <b/>
            <sz val="9"/>
            <color indexed="81"/>
            <rFont val="Tahoma"/>
            <family val="2"/>
          </rPr>
          <t>Learn about digital cameras from an expert.</t>
        </r>
        <r>
          <rPr>
            <sz val="9"/>
            <color indexed="81"/>
            <rFont val="Tahoma"/>
            <family val="2"/>
          </rPr>
          <t xml:space="preserve"> Digital cameras have so many buttons, it can sometimes be tricky figuring out how to turn one on! In this step, get a handle on some basics.</t>
        </r>
      </text>
    </comment>
    <comment ref="C8" authorId="0">
      <text>
        <r>
          <rPr>
            <b/>
            <sz val="9"/>
            <color indexed="81"/>
            <rFont val="Tahoma"/>
            <family val="2"/>
          </rPr>
          <t>Interview a local photographer or photography student.</t>
        </r>
        <r>
          <rPr>
            <sz val="9"/>
            <color indexed="81"/>
            <rFont val="Tahoma"/>
            <family val="2"/>
          </rPr>
          <t xml:space="preserve"> To find a professional photographer in your area, consider calling the local paper or a nearby portrait studio. A local community college or arts center might have photography students who could offer tips and tricks.</t>
        </r>
      </text>
    </comment>
    <comment ref="C9" authorId="0">
      <text>
        <r>
          <rPr>
            <b/>
            <sz val="9"/>
            <color indexed="81"/>
            <rFont val="Tahoma"/>
            <family val="2"/>
          </rPr>
          <t>Visit a camera store.</t>
        </r>
        <r>
          <rPr>
            <sz val="9"/>
            <color indexed="81"/>
            <rFont val="Tahoma"/>
            <family val="2"/>
          </rPr>
          <t xml:space="preserve"> One way to learn about digital cameras is to get your hands on different kinds. Visit a local store that sells cameras, and ask the salesperson to teach you about the models that are available. Ask what makes some cameras better than others and which is their favorite.</t>
        </r>
      </text>
    </comment>
    <comment ref="C10" authorId="0">
      <text>
        <r>
          <rPr>
            <b/>
            <sz val="9"/>
            <color indexed="81"/>
            <rFont val="Tahoma"/>
            <family val="2"/>
          </rPr>
          <t>Teach yourself the basics.</t>
        </r>
        <r>
          <rPr>
            <sz val="9"/>
            <color indexed="81"/>
            <rFont val="Tahoma"/>
            <family val="2"/>
          </rPr>
          <t xml:space="preserve"> Team up with an adult and spend two hours reading about and watching videos on both the basics and tips on how to make the most of a digital camera.</t>
        </r>
      </text>
    </comment>
    <comment ref="C11" authorId="0">
      <text>
        <r>
          <rPr>
            <sz val="9"/>
            <color indexed="81"/>
            <rFont val="Tahoma"/>
            <family val="2"/>
          </rPr>
          <t xml:space="preserve">The great thing about a digital camera is that you can keep shooting until your camera's memory card is full, then delete or upload your photos and try again. Pick one of the scenarios below, and take </t>
        </r>
        <r>
          <rPr>
            <b/>
            <sz val="9"/>
            <color indexed="81"/>
            <rFont val="Tahoma"/>
            <family val="2"/>
          </rPr>
          <t>at least 10 different photos</t>
        </r>
        <r>
          <rPr>
            <sz val="9"/>
            <color indexed="81"/>
            <rFont val="Tahoma"/>
            <family val="2"/>
          </rPr>
          <t>. Try all of the shooting modes to make the most of your cool equipment!</t>
        </r>
      </text>
    </comment>
    <comment ref="C12" authorId="0">
      <text>
        <r>
          <rPr>
            <b/>
            <sz val="9"/>
            <color indexed="81"/>
            <rFont val="Tahoma"/>
            <family val="2"/>
          </rPr>
          <t>Photograph a friend or group of friends.</t>
        </r>
        <r>
          <rPr>
            <sz val="9"/>
            <color indexed="81"/>
            <rFont val="Tahoma"/>
            <family val="2"/>
          </rPr>
          <t xml:space="preserve"> Change locations so the photos have different backgrounds (both indoors and outdoors) and angles (like photographing someone from the side). Use the self-timer setting to include yourself in some of the photos.</t>
        </r>
      </text>
    </comment>
    <comment ref="C13" authorId="0">
      <text>
        <r>
          <rPr>
            <b/>
            <sz val="9"/>
            <color indexed="81"/>
            <rFont val="Tahoma"/>
            <family val="2"/>
          </rPr>
          <t>Photogrpah a pet.</t>
        </r>
        <r>
          <rPr>
            <sz val="9"/>
            <color indexed="81"/>
            <rFont val="Tahoma"/>
            <family val="2"/>
          </rPr>
          <t xml:space="preserve"> Taking photos of animals requires patience! Pick the subject you want to photograph, and try to capture the animal doing something different in each photo. You may need to use the action mode!</t>
        </r>
      </text>
    </comment>
    <comment ref="C14" authorId="0">
      <text>
        <r>
          <rPr>
            <b/>
            <sz val="9"/>
            <color indexed="81"/>
            <rFont val="Tahoma"/>
            <family val="2"/>
          </rPr>
          <t>Photograph a landscape.</t>
        </r>
        <r>
          <rPr>
            <sz val="9"/>
            <color indexed="81"/>
            <rFont val="Tahoma"/>
            <family val="2"/>
          </rPr>
          <t xml:space="preserve"> Try to capture the beauty of your favorite scenic spot. Landscape photographers often take photos at dawn or dusk, when there's beautiful, natural light.
FOR MORE FUN: Have a "leave no trace" photo scavenger hunt with friends! Find 10 items in nature and take photos to show what you "found."</t>
        </r>
      </text>
    </comment>
    <comment ref="C15" authorId="0">
      <text>
        <r>
          <rPr>
            <sz val="9"/>
            <color indexed="81"/>
            <rFont val="Tahoma"/>
            <family val="2"/>
          </rPr>
          <t>Digital photos are easy to manipulate, or change. You can do almost anything to photos using an editing program, such as change the color of someone's hair or add clouds to the sky. Get started by doing one of the following to at least three of your photos from step 2.</t>
        </r>
      </text>
    </comment>
    <comment ref="C16" authorId="0">
      <text>
        <r>
          <rPr>
            <b/>
            <sz val="9"/>
            <color indexed="81"/>
            <rFont val="Tahoma"/>
            <family val="2"/>
          </rPr>
          <t xml:space="preserve">Fix something. </t>
        </r>
        <r>
          <rPr>
            <sz val="9"/>
            <color indexed="81"/>
            <rFont val="Tahoma"/>
            <family val="2"/>
          </rPr>
          <t>Sometimes your photo is only a step away from being perfect. Perhaps your flash gave someone red eyes, or the image is too dark and you want to lighten it up. Use an editing program to make your photo even better.</t>
        </r>
      </text>
    </comment>
    <comment ref="C17" authorId="0">
      <text>
        <r>
          <rPr>
            <b/>
            <sz val="9"/>
            <color indexed="81"/>
            <rFont val="Tahoma"/>
            <family val="2"/>
          </rPr>
          <t>Change something.</t>
        </r>
        <r>
          <rPr>
            <sz val="9"/>
            <color indexed="81"/>
            <rFont val="Tahoma"/>
            <family val="2"/>
          </rPr>
          <t xml:space="preserve"> Take a series of your favorite photos and make them different. Maybe it's as simple as turning each one black and white. Or you could turn the sky purple and make the ground blue. The options are truly endless!</t>
        </r>
      </text>
    </comment>
    <comment ref="C18" authorId="0">
      <text>
        <r>
          <rPr>
            <b/>
            <sz val="9"/>
            <color indexed="81"/>
            <rFont val="Tahoma"/>
            <family val="2"/>
          </rPr>
          <t xml:space="preserve">Add something. </t>
        </r>
        <r>
          <rPr>
            <sz val="9"/>
            <color indexed="81"/>
            <rFont val="Tahoma"/>
            <family val="2"/>
          </rPr>
          <t>Make a photo unique by adding a new item. It could be text that explains what's going on. You could drop a cartoon hat on a friend, or combine two photos so that family members who live far away are standing next to each other.</t>
        </r>
      </text>
    </comment>
    <comment ref="C19" authorId="0">
      <text>
        <r>
          <rPr>
            <sz val="9"/>
            <color indexed="81"/>
            <rFont val="Tahoma"/>
            <family val="2"/>
          </rPr>
          <t>It's time to create art with your photos! Use a computer to make a digital creation.</t>
        </r>
      </text>
    </comment>
    <comment ref="C20" authorId="0">
      <text>
        <r>
          <rPr>
            <b/>
            <sz val="9"/>
            <color indexed="81"/>
            <rFont val="Tahoma"/>
            <family val="2"/>
          </rPr>
          <t>Create a collage.</t>
        </r>
        <r>
          <rPr>
            <sz val="9"/>
            <color indexed="81"/>
            <rFont val="Tahoma"/>
            <family val="2"/>
          </rPr>
          <t xml:space="preserve"> A collage is a collection of images and items pieced together to make a whole new picture. Take photos to create a collage based on a single theme, like friendship or your favorite season, and fit them together with the help of a collage program.</t>
        </r>
      </text>
    </comment>
    <comment ref="C21" authorId="0">
      <text>
        <r>
          <rPr>
            <b/>
            <sz val="9"/>
            <color indexed="81"/>
            <rFont val="Tahoma"/>
            <family val="2"/>
          </rPr>
          <t>Create a panormaic photo to capture a wide view.</t>
        </r>
        <r>
          <rPr>
            <sz val="9"/>
            <color indexed="81"/>
            <rFont val="Tahoma"/>
            <family val="2"/>
          </rPr>
          <t xml:space="preserve"> Take a series of photos and piece them together digitally to create a panorama.
FOR MORE FUN: Create a puzzle. Make a large print of a photo, glue it to cardboard, and with an adult's help, cut it into puzzle-shaped pieces.</t>
        </r>
      </text>
    </comment>
    <comment ref="C22" authorId="0">
      <text>
        <r>
          <rPr>
            <b/>
            <sz val="9"/>
            <color indexed="81"/>
            <rFont val="Tahoma"/>
            <family val="2"/>
          </rPr>
          <t>Make a gift for someone special.</t>
        </r>
        <r>
          <rPr>
            <sz val="9"/>
            <color indexed="81"/>
            <rFont val="Tahoma"/>
            <family val="2"/>
          </rPr>
          <t xml:space="preserve"> Frame a photo or series of photos, or, with an adult's help, go online to put a favorite photo on anything from a T-shirt to a mouse pad!
FOR MORE FUN: Make a calendar with a different photo for every month!</t>
        </r>
      </text>
    </comment>
    <comment ref="C23" authorId="0">
      <text>
        <r>
          <rPr>
            <sz val="9"/>
            <color indexed="81"/>
            <rFont val="Tahoma"/>
            <family val="2"/>
          </rPr>
          <t>Now's your chance to show off your digital photos to the world-or at least to your friends and family.</t>
        </r>
      </text>
    </comment>
    <comment ref="C24" authorId="0">
      <text>
        <r>
          <rPr>
            <b/>
            <sz val="9"/>
            <color indexed="81"/>
            <rFont val="Tahoma"/>
            <family val="2"/>
          </rPr>
          <t>Make a digital album.</t>
        </r>
        <r>
          <rPr>
            <sz val="9"/>
            <color indexed="81"/>
            <rFont val="Tahoma"/>
            <family val="2"/>
          </rPr>
          <t xml:space="preserve"> Most major digital photo sites supply the tools needed for you to upload your photos and create your own digital album. Even if you never order the printed version, you can still share the link so that friends can check out your work!</t>
        </r>
      </text>
    </comment>
    <comment ref="C25" authorId="0">
      <text>
        <r>
          <rPr>
            <b/>
            <sz val="9"/>
            <color indexed="81"/>
            <rFont val="Tahoma"/>
            <family val="2"/>
          </rPr>
          <t>Stage an art show.</t>
        </r>
        <r>
          <rPr>
            <sz val="9"/>
            <color indexed="81"/>
            <rFont val="Tahoma"/>
            <family val="2"/>
          </rPr>
          <t xml:space="preserve"> Select 15 to 30 favorite photos, and invite your friends and family to an exhibition. Make a slide show that plays on your computer screen, or project it onto a white wall or screen.</t>
        </r>
      </text>
    </comment>
    <comment ref="C26" authorId="0">
      <text>
        <r>
          <rPr>
            <b/>
            <sz val="9"/>
            <color indexed="81"/>
            <rFont val="Tahoma"/>
            <family val="2"/>
          </rPr>
          <t>Start an online photo journal.</t>
        </r>
        <r>
          <rPr>
            <sz val="9"/>
            <color indexed="81"/>
            <rFont val="Tahoma"/>
            <family val="2"/>
          </rPr>
          <t xml:space="preserve"> If you've got a story to tell with your photos, tell it online! With an adult's help, post one photo per day for a week on a social site for friends and family to see. Write captions for each so everyone can follow and comment.</t>
        </r>
      </text>
    </comment>
    <comment ref="C30" authorId="0">
      <text>
        <r>
          <rPr>
            <sz val="9"/>
            <color indexed="81"/>
            <rFont val="Tahoma"/>
            <family val="2"/>
          </rPr>
          <t>The most important part of healthy living is staying active. And to stay active, you have to find yoru favorite ways to move, so you'll want to keep going! Use this step to find the fun-and practice your choice for two weeks.</t>
        </r>
      </text>
    </comment>
    <comment ref="C31" authorId="0">
      <text>
        <r>
          <rPr>
            <b/>
            <sz val="9"/>
            <color indexed="81"/>
            <rFont val="Tahoma"/>
            <family val="2"/>
          </rPr>
          <t>Try 30 minutes of aerobic activity three times each week.</t>
        </r>
        <r>
          <rPr>
            <sz val="9"/>
            <color indexed="81"/>
            <rFont val="Tahoma"/>
            <family val="2"/>
          </rPr>
          <t xml:space="preserve"> Aerobic activities are things that make your heart beat fast. Some fun ones are jump-roping, jogging, biking, and dancing. Mix and match any kind!
FOR MORE FUN: Make an activity chart listing friends' names down the side and five activities everyone wants to try along the top, create a grid. When anyone does one of the activites, put a footprint in the correct square on the chart. Who can cross the "finish line" first?</t>
        </r>
      </text>
    </comment>
    <comment ref="C32" authorId="0">
      <text>
        <r>
          <rPr>
            <b/>
            <sz val="9"/>
            <color indexed="81"/>
            <rFont val="Tahoma"/>
            <family val="2"/>
          </rPr>
          <t>Find a way to make your day more active.</t>
        </r>
        <r>
          <rPr>
            <sz val="9"/>
            <color indexed="81"/>
            <rFont val="Tahoma"/>
            <family val="2"/>
          </rPr>
          <t xml:space="preserve"> Doctors recommend walking 10,000 steps a day, so step up! For example, if you live in an apartment and usually take an elevator, take the stairs instead. Or if you ride the bus, march in place at the bus stop.
FOR MORE FUN: Track your steps with a friend to see who can take the most in a week.</t>
        </r>
      </text>
    </comment>
    <comment ref="C33" authorId="0">
      <text>
        <r>
          <rPr>
            <b/>
            <sz val="9"/>
            <color indexed="81"/>
            <rFont val="Tahoma"/>
            <family val="2"/>
          </rPr>
          <t>Forget being a couch potato.</t>
        </r>
        <r>
          <rPr>
            <sz val="9"/>
            <color indexed="81"/>
            <rFont val="Tahoma"/>
            <family val="2"/>
          </rPr>
          <t xml:space="preserve"> Instead of just lying around, make an hour of TV time active at least three times a week. You might do leg lifts, sit-ups, or jumping jacks during commercial breaks. Or make up a game to jog in place really fast when your favorite characters speak.
FOR MORE FUN: Create a No Couch Potatoes Pledge for your entire family to sign.</t>
        </r>
      </text>
    </comment>
    <comment ref="C34" authorId="0">
      <text>
        <r>
          <rPr>
            <sz val="9"/>
            <color indexed="81"/>
            <rFont val="Tahoma"/>
            <family val="2"/>
          </rPr>
          <t>You can't stay fit without the fuel to move! Learn what your body needs to stay strong and fit. Before you start this step, review the USDA Food Pyramid with your Junior friends. Then put that information into action.</t>
        </r>
      </text>
    </comment>
    <comment ref="C35" authorId="0">
      <text>
        <r>
          <rPr>
            <b/>
            <sz val="9"/>
            <color indexed="81"/>
            <rFont val="Tahoma"/>
            <family val="2"/>
          </rPr>
          <t>Be a food-label detective.</t>
        </r>
        <r>
          <rPr>
            <sz val="9"/>
            <color indexed="81"/>
            <rFont val="Tahoma"/>
            <family val="2"/>
          </rPr>
          <t xml:space="preserve"> Learn the basics of food labels-what information is there and what is important to know about each category. Then do a label hunt in your kitchen to find the most healthful snack. Compare at least three labels.
FOR MORE FUN: Make a food-label poster with your friends. Label what's good and not so good for you and hang it where your information can help others.</t>
        </r>
      </text>
    </comment>
    <comment ref="C36" authorId="0">
      <text>
        <r>
          <rPr>
            <b/>
            <sz val="9"/>
            <color indexed="81"/>
            <rFont val="Tahoma"/>
            <family val="2"/>
          </rPr>
          <t xml:space="preserve">Play a brainstorm game. </t>
        </r>
        <r>
          <rPr>
            <sz val="9"/>
            <color indexed="81"/>
            <rFont val="Tahoma"/>
            <family val="2"/>
          </rPr>
          <t>Brainstorm a list of healthful food categories, like foods high in vitamin C or leafy green veggies. Write each category on a separate piece of paper and fold it up. One at a time, each player draws a paper and reads the category aloud. Everyone then gets one minute to write down every food they can think of in that category.
FOR MORE FUN: Make it an alphabet challenge-list only foods that start with a particular letter. (You might find this one easier in the grocery store!)</t>
        </r>
      </text>
    </comment>
    <comment ref="C37" authorId="0">
      <text>
        <r>
          <rPr>
            <b/>
            <sz val="9"/>
            <color indexed="81"/>
            <rFont val="Tahoma"/>
            <family val="2"/>
          </rPr>
          <t>Nutrient scavenger hunt.</t>
        </r>
        <r>
          <rPr>
            <sz val="9"/>
            <color indexed="81"/>
            <rFont val="Tahoma"/>
            <family val="2"/>
          </rPr>
          <t xml:space="preserve"> Choose five nutrients, like calcium, zinc, vitamin C, protein, and carbohydrates, and talk about why they're important. Then  go on a hunt at the store or in a kitchen for foods that provide the highest percentages of those nutrients.</t>
        </r>
      </text>
    </comment>
    <comment ref="C38" authorId="0">
      <text>
        <r>
          <rPr>
            <sz val="9"/>
            <color indexed="81"/>
            <rFont val="Tahoma"/>
            <family val="2"/>
          </rPr>
          <t>When our bodies move enough, rest enough, and get the right fuel, we tend to get less upset and worry less often-we stress less! Still, there are times when we ened other ideas for how to feel better.</t>
        </r>
      </text>
    </comment>
    <comment ref="C39" authorId="0">
      <text>
        <r>
          <rPr>
            <b/>
            <sz val="9"/>
            <color indexed="81"/>
            <rFont val="Tahoma"/>
            <family val="2"/>
          </rPr>
          <t>Dar self…</t>
        </r>
        <r>
          <rPr>
            <sz val="9"/>
            <color indexed="81"/>
            <rFont val="Tahoma"/>
            <family val="2"/>
          </rPr>
          <t>You almost always feel better when you get your feelings out, even if you just share them with your diary! For a week, write or draw how you feel each day. Then take a week off, then record your feelings for another week. Could you tell the difference?
FOR MORE FUN: Write down something that makes you stressed. The next time it makes you feel that way, rip up the piece of paper and throw it away. Did it make you feel a little better?</t>
        </r>
      </text>
    </comment>
    <comment ref="C40" authorId="0">
      <text>
        <r>
          <rPr>
            <b/>
            <sz val="9"/>
            <color indexed="81"/>
            <rFont val="Tahoma"/>
            <family val="2"/>
          </rPr>
          <t>Helping others help us.</t>
        </r>
        <r>
          <rPr>
            <sz val="9"/>
            <color indexed="81"/>
            <rFont val="Tahoma"/>
            <family val="2"/>
          </rPr>
          <t xml:space="preserve"> Sometimes it helps your own stress if you can solve a problem for someone else. For the next two weeks, if you feel stressed, see if you can help a friend with a problem. Just having someone to talk to could make them feel better-and the same might be true for you!</t>
        </r>
      </text>
    </comment>
    <comment ref="C41" authorId="0">
      <text>
        <r>
          <rPr>
            <b/>
            <sz val="9"/>
            <color indexed="81"/>
            <rFont val="Tahoma"/>
            <family val="2"/>
          </rPr>
          <t>Create a stress-free zone.</t>
        </r>
        <r>
          <rPr>
            <sz val="9"/>
            <color indexed="81"/>
            <rFont val="Tahoma"/>
            <family val="2"/>
          </rPr>
          <t xml:space="preserve"> Find a place in your home or outside that you can go when you feel stressed. Take a bag of your favorite things with you and spend 15 minutes there the next three times you need a break. Make it a quiet and relaxing place, or a loud dancing/jumping around area (so long as you're not stressing out someone else!).</t>
        </r>
      </text>
    </comment>
    <comment ref="C42" authorId="0">
      <text>
        <r>
          <rPr>
            <sz val="9"/>
            <color indexed="81"/>
            <rFont val="Tahoma"/>
            <family val="2"/>
          </rPr>
          <t>There are a lot of health ideas floating around-between friends, in the media, at school. Not all of these resources are accurate, so how do you separate fact form fiction? Use this step to help you.</t>
        </r>
      </text>
    </comment>
    <comment ref="C43" authorId="0">
      <text>
        <r>
          <rPr>
            <b/>
            <sz val="9"/>
            <color indexed="81"/>
            <rFont val="Tahoma"/>
            <family val="2"/>
          </rPr>
          <t xml:space="preserve">Review health websites. </t>
        </r>
        <r>
          <rPr>
            <sz val="9"/>
            <color indexed="81"/>
            <rFont val="Tahoma"/>
            <family val="2"/>
          </rPr>
          <t>In a group, search online for the answer to a health question. There are probably many! Review at least three answers. Then find an answer that has been reviewed by real medical professionals. Jot down the site so you can use it to find true and safe answers in the future.</t>
        </r>
      </text>
    </comment>
    <comment ref="C44" authorId="0">
      <text>
        <r>
          <rPr>
            <b/>
            <sz val="9"/>
            <color indexed="81"/>
            <rFont val="Tahoma"/>
            <family val="2"/>
          </rPr>
          <t>Talk to a health professional.</t>
        </r>
        <r>
          <rPr>
            <sz val="9"/>
            <color indexed="81"/>
            <rFont val="Tahoma"/>
            <family val="2"/>
          </rPr>
          <t xml:space="preserve"> Visit a pediatrician, school nurse, pharmacist, or other trusted adult with health knowledge, or invite them to speak to your group. Ask for their top health tips for girls your age.</t>
        </r>
      </text>
    </comment>
    <comment ref="C45" authorId="0">
      <text>
        <r>
          <rPr>
            <b/>
            <sz val="9"/>
            <color indexed="81"/>
            <rFont val="Tahoma"/>
            <family val="2"/>
          </rPr>
          <t xml:space="preserve">Find truth in advertising. </t>
        </r>
        <r>
          <rPr>
            <sz val="9"/>
            <color indexed="81"/>
            <rFont val="Tahoma"/>
            <family val="2"/>
          </rPr>
          <t>Bring a health advertisement to the library. It might be for lotion, makeup, or shampoo. With the librarian's help, find out if the claims it makes are true.
FOR MORE FUN: Make a collage poster with the ad and the true health information and display it where it will help others.</t>
        </r>
      </text>
    </comment>
    <comment ref="C46" authorId="0">
      <text>
        <r>
          <rPr>
            <sz val="9"/>
            <color indexed="81"/>
            <rFont val="Tahoma"/>
            <family val="2"/>
          </rPr>
          <t>Why should you be the one having all the fun? Help your family become fit. Teach them some ideas you've learned throughout this badge. Then try one of these activities.</t>
        </r>
      </text>
    </comment>
    <comment ref="C47" authorId="0">
      <text>
        <r>
          <rPr>
            <b/>
            <sz val="9"/>
            <color indexed="81"/>
            <rFont val="Tahoma"/>
            <family val="2"/>
          </rPr>
          <t>Have a "slow food" dinner.</t>
        </r>
        <r>
          <rPr>
            <sz val="9"/>
            <color indexed="81"/>
            <rFont val="Tahoma"/>
            <family val="2"/>
          </rPr>
          <t xml:space="preserve"> Help make a healthful dinner. Create a menu together, shop for ingredients, then take time to focus on food and eat together. Talk about your favorite flavors. You might even find a way to get a picky eater to try something new! Maybe even play a board game afterward?</t>
        </r>
      </text>
    </comment>
    <comment ref="C48" authorId="0">
      <text>
        <r>
          <rPr>
            <b/>
            <sz val="9"/>
            <color indexed="81"/>
            <rFont val="Tahoma"/>
            <family val="2"/>
          </rPr>
          <t>Come up with an active family activity.</t>
        </r>
        <r>
          <rPr>
            <sz val="9"/>
            <color indexed="81"/>
            <rFont val="Tahoma"/>
            <family val="2"/>
          </rPr>
          <t xml:space="preserve"> Find something everyone can do together, then go do it! It could be a bike ride, a hike, a game around raking leaves in your yard, or a "get our chores done" challenge.
FOR MORE FUN: Create a family obstacle course!</t>
        </r>
      </text>
    </comment>
    <comment ref="C49" authorId="0">
      <text>
        <r>
          <rPr>
            <b/>
            <sz val="9"/>
            <color indexed="81"/>
            <rFont val="Tahoma"/>
            <family val="2"/>
          </rPr>
          <t>Have a family check-in night.</t>
        </r>
        <r>
          <rPr>
            <sz val="9"/>
            <color indexed="81"/>
            <rFont val="Tahoma"/>
            <family val="2"/>
          </rPr>
          <t xml:space="preserve"> Sometimes families can get so busy that they forget to check on each other. Hold a family meeting in which everyone talks about their day and what made them feel especially good or bad. Help each other end the day on a happy note-maybe with a dance party or favorite mostly healthy treat.</t>
        </r>
      </text>
    </comment>
    <comment ref="C53" authorId="0">
      <text>
        <r>
          <rPr>
            <sz val="9"/>
            <color indexed="81"/>
            <rFont val="Tahoma"/>
            <family val="2"/>
          </rPr>
          <t>All music is made up of individual sounds called notes. Played in a certain order, notes make a song. Instruments turn songs into music, and the music shares a mood with the audience.</t>
        </r>
      </text>
    </comment>
    <comment ref="C54" authorId="0">
      <text>
        <r>
          <rPr>
            <b/>
            <sz val="9"/>
            <color indexed="81"/>
            <rFont val="Tahoma"/>
            <family val="2"/>
          </rPr>
          <t>Find out about three different instruments.</t>
        </r>
        <r>
          <rPr>
            <sz val="9"/>
            <color indexed="81"/>
            <rFont val="Tahoma"/>
            <family val="2"/>
          </rPr>
          <t xml:space="preserve"> For each instrument, listen to a recording in which you can hear the instrument well. Find out when it's commonly played and where it originated. You could choose an instrument from another country or time period as well.
FOR MORE FUN: Try to make a sound on the three instruments of your choice. Ask for help from a music teacher or an instrument rental store.</t>
        </r>
      </text>
    </comment>
    <comment ref="C55" authorId="0">
      <text>
        <r>
          <rPr>
            <b/>
            <sz val="9"/>
            <color indexed="81"/>
            <rFont val="Tahoma"/>
            <family val="2"/>
          </rPr>
          <t>Be a conductor.</t>
        </r>
        <r>
          <rPr>
            <sz val="9"/>
            <color indexed="81"/>
            <rFont val="Tahoma"/>
            <family val="2"/>
          </rPr>
          <t xml:space="preserve"> A conductor guides musicians through the music by keeping count and telling various instrument when to start, stop, and play loudly or softly. Choose a piece of music and learn how to conduct it. For help understanding how the music is written and what different symbols mean, team up with a musician.</t>
        </r>
      </text>
    </comment>
    <comment ref="C56" authorId="0">
      <text>
        <r>
          <rPr>
            <b/>
            <sz val="9"/>
            <color indexed="81"/>
            <rFont val="Tahoma"/>
            <family val="2"/>
          </rPr>
          <t xml:space="preserve">Get in the musical mood. </t>
        </r>
        <r>
          <rPr>
            <sz val="9"/>
            <color indexed="81"/>
            <rFont val="Tahoma"/>
            <family val="2"/>
          </rPr>
          <t xml:space="preserve"> Find one song form each of these kinds of performance groups: orchestra, choir or opera, pop artist, and marching band. While listening to each song, move your body to match the mood of the music. Is it sad and slow? Happy and fast?
FOR MORE FUN: As girls did in their Musician badge in 1930, be able to tell major from minor by hearing a few bars played in a major or minor key.</t>
        </r>
      </text>
    </comment>
    <comment ref="C57" authorId="0">
      <text>
        <r>
          <rPr>
            <sz val="9"/>
            <color indexed="81"/>
            <rFont val="Tahoma"/>
            <family val="2"/>
          </rPr>
          <t>Music is as varied as the people who make it. Take this chance to travel back in time or to different countries through sound.</t>
        </r>
      </text>
    </comment>
    <comment ref="C58" authorId="0">
      <text>
        <r>
          <rPr>
            <b/>
            <sz val="9"/>
            <color indexed="81"/>
            <rFont val="Tahoma"/>
            <family val="2"/>
          </rPr>
          <t>Listen to one pop song from three different countries.</t>
        </r>
        <r>
          <rPr>
            <sz val="9"/>
            <color indexed="81"/>
            <rFont val="Tahoma"/>
            <family val="2"/>
          </rPr>
          <t xml:space="preserve"> Talk about what you think of the songs and how they're similar or different to other music you've heard.
FOR MORE FUN: Listen to a hit from the year you were born-or songs from the birth year of each member of your family!</t>
        </r>
      </text>
    </comment>
    <comment ref="C59" authorId="0">
      <text>
        <r>
          <rPr>
            <b/>
            <sz val="9"/>
            <color indexed="81"/>
            <rFont val="Tahoma"/>
            <family val="2"/>
          </rPr>
          <t>Find out more about three composers and their music.</t>
        </r>
        <r>
          <rPr>
            <sz val="9"/>
            <color indexed="81"/>
            <rFont val="Tahoma"/>
            <family val="2"/>
          </rPr>
          <t xml:space="preserve"> As part of your three, choose one modern and one historic composer. Listen to one piece from each. Research where the composer is from and when the piece was written. Share what you liked about the music with your group, friends, or family.
FOR MORE FUN: Write a short story or play based on an incident in the life of a great composer.</t>
        </r>
      </text>
    </comment>
    <comment ref="C60" authorId="0">
      <text>
        <r>
          <rPr>
            <b/>
            <sz val="9"/>
            <color indexed="81"/>
            <rFont val="Tahoma"/>
            <family val="2"/>
          </rPr>
          <t>Oh say, can you see?</t>
        </r>
        <r>
          <rPr>
            <sz val="9"/>
            <color indexed="81"/>
            <rFont val="Tahoma"/>
            <family val="2"/>
          </rPr>
          <t xml:space="preserve"> The anthem for the United States is "The Star-Spangled Banner." Listen to and compare the U.S. anthem with anthems from three other countries. When and why are the anthems played? What do they have in common? And how do they make you feel?
FOR MORE FUN: Make up a short anthem for you or your Junior group.</t>
        </r>
      </text>
    </comment>
    <comment ref="C61" authorId="0">
      <text>
        <r>
          <rPr>
            <sz val="9"/>
            <color indexed="81"/>
            <rFont val="Tahoma"/>
            <family val="2"/>
          </rPr>
          <t>Your family and friends probably like certain types of music more than others. Maybe your community or city is famous for a certain type of music. Find out more about the music that's all around you.</t>
        </r>
      </text>
    </comment>
    <comment ref="C62" authorId="0">
      <text>
        <r>
          <rPr>
            <b/>
            <sz val="9"/>
            <color indexed="81"/>
            <rFont val="Tahoma"/>
            <family val="2"/>
          </rPr>
          <t>Take a music poll.</t>
        </r>
        <r>
          <rPr>
            <sz val="9"/>
            <color indexed="81"/>
            <rFont val="Tahoma"/>
            <family val="2"/>
          </rPr>
          <t xml:space="preserve"> Ask five members of your family or friends what their favorite type of music is and why. Also ask them to play (or sing) you their favorite song and tell you why they like it.
FOR MORE FUN: Work with an adult to use a music-preference program, like iTunes Genius or Pandora, to suggest other songs or artists your five people might like, based on what they shared with you.</t>
        </r>
      </text>
    </comment>
    <comment ref="C63" authorId="0">
      <text>
        <r>
          <rPr>
            <b/>
            <sz val="9"/>
            <color indexed="81"/>
            <rFont val="Tahoma"/>
            <family val="2"/>
          </rPr>
          <t>Go to a live musical performance.</t>
        </r>
        <r>
          <rPr>
            <sz val="9"/>
            <color indexed="81"/>
            <rFont val="Tahoma"/>
            <family val="2"/>
          </rPr>
          <t xml:space="preserve"> Team up with an adult and your friends to attend a local music event. You could see someone play at a coffee shop, a festival, a concert, or even on a city street.
FOR MORE FUN: After the performance, draw a picture of how the music made you feel-experiment with colors and shapes to express the mood!</t>
        </r>
      </text>
    </comment>
    <comment ref="C64" authorId="0">
      <text>
        <r>
          <rPr>
            <b/>
            <sz val="9"/>
            <color indexed="81"/>
            <rFont val="Tahoma"/>
            <family val="2"/>
          </rPr>
          <t>Interview someone with a job in music.</t>
        </r>
        <r>
          <rPr>
            <sz val="9"/>
            <color indexed="81"/>
            <rFont val="Tahoma"/>
            <family val="2"/>
          </rPr>
          <t xml:space="preserve"> It might be a performer, a sound engineer, a music critic, or a music teacher. Find out why they became interested in music, and why they like their job. Share what you find with family or friends.</t>
        </r>
      </text>
    </comment>
    <comment ref="C65" authorId="0">
      <text>
        <r>
          <rPr>
            <sz val="9"/>
            <color indexed="81"/>
            <rFont val="Tahoma"/>
            <family val="2"/>
          </rPr>
          <t>Try out your music skills by making your own instrument or composing a song. Think about how you want to perform in the last step, so you can use this one to prepare.</t>
        </r>
      </text>
    </comment>
    <comment ref="C66" authorId="0">
      <text>
        <r>
          <rPr>
            <b/>
            <sz val="9"/>
            <color indexed="81"/>
            <rFont val="Tahoma"/>
            <family val="2"/>
          </rPr>
          <t>Make a simple instrument.</t>
        </r>
        <r>
          <rPr>
            <sz val="9"/>
            <color indexed="81"/>
            <rFont val="Tahoma"/>
            <family val="2"/>
          </rPr>
          <t xml:space="preserve"> You might make musical glasses, maracas, or a drum. Play a simple song or keep a basic rhythm on your instrument.
FOR MORE FUN: Draw a one-of-a-kind instrument. Label all of its parts and explain what it would sound like and what kinds of music it would play.</t>
        </r>
      </text>
    </comment>
    <comment ref="C67" authorId="0">
      <text>
        <r>
          <rPr>
            <b/>
            <sz val="9"/>
            <color indexed="81"/>
            <rFont val="Tahoma"/>
            <family val="2"/>
          </rPr>
          <t>Compose your own song.</t>
        </r>
        <r>
          <rPr>
            <sz val="9"/>
            <color indexed="81"/>
            <rFont val="Tahoma"/>
            <family val="2"/>
          </rPr>
          <t xml:space="preserve"> Writing music takes a lot of training, but you can start in a simple way. If you play an instrument, write a melody of at least eight measures. Show notes, key, tempo, and dynamics. Try to teach someone to play your piece-or make it a duet and practice the song together.</t>
        </r>
      </text>
    </comment>
    <comment ref="C68" authorId="0">
      <text>
        <r>
          <rPr>
            <b/>
            <sz val="9"/>
            <color indexed="81"/>
            <rFont val="Tahoma"/>
            <family val="2"/>
          </rPr>
          <t>Make up lyrics to a song.</t>
        </r>
        <r>
          <rPr>
            <sz val="9"/>
            <color indexed="81"/>
            <rFont val="Tahoma"/>
            <family val="2"/>
          </rPr>
          <t xml:space="preserve"> The words in a song are called lyrics. Using the tune of a song you know, make up new words and write them down. Most lyrics rhyme, so see if yours can, too!
FOR MORE FUN: Find out how to play the song on a musical instrument, and play along with your new lyrics.</t>
        </r>
      </text>
    </comment>
    <comment ref="C69" authorId="0">
      <text>
        <r>
          <rPr>
            <sz val="9"/>
            <color indexed="81"/>
            <rFont val="Tahoma"/>
            <family val="2"/>
          </rPr>
          <t>Put on or participate in a performance for family, friends or neighbors. The show can be big or small, and anywhere from you living room to the school cafeteria to a community center stage.</t>
        </r>
      </text>
    </comment>
    <comment ref="C70" authorId="0">
      <text>
        <r>
          <rPr>
            <b/>
            <sz val="9"/>
            <color indexed="81"/>
            <rFont val="Tahoma"/>
            <family val="2"/>
          </rPr>
          <t>Create a performance.</t>
        </r>
        <r>
          <rPr>
            <sz val="9"/>
            <color indexed="81"/>
            <rFont val="Tahoma"/>
            <family val="2"/>
          </rPr>
          <t xml:space="preserve"> Use your new instrument, new composition, or reworded song from the previous step. If you want to play in a group, find a way to use everyone's musical talent together.</t>
        </r>
      </text>
    </comment>
    <comment ref="C71" authorId="0">
      <text>
        <r>
          <rPr>
            <b/>
            <sz val="9"/>
            <color indexed="81"/>
            <rFont val="Tahoma"/>
            <family val="2"/>
          </rPr>
          <t>Perform in a musical event.</t>
        </r>
        <r>
          <rPr>
            <sz val="9"/>
            <color indexed="81"/>
            <rFont val="Tahoma"/>
            <family val="2"/>
          </rPr>
          <t xml:space="preserve"> It could be a school play, recital, band concert, or a church choir. Invite your Girl Scout friends to come and watch you perform.</t>
        </r>
      </text>
    </comment>
    <comment ref="C72" authorId="0">
      <text>
        <r>
          <rPr>
            <b/>
            <sz val="9"/>
            <color indexed="81"/>
            <rFont val="Tahoma"/>
            <family val="2"/>
          </rPr>
          <t>Add to your skills.</t>
        </r>
        <r>
          <rPr>
            <sz val="9"/>
            <color indexed="81"/>
            <rFont val="Tahoma"/>
            <family val="2"/>
          </rPr>
          <t xml:space="preserve"> If you're already a seasoned musical performer, try to take a solo in a concert, conduct a group, help others in the band practice their parts, or record background sounds or a sound track for a play.</t>
        </r>
      </text>
    </comment>
    <comment ref="C76" authorId="0">
      <text>
        <r>
          <rPr>
            <sz val="9"/>
            <color indexed="81"/>
            <rFont val="Tahoma"/>
            <family val="2"/>
          </rPr>
          <t>Whether you do it digitally or the old-fashioned, hand-drawn way, the secret of animating art is getting 32 frames into one second. Try it yourself!</t>
        </r>
      </text>
    </comment>
    <comment ref="C77" authorId="0">
      <text>
        <r>
          <rPr>
            <b/>
            <sz val="9"/>
            <color indexed="81"/>
            <rFont val="Tahoma"/>
            <family val="2"/>
          </rPr>
          <t>Make a flip book.</t>
        </r>
        <r>
          <rPr>
            <sz val="9"/>
            <color indexed="81"/>
            <rFont val="Tahoma"/>
            <family val="2"/>
          </rPr>
          <t xml:space="preserve"> Take a pad of paper or find an old paperback book whose margins you can draw in. Then draw something in the exact same spot on each page, moving it slightly each time. So a ball might move up a tiny bit on each page and then move down the same way. Flip through your pages quickly and the ball bounces up and down.</t>
        </r>
      </text>
    </comment>
    <comment ref="C78" authorId="0">
      <text>
        <r>
          <rPr>
            <b/>
            <sz val="9"/>
            <color indexed="81"/>
            <rFont val="Tahoma"/>
            <family val="2"/>
          </rPr>
          <t xml:space="preserve">Play around with stop-action. </t>
        </r>
        <r>
          <rPr>
            <sz val="9"/>
            <color indexed="81"/>
            <rFont val="Tahoma"/>
            <family val="2"/>
          </rPr>
          <t xml:space="preserve">Stop-action animation is like a digital flip book-it's the process used to make clay or block figures move in films like </t>
        </r>
        <r>
          <rPr>
            <i/>
            <sz val="9"/>
            <color indexed="81"/>
            <rFont val="Tahoma"/>
            <family val="2"/>
          </rPr>
          <t>Wallace and Gromit</t>
        </r>
        <r>
          <rPr>
            <sz val="9"/>
            <color indexed="81"/>
            <rFont val="Tahoma"/>
            <family val="2"/>
          </rPr>
          <t>. Take a building block figure, small doll, or a figure made of clay or wire, set up a simple background (like a sheet of paper), and shine a lamp or flashlight on your scene. Then, shoot a series of pictures of your object doing a small action-like waving, bowing, or lifting a leg-moving its position a VERY little bit each time. Load the pictures onto your computer and put them in sequence. Click through quickly-or use slide presentation software, and set the time between each slide at "00:00" seconds-and you've got a movie!
FOR MORE FUN: Use a video-editing program to make your movie even smoother (iMovie and Windows Movie Maker come with many computers).</t>
        </r>
      </text>
    </comment>
    <comment ref="C79" authorId="0">
      <text>
        <r>
          <rPr>
            <b/>
            <sz val="9"/>
            <color indexed="81"/>
            <rFont val="Tahoma"/>
            <family val="2"/>
          </rPr>
          <t>Make your own thaumatrope.</t>
        </r>
        <r>
          <rPr>
            <sz val="9"/>
            <color indexed="81"/>
            <rFont val="Tahoma"/>
            <family val="2"/>
          </rPr>
          <t xml:space="preserve"> A thaumatrope is a disk or card with a picture on each side. The disk is attached to two pieces of string or a pencil. When the pencil or string is twirled, the images appear to combine into one. See the sidebar for help.</t>
        </r>
      </text>
    </comment>
    <comment ref="C80" authorId="0">
      <text>
        <r>
          <rPr>
            <sz val="9"/>
            <color indexed="81"/>
            <rFont val="Tahoma"/>
            <family val="2"/>
          </rPr>
          <t>Some software developers get to play games all day! Think you might like that kind of career? In this step, team up with an adult to find out.</t>
        </r>
      </text>
    </comment>
    <comment ref="C81" authorId="0">
      <text>
        <r>
          <rPr>
            <b/>
            <sz val="9"/>
            <color indexed="81"/>
            <rFont val="Tahoma"/>
            <family val="2"/>
          </rPr>
          <t>Use a free downloadable program.</t>
        </r>
        <r>
          <rPr>
            <sz val="9"/>
            <color indexed="81"/>
            <rFont val="Tahoma"/>
            <family val="2"/>
          </rPr>
          <t xml:space="preserve"> With these programs, you can create an interactive story or game using characters they provide. The Massachusets Institute of Technology has a great one called Scratch, or try the Carnegie Mellon University version, called Alice. Share your creation with friends.</t>
        </r>
      </text>
    </comment>
    <comment ref="C82" authorId="0">
      <text>
        <r>
          <rPr>
            <b/>
            <sz val="9"/>
            <color indexed="81"/>
            <rFont val="Tahoma"/>
            <family val="2"/>
          </rPr>
          <t>Go onto an interactive site.</t>
        </r>
        <r>
          <rPr>
            <sz val="9"/>
            <color indexed="81"/>
            <rFont val="Tahoma"/>
            <family val="2"/>
          </rPr>
          <t xml:space="preserve"> There are a lot of how-to-be-a-programmer sites out there that walk you through the steps of game programming ("Interactive Logo" and "Challenge You" are two to try). Check one out and do your best to build a game!</t>
        </r>
      </text>
    </comment>
    <comment ref="C83" authorId="0">
      <text>
        <r>
          <rPr>
            <b/>
            <sz val="9"/>
            <color indexed="81"/>
            <rFont val="Tahoma"/>
            <family val="2"/>
          </rPr>
          <t>Talk to a developer!</t>
        </r>
        <r>
          <rPr>
            <sz val="9"/>
            <color indexed="81"/>
            <rFont val="Tahoma"/>
            <family val="2"/>
          </rPr>
          <t xml:space="preserve"> Ask someone in the video game field to share their portfolio and creative process with you. You could invite a student, professor, or professional to chat with your group, or see if you can visit a studio.
FOR MORE FUN: Share your own drawings or game concept ideas for feedback.</t>
        </r>
      </text>
    </comment>
    <comment ref="C84" authorId="0">
      <text>
        <r>
          <rPr>
            <b/>
            <sz val="9"/>
            <color indexed="81"/>
            <rFont val="Tahoma"/>
            <family val="2"/>
          </rPr>
          <t>Try the science of amusement park rides.</t>
        </r>
        <r>
          <rPr>
            <sz val="9"/>
            <color indexed="81"/>
            <rFont val="Tahoma"/>
            <family val="2"/>
          </rPr>
          <t xml:space="preserve"> The science of physics makes most theme park action possible, from the flume to the roller coaster to the merry-go-round.</t>
        </r>
      </text>
    </comment>
    <comment ref="C85" authorId="0">
      <text>
        <r>
          <rPr>
            <b/>
            <sz val="9"/>
            <color indexed="81"/>
            <rFont val="Tahoma"/>
            <family val="2"/>
          </rPr>
          <t>Create a roller coaster with marbles and foam tubing.</t>
        </r>
        <r>
          <rPr>
            <sz val="9"/>
            <color indexed="81"/>
            <rFont val="Tahoma"/>
            <family val="2"/>
          </rPr>
          <t xml:space="preserve"> Cut 6-foot pieces of 3/4-inch or 1-inch foam insulation tubing in half lengthwise (ask an adult to help you) and take together a track, starting at the edge of a table or another high place. Use books, boxes, or rolling pins to make hills. Make toilet-paper-tube tunnels. Fashion a loop. Check out the Fetch! "Thrill Ride" activity sheet at </t>
        </r>
        <r>
          <rPr>
            <b/>
            <sz val="9"/>
            <color indexed="81"/>
            <rFont val="Tahoma"/>
            <family val="2"/>
          </rPr>
          <t>pbskids.org</t>
        </r>
        <r>
          <rPr>
            <sz val="9"/>
            <color indexed="81"/>
            <rFont val="Tahoma"/>
            <family val="2"/>
          </rPr>
          <t xml:space="preserve"> for details on this project.
FOR MORE FUN: Design a roller coaster online at </t>
        </r>
        <r>
          <rPr>
            <b/>
            <sz val="9"/>
            <color indexed="81"/>
            <rFont val="Tahoma"/>
            <family val="2"/>
          </rPr>
          <t>learner.org/interactives/parkphysics/coaster</t>
        </r>
        <r>
          <rPr>
            <sz val="9"/>
            <color indexed="81"/>
            <rFont val="Tahoma"/>
            <family val="2"/>
          </rPr>
          <t xml:space="preserve"> or </t>
        </r>
        <r>
          <rPr>
            <b/>
            <sz val="9"/>
            <color indexed="81"/>
            <rFont val="Tahoma"/>
            <family val="2"/>
          </rPr>
          <t>ultimaterollercoaster.com</t>
        </r>
        <r>
          <rPr>
            <sz val="9"/>
            <color indexed="81"/>
            <rFont val="Tahoma"/>
            <family val="2"/>
          </rPr>
          <t>.</t>
        </r>
      </text>
    </comment>
    <comment ref="C86" authorId="0">
      <text>
        <r>
          <rPr>
            <b/>
            <sz val="9"/>
            <color indexed="81"/>
            <rFont val="Tahoma"/>
            <family val="2"/>
          </rPr>
          <t>Catapult some stuff.</t>
        </r>
        <r>
          <rPr>
            <sz val="9"/>
            <color indexed="81"/>
            <rFont val="Tahoma"/>
            <family val="2"/>
          </rPr>
          <t xml:space="preserve"> Make a catapult out of household items, like a ruler or yardsick for a lever and a thread spool or banana for a fulcrum. Then have a marshmallow or Ping-Pong-ball launching contest with your friends. Whose object flies the farthest? Trade ideas about why.
FOR MORE FUN: Check out the Fetch! catapult activity sheet called "Target Practice" at </t>
        </r>
        <r>
          <rPr>
            <b/>
            <sz val="9"/>
            <color indexed="81"/>
            <rFont val="Tahoma"/>
            <family val="2"/>
          </rPr>
          <t>pbskids.org</t>
        </r>
        <r>
          <rPr>
            <sz val="9"/>
            <color indexed="81"/>
            <rFont val="Tahoma"/>
            <family val="2"/>
          </rPr>
          <t>.</t>
        </r>
      </text>
    </comment>
    <comment ref="C87" authorId="0">
      <text>
        <r>
          <rPr>
            <b/>
            <sz val="9"/>
            <color indexed="81"/>
            <rFont val="Tahoma"/>
            <family val="2"/>
          </rPr>
          <t>Figure out centrifugal force.</t>
        </r>
        <r>
          <rPr>
            <sz val="9"/>
            <color indexed="81"/>
            <rFont val="Tahoma"/>
            <family val="2"/>
          </rPr>
          <t xml:space="preserve"> This force is what squahes you against your seat in spinning amusement park rides. Try this spinning-water-bucket experiment. Go outside and fill a bucket halfway full of water. Spin it around and around, Ferris-wheel style. Why does the water stay in the bucket?</t>
        </r>
      </text>
    </comment>
    <comment ref="C88" authorId="0">
      <text>
        <r>
          <rPr>
            <sz val="9"/>
            <color indexed="81"/>
            <rFont val="Tahoma"/>
            <family val="2"/>
          </rPr>
          <t>Chances are that special effects (FX) play a big role in many of your favorite movies. Sometimes the effects are quite obvious, but lots of times they're hidden. See for yourself!</t>
        </r>
      </text>
    </comment>
    <comment ref="C89" authorId="0">
      <text>
        <r>
          <rPr>
            <b/>
            <sz val="9"/>
            <color indexed="81"/>
            <rFont val="Tahoma"/>
            <family val="2"/>
          </rPr>
          <t>Try the blue scrren.</t>
        </r>
        <r>
          <rPr>
            <sz val="9"/>
            <color indexed="81"/>
            <rFont val="Tahoma"/>
            <family val="2"/>
          </rPr>
          <t xml:space="preserve"> Find out how the chroma-key technology called "blue screen" (or "green screen") works. Then try it yourself! Fashion your own blue screen however you like: anything from cutting out a picture of yourself and sticking it on various backgrounds to using a computer design program to asking a video expert for help filming in front of a real blue screen.
FOR MORE FUN: See if a local TV station will let you watch the weather forecast to see blue-screen technology in action.</t>
        </r>
      </text>
    </comment>
    <comment ref="C90" authorId="0">
      <text>
        <r>
          <rPr>
            <b/>
            <sz val="9"/>
            <color indexed="81"/>
            <rFont val="Tahoma"/>
            <family val="2"/>
          </rPr>
          <t>Play makeup artist.</t>
        </r>
        <r>
          <rPr>
            <sz val="9"/>
            <color indexed="81"/>
            <rFont val="Tahoma"/>
            <family val="2"/>
          </rPr>
          <t xml:space="preserve"> Invite a makeup artist (maybe from a local theater company or television station) to speak to your group about using makeup to emphasize features so they look great on stage or screen. What products do they use, and why? How do they make a person look "natural," older, younger, or like a nonhuman character such as an animal or alien? Team up with an adult to try some of the techniques on a friend, using any makeup you have on hand.
FOR MORE FUN: Ask a graphic designer to show you how they adjust people's features for print media, such as erasing wrinkles or adding color to cheeks.</t>
        </r>
      </text>
    </comment>
    <comment ref="C91" authorId="0">
      <text>
        <r>
          <rPr>
            <b/>
            <sz val="9"/>
            <color indexed="81"/>
            <rFont val="Tahoma"/>
            <family val="2"/>
          </rPr>
          <t>Make your own 3-D glasses.</t>
        </r>
        <r>
          <rPr>
            <sz val="9"/>
            <color indexed="81"/>
            <rFont val="Tahoma"/>
            <family val="2"/>
          </rPr>
          <t xml:space="preserve"> Follow the instructions on the next page to make your own 3-D fun!
FOR MORE FUN: Make a 3-D picture, too. Ask an adult to help you find instructions and free, easy-to-use software online.</t>
        </r>
      </text>
    </comment>
    <comment ref="C92" authorId="0">
      <text>
        <r>
          <rPr>
            <sz val="9"/>
            <color indexed="81"/>
            <rFont val="Tahoma"/>
            <family val="2"/>
          </rPr>
          <t>Sound technology has changed enormously in the past few decades, and the changes, especially the invention of compressed MP3 files, have made playing recording, and sharing music easier and more accessible. But no matter how music is played, it all comes from the science of sound waves.</t>
        </r>
      </text>
    </comment>
    <comment ref="C93" authorId="0">
      <text>
        <r>
          <rPr>
            <b/>
            <sz val="9"/>
            <color indexed="81"/>
            <rFont val="Tahoma"/>
            <family val="2"/>
          </rPr>
          <t xml:space="preserve">Experiment with acoustics. </t>
        </r>
        <r>
          <rPr>
            <sz val="9"/>
            <color indexed="81"/>
            <rFont val="Tahoma"/>
            <family val="2"/>
          </rPr>
          <t>Acoustics are the qualities that affect how a sound is heard in a particular area. Find a portable music player and choose five spaces, such as an empty gym, a backyard, or a kitchen. In each space, listen to a song for at least 30 seconds from three to five feet away. (In enclosed rooms, listen from the same distance and direction and at the same volume.) Write down what you notice about the sound in each place. How loud is it? How well can you hear the different parts of the music? After your experiment, research the scienc to learn why sound changes in different spaces.
FOR MORE FUN: Put something over you ears in one of the spaces, like your hands, a scarf, or some foam. What happens to sound when you add insulation? Why?</t>
        </r>
      </text>
    </comment>
    <comment ref="C94" authorId="0">
      <text>
        <r>
          <rPr>
            <b/>
            <sz val="9"/>
            <color indexed="81"/>
            <rFont val="Tahoma"/>
            <family val="2"/>
          </rPr>
          <t xml:space="preserve">Go on an elephant hike. </t>
        </r>
        <r>
          <rPr>
            <sz val="9"/>
            <color indexed="81"/>
            <rFont val="Tahoma"/>
            <family val="2"/>
          </rPr>
          <t>Elephants can hear better than humans-experiment to learn why! See the sidebar for help.</t>
        </r>
      </text>
    </comment>
    <comment ref="C95" authorId="0">
      <text>
        <r>
          <rPr>
            <b/>
            <sz val="9"/>
            <color indexed="81"/>
            <rFont val="Tahoma"/>
            <family val="2"/>
          </rPr>
          <t>Make a ringtone for yourself, a friend, or family member.</t>
        </r>
        <r>
          <rPr>
            <sz val="9"/>
            <color indexed="81"/>
            <rFont val="Tahoma"/>
            <family val="2"/>
          </rPr>
          <t xml:space="preserve"> Play around with GarageBand or any similar computer program that lets you layer various instrument riffs together to create your own musical compositions.
FOR MORE FUN: Make up an entier song and dedicate it to someone you know.</t>
        </r>
      </text>
    </comment>
    <comment ref="C99" authorId="0">
      <text>
        <r>
          <rPr>
            <sz val="9"/>
            <color indexed="81"/>
            <rFont val="Tahoma"/>
            <family val="2"/>
          </rPr>
          <t>There are all kinds of poems-some are short, some long, some rhyme, some don't. A poem is a chance to share your feelings and ideas about anything you want, so have fun and let your creativity flow!</t>
        </r>
      </text>
    </comment>
    <comment ref="C100" authorId="0">
      <text>
        <r>
          <rPr>
            <b/>
            <sz val="9"/>
            <color indexed="81"/>
            <rFont val="Tahoma"/>
            <family val="2"/>
          </rPr>
          <t>Write one haiku and one limerick.</t>
        </r>
        <r>
          <rPr>
            <sz val="9"/>
            <color indexed="81"/>
            <rFont val="Tahoma"/>
            <family val="2"/>
          </rPr>
          <t xml:space="preserve"> Haiku are three-line Japanese poems. They are most often about nature. Limericks are Irish poems of five lines. They rhyme and are usually very funny.
FOR MORE FUN: Write a poem in hieroglyphics. (See the box.)</t>
        </r>
      </text>
    </comment>
    <comment ref="C101" authorId="0">
      <text>
        <r>
          <rPr>
            <b/>
            <sz val="9"/>
            <color indexed="81"/>
            <rFont val="Tahoma"/>
            <family val="2"/>
          </rPr>
          <t>Write one sonnet.</t>
        </r>
        <r>
          <rPr>
            <sz val="9"/>
            <color indexed="81"/>
            <rFont val="Tahoma"/>
            <family val="2"/>
          </rPr>
          <t xml:space="preserve"> Sonnets are 14 lines. Shakespeare, one of the most famous writers in the English language, wrote lots of them, mostly about love and relationships. Your topic might be what you like most about your friends.</t>
        </r>
      </text>
    </comment>
    <comment ref="C102" authorId="0">
      <text>
        <r>
          <rPr>
            <b/>
            <sz val="9"/>
            <color indexed="81"/>
            <rFont val="Tahoma"/>
            <family val="2"/>
          </rPr>
          <t>Write a free-verse poem.</t>
        </r>
        <r>
          <rPr>
            <sz val="9"/>
            <color indexed="81"/>
            <rFont val="Tahoma"/>
            <family val="2"/>
          </rPr>
          <t xml:space="preserve"> "Free verse" means you write your poem about any number of lines, and any number of syllables in a line…you create a poem that's your very own style.</t>
        </r>
      </text>
    </comment>
    <comment ref="C103" authorId="0">
      <text>
        <r>
          <rPr>
            <sz val="9"/>
            <color indexed="81"/>
            <rFont val="Tahoma"/>
            <family val="2"/>
          </rPr>
          <t xml:space="preserve">Stories are made up of </t>
        </r>
        <r>
          <rPr>
            <b/>
            <sz val="9"/>
            <color indexed="81"/>
            <rFont val="Tahoma"/>
            <family val="2"/>
          </rPr>
          <t>characters</t>
        </r>
        <r>
          <rPr>
            <sz val="9"/>
            <color indexed="81"/>
            <rFont val="Tahoma"/>
            <family val="2"/>
          </rPr>
          <t xml:space="preserve"> (the people in the story), </t>
        </r>
        <r>
          <rPr>
            <b/>
            <sz val="9"/>
            <color indexed="81"/>
            <rFont val="Tahoma"/>
            <family val="2"/>
          </rPr>
          <t>plot</t>
        </r>
        <r>
          <rPr>
            <sz val="9"/>
            <color indexed="81"/>
            <rFont val="Tahoma"/>
            <family val="2"/>
          </rPr>
          <t xml:space="preserve"> (what's happening in the story), and </t>
        </r>
        <r>
          <rPr>
            <b/>
            <sz val="9"/>
            <color indexed="81"/>
            <rFont val="Tahoma"/>
            <family val="2"/>
          </rPr>
          <t>setting</t>
        </r>
        <r>
          <rPr>
            <sz val="9"/>
            <color indexed="81"/>
            <rFont val="Tahoma"/>
            <family val="2"/>
          </rPr>
          <t xml:space="preserve"> (where the story takes place). Make up a five-page story in one of these categories.</t>
        </r>
      </text>
    </comment>
    <comment ref="C104" authorId="0">
      <text>
        <r>
          <rPr>
            <b/>
            <sz val="9"/>
            <color indexed="81"/>
            <rFont val="Tahoma"/>
            <family val="2"/>
          </rPr>
          <t>Mystery.</t>
        </r>
        <r>
          <rPr>
            <sz val="9"/>
            <color indexed="81"/>
            <rFont val="Tahoma"/>
            <family val="2"/>
          </rPr>
          <t xml:space="preserve"> If you've ever been sucked into a good mystery story, you know how much fun they can be! They usually involve a detective-like Sammy Keyes or Gilda Joyce-and a crime. What kind of detective will you write about? One your age, or an adult? What type of crime will they investigate?</t>
        </r>
      </text>
    </comment>
    <comment ref="C105" authorId="0">
      <text>
        <r>
          <rPr>
            <b/>
            <sz val="9"/>
            <color indexed="81"/>
            <rFont val="Tahoma"/>
            <family val="2"/>
          </rPr>
          <t>Humor.</t>
        </r>
        <r>
          <rPr>
            <sz val="9"/>
            <color indexed="81"/>
            <rFont val="Tahoma"/>
            <family val="2"/>
          </rPr>
          <t xml:space="preserve"> If you like to make people laugh, check out stories by funny writers like Roald Dahl or Gennifer Choldenko for inspiration. Remember that even if your goal is to be humorous, you still need interesting characters with a story to tell!</t>
        </r>
      </text>
    </comment>
    <comment ref="C106" authorId="0">
      <text>
        <r>
          <rPr>
            <b/>
            <sz val="9"/>
            <color indexed="81"/>
            <rFont val="Tahoma"/>
            <family val="2"/>
          </rPr>
          <t>Adventure.</t>
        </r>
        <r>
          <rPr>
            <sz val="9"/>
            <color indexed="81"/>
            <rFont val="Tahoma"/>
            <family val="2"/>
          </rPr>
          <t xml:space="preserve"> Are you drawn to action-packed stories about characters who face big challenges, or do you love imagining fantasy worlds? An adventure story might be a good fit for you. Writers like Cornelia Funke and Ingrid Law may help you come up with ideas.</t>
        </r>
      </text>
    </comment>
    <comment ref="C107" authorId="0">
      <text>
        <r>
          <rPr>
            <sz val="9"/>
            <color indexed="81"/>
            <rFont val="Tahoma"/>
            <family val="2"/>
          </rPr>
          <t>Autobiographical stories are ones that have happened to you. Begin the same way you did when you told the story from your imagination-with characters, plot, and setting. This time, add lots of detail about how you felt and what you thought in a one-page "sketch" about one of these topics.</t>
        </r>
      </text>
    </comment>
    <comment ref="C108" authorId="0">
      <text>
        <r>
          <rPr>
            <b/>
            <sz val="9"/>
            <color indexed="81"/>
            <rFont val="Tahoma"/>
            <family val="2"/>
          </rPr>
          <t xml:space="preserve">A favorite Girl Scout memory. </t>
        </r>
        <r>
          <rPr>
            <sz val="9"/>
            <color indexed="81"/>
            <rFont val="Tahoma"/>
            <family val="2"/>
          </rPr>
          <t>It could be a single moment during a meeting or a whole week at camp.</t>
        </r>
      </text>
    </comment>
    <comment ref="C109" authorId="0">
      <text>
        <r>
          <rPr>
            <b/>
            <sz val="9"/>
            <color indexed="81"/>
            <rFont val="Tahoma"/>
            <family val="2"/>
          </rPr>
          <t>A memorable day.</t>
        </r>
        <r>
          <rPr>
            <sz val="9"/>
            <color indexed="81"/>
            <rFont val="Tahoma"/>
            <family val="2"/>
          </rPr>
          <t xml:space="preserve"> Include lots of details about what you did and why you remember the day so well.</t>
        </r>
      </text>
    </comment>
    <comment ref="C110" authorId="0">
      <text>
        <r>
          <rPr>
            <b/>
            <sz val="9"/>
            <color indexed="81"/>
            <rFont val="Tahoma"/>
            <family val="2"/>
          </rPr>
          <t>A big adventure.</t>
        </r>
        <r>
          <rPr>
            <sz val="9"/>
            <color indexed="81"/>
            <rFont val="Tahoma"/>
            <family val="2"/>
          </rPr>
          <t xml:space="preserve"> Tell your readers where you went, who was with you, and what made it exciting. Did you learn anything from the experience?</t>
        </r>
      </text>
    </comment>
    <comment ref="C111" authorId="0">
      <text>
        <r>
          <rPr>
            <sz val="9"/>
            <color indexed="81"/>
            <rFont val="Tahoma"/>
            <family val="2"/>
          </rPr>
          <t xml:space="preserve">An article is a type of story you might find in a newspaper or magazine. There are many different types of articles, but they all give the facts-not the writer's opinions. Writers answer the "5 Ws" to get the facts: </t>
        </r>
        <r>
          <rPr>
            <b/>
            <sz val="9"/>
            <color indexed="81"/>
            <rFont val="Tahoma"/>
            <family val="2"/>
          </rPr>
          <t>Who? What? Where? When? Why?</t>
        </r>
        <r>
          <rPr>
            <sz val="9"/>
            <color indexed="81"/>
            <rFont val="Tahoma"/>
            <family val="2"/>
          </rPr>
          <t xml:space="preserve"> Most articles also start with a sentence called teh "lede" that gives the readers the most interesting or important fact first. Your article doesn't have to be long-but it should answer the 5 Ws!</t>
        </r>
      </text>
    </comment>
    <comment ref="C112" authorId="0">
      <text>
        <r>
          <rPr>
            <b/>
            <sz val="9"/>
            <color indexed="81"/>
            <rFont val="Tahoma"/>
            <family val="2"/>
          </rPr>
          <t>An interview article.</t>
        </r>
        <r>
          <rPr>
            <sz val="9"/>
            <color indexed="81"/>
            <rFont val="Tahoma"/>
            <family val="2"/>
          </rPr>
          <t xml:space="preserve"> Talk to a family member or friend and ask them questions about a specific event or about themselves. Once you've interviewed them, write an article using their answers.</t>
        </r>
      </text>
    </comment>
    <comment ref="C113" authorId="0">
      <text>
        <r>
          <rPr>
            <b/>
            <sz val="9"/>
            <color indexed="81"/>
            <rFont val="Tahoma"/>
            <family val="2"/>
          </rPr>
          <t>A news story.</t>
        </r>
        <r>
          <rPr>
            <sz val="9"/>
            <color indexed="81"/>
            <rFont val="Tahoma"/>
            <family val="2"/>
          </rPr>
          <t xml:space="preserve"> Create an article about something that happened in Girl Scouts, at school, or in your community.</t>
        </r>
      </text>
    </comment>
    <comment ref="C114" authorId="0">
      <text>
        <r>
          <rPr>
            <b/>
            <sz val="9"/>
            <color indexed="81"/>
            <rFont val="Tahoma"/>
            <family val="2"/>
          </rPr>
          <t>A "roundup" article.</t>
        </r>
        <r>
          <rPr>
            <sz val="9"/>
            <color indexed="81"/>
            <rFont val="Tahoma"/>
            <family val="2"/>
          </rPr>
          <t xml:space="preserve"> This is an article where you interview different people about the same subject. Talk to at least five people and ask them one question, for example: What was your favorite field trip last year?</t>
        </r>
      </text>
    </comment>
    <comment ref="C115" authorId="0">
      <text>
        <r>
          <rPr>
            <sz val="9"/>
            <color indexed="81"/>
            <rFont val="Tahoma"/>
            <family val="2"/>
          </rPr>
          <t>An essay gives facts-but is written from the author's point of view. So unlike an article, an essay is chance for you to share your thoughts and feelings. Write a two-page essay about one of these things, and try to include five facts along with your opinion!</t>
        </r>
      </text>
    </comment>
    <comment ref="C116" authorId="0">
      <text>
        <r>
          <rPr>
            <b/>
            <sz val="9"/>
            <color indexed="81"/>
            <rFont val="Tahoma"/>
            <family val="2"/>
          </rPr>
          <t>A favorite animal.</t>
        </r>
        <r>
          <rPr>
            <sz val="9"/>
            <color indexed="81"/>
            <rFont val="Tahoma"/>
            <family val="2"/>
          </rPr>
          <t xml:space="preserve"> If you love elephants, for example, you might include facts about their trunks, along with your observations about how a trunk could come in handy if you were an elephant.</t>
        </r>
      </text>
    </comment>
    <comment ref="C117" authorId="0">
      <text>
        <r>
          <rPr>
            <b/>
            <sz val="9"/>
            <color indexed="81"/>
            <rFont val="Tahoma"/>
            <family val="2"/>
          </rPr>
          <t>A place you'd like to visit.</t>
        </r>
        <r>
          <rPr>
            <sz val="9"/>
            <color indexed="81"/>
            <rFont val="Tahoma"/>
            <family val="2"/>
          </rPr>
          <t xml:space="preserve"> You might share some facts you've read, along with your own ideas of what it would be like to go there, and what you would do.</t>
        </r>
      </text>
    </comment>
    <comment ref="C118" authorId="0">
      <text>
        <r>
          <rPr>
            <b/>
            <sz val="9"/>
            <color indexed="81"/>
            <rFont val="Tahoma"/>
            <family val="2"/>
          </rPr>
          <t>Your favorite book.</t>
        </r>
        <r>
          <rPr>
            <sz val="9"/>
            <color indexed="81"/>
            <rFont val="Tahoma"/>
            <family val="2"/>
          </rPr>
          <t xml:space="preserve"> It might be fun to include a few of your favorite lines from the book (called an "excerpt"), along with your thoughts on what they mean.</t>
        </r>
      </text>
    </comment>
    <comment ref="C123" authorId="0">
      <text>
        <r>
          <rPr>
            <sz val="9"/>
            <color indexed="81"/>
            <rFont val="Tahoma"/>
            <family val="2"/>
          </rPr>
          <t>Jewelry is found in almost every culture on the planet. It's sometimes worn simply as decoration, or it can hold great meaning. Before you make jewelry, find out about techniques and materials in one of these ways.</t>
        </r>
      </text>
    </comment>
    <comment ref="C124" authorId="0">
      <text>
        <r>
          <rPr>
            <b/>
            <sz val="9"/>
            <color indexed="81"/>
            <rFont val="Tahoma"/>
            <family val="2"/>
          </rPr>
          <t>Visit a jewelry store or jewelry artist.</t>
        </r>
        <r>
          <rPr>
            <sz val="9"/>
            <color indexed="81"/>
            <rFont val="Tahoma"/>
            <family val="2"/>
          </rPr>
          <t xml:space="preserve"> Ask if you can take a look at supplies and tools. What are the most common tools for making and repairing jewelry?</t>
        </r>
      </text>
    </comment>
    <comment ref="C125" authorId="0">
      <text>
        <r>
          <rPr>
            <b/>
            <sz val="9"/>
            <color indexed="81"/>
            <rFont val="Tahoma"/>
            <family val="2"/>
          </rPr>
          <t>Visit a museum with an exhibit on jewelry.</t>
        </r>
        <r>
          <rPr>
            <sz val="9"/>
            <color indexed="81"/>
            <rFont val="Tahoma"/>
            <family val="2"/>
          </rPr>
          <t xml:space="preserve"> How was the jewelry made? Is it all in the same style? Which piece did you like most?</t>
        </r>
      </text>
    </comment>
    <comment ref="C126" authorId="0">
      <text>
        <r>
          <rPr>
            <b/>
            <sz val="9"/>
            <color indexed="81"/>
            <rFont val="Tahoma"/>
            <family val="2"/>
          </rPr>
          <t>Invite a jewelry maker to talk to your group.</t>
        </r>
        <r>
          <rPr>
            <sz val="9"/>
            <color indexed="81"/>
            <rFont val="Tahoma"/>
            <family val="2"/>
          </rPr>
          <t xml:space="preserve"> Ask them to bring tools that they use on the job and some cool samples of their work.</t>
        </r>
      </text>
    </comment>
    <comment ref="C127" authorId="0">
      <text>
        <r>
          <rPr>
            <sz val="9"/>
            <color indexed="81"/>
            <rFont val="Tahoma"/>
            <family val="2"/>
          </rPr>
          <t>Most jewelry uses some sort of metal. Jewelers use various types of pliers to bend the metal in amazing ways. Try one of the projects below using metal.</t>
        </r>
      </text>
    </comment>
    <comment ref="C128" authorId="0">
      <text>
        <r>
          <rPr>
            <b/>
            <sz val="9"/>
            <color indexed="81"/>
            <rFont val="Tahoma"/>
            <family val="2"/>
          </rPr>
          <t>Make a chain-loop necklace or bracelet.</t>
        </r>
        <r>
          <rPr>
            <sz val="9"/>
            <color indexed="81"/>
            <rFont val="Tahoma"/>
            <family val="2"/>
          </rPr>
          <t xml:space="preserve"> Using wire cutters, cut pieces of wire. The number and length of the pieces depend on how big you want each loop. Begin by making one loop. Twist the ends together to form a circle. (Pinch the ends together tight with youru pliers or file with a needle file so they'll be smooth.) Once you've made one circle, start the second loop of the chain by pulling the wire through the first circle, and  again twisting its ends together. When the chain is the length you want, twist the final loop through the first one, or attach a clasp.</t>
        </r>
      </text>
    </comment>
    <comment ref="C129" authorId="0">
      <text>
        <r>
          <rPr>
            <b/>
            <sz val="9"/>
            <color indexed="81"/>
            <rFont val="Tahoma"/>
            <family val="2"/>
          </rPr>
          <t>Make a pendant with a photo or "caged" stone.</t>
        </r>
        <r>
          <rPr>
            <sz val="9"/>
            <color indexed="81"/>
            <rFont val="Tahoma"/>
            <family val="2"/>
          </rPr>
          <t xml:space="preserve"> A pendant is a large decoration you hang on a necklace. You can make a photo pendant with a kit, or use a washer from the hardware store. Paint the washer with glue, and then attach a photo you've cut to match the size of the washer. Coat the whole thing with decoupage glue. When it's dry, ask an adult to help you poke a hole through the photo and the center of the washer. (This is where the chain or cord will be threaded.) For a caged-stone pendant, see directions on the next page.</t>
        </r>
      </text>
    </comment>
    <comment ref="C130" authorId="0">
      <text>
        <r>
          <rPr>
            <b/>
            <sz val="9"/>
            <color indexed="81"/>
            <rFont val="Tahoma"/>
            <family val="2"/>
          </rPr>
          <t>Make earrings by twisting wire into a shape.</t>
        </r>
        <r>
          <rPr>
            <sz val="9"/>
            <color indexed="81"/>
            <rFont val="Tahoma"/>
            <family val="2"/>
          </rPr>
          <t xml:space="preserve"> Create the shape of an animal or symbol by shaping wire with your pliers. Or you could wrap wire around your finger to make a coil-dangle earring. Make sure you leave a little bit of wire to run through an earring hook.</t>
        </r>
      </text>
    </comment>
    <comment ref="C131" authorId="0">
      <text>
        <r>
          <rPr>
            <sz val="9"/>
            <color indexed="81"/>
            <rFont val="Tahoma"/>
            <family val="2"/>
          </rPr>
          <t>You don't need expensive gemstones to make great jewelry. Just look around an dyou'll find what you need to create something unique and stylish.</t>
        </r>
      </text>
    </comment>
    <comment ref="C132" authorId="0">
      <text>
        <r>
          <rPr>
            <b/>
            <sz val="9"/>
            <color indexed="81"/>
            <rFont val="Tahoma"/>
            <family val="2"/>
          </rPr>
          <t>Make a bead bracelet.</t>
        </r>
        <r>
          <rPr>
            <sz val="9"/>
            <color indexed="81"/>
            <rFont val="Tahoma"/>
            <family val="2"/>
          </rPr>
          <t xml:space="preserve"> Form beads out of papier-mâché or clay. Before they harden, poke a pencil through the middle to create a hole so you can thread them. Once they're dry, make your handmade beads into a bracelet by threading the beads with wire or cord.</t>
        </r>
      </text>
    </comment>
    <comment ref="C133" authorId="0">
      <text>
        <r>
          <rPr>
            <b/>
            <sz val="9"/>
            <color indexed="81"/>
            <rFont val="Tahoma"/>
            <family val="2"/>
          </rPr>
          <t>Make two necklaces with different kinds of cord.</t>
        </r>
        <r>
          <rPr>
            <sz val="9"/>
            <color indexed="81"/>
            <rFont val="Tahoma"/>
            <family val="2"/>
          </rPr>
          <t xml:space="preserve"> Although beads and stones are pretty, what you string them on is just as important. Play with materials for the necklace base. Try a variety of things, like wire, string, or ribbon.</t>
        </r>
      </text>
    </comment>
    <comment ref="C134" authorId="0">
      <text>
        <r>
          <rPr>
            <b/>
            <sz val="9"/>
            <color indexed="81"/>
            <rFont val="Tahoma"/>
            <family val="2"/>
          </rPr>
          <t>Make jewelry from nature.</t>
        </r>
        <r>
          <rPr>
            <sz val="9"/>
            <color indexed="81"/>
            <rFont val="Tahoma"/>
            <family val="2"/>
          </rPr>
          <t xml:space="preserve"> Go outside and find materials to make a necklace, bracelet, or ring. You could try shells, seeds, nuts, or even small twigs. For some items you might need an adult's help to make holes to string your stuff together.</t>
        </r>
      </text>
    </comment>
    <comment ref="C135" authorId="0">
      <text>
        <r>
          <rPr>
            <sz val="9"/>
            <color indexed="81"/>
            <rFont val="Tahoma"/>
            <family val="2"/>
          </rPr>
          <t>Many cultrues use jewelry as symbols. In ours, a wedding ring shows you're married. Find out about the jewelry, or the symbols found on the jewelry, of another culture and make your own version. Here are some you could try.</t>
        </r>
      </text>
    </comment>
    <comment ref="C136" authorId="0">
      <text>
        <r>
          <rPr>
            <b/>
            <sz val="9"/>
            <color indexed="81"/>
            <rFont val="Tahoma"/>
            <family val="2"/>
          </rPr>
          <t>Friendship ring from Ireland.</t>
        </r>
        <r>
          <rPr>
            <sz val="9"/>
            <color indexed="81"/>
            <rFont val="Tahoma"/>
            <family val="2"/>
          </rPr>
          <t xml:space="preserve"> The claddagh ring was created in the 17th century and was named after a village in Ireland. It has two hands holding a heart with a crown, meaning friendship, love, and loyalty. Make a piece of jewelry that you think symbolizes the same things as the claddagh ring. Perhaps a necklace made with three beads: one that reminds you of a friend, one rolled out of a copy of page of a book you love, and a third made from clay in your school colors.</t>
        </r>
      </text>
    </comment>
    <comment ref="C137" authorId="0">
      <text>
        <r>
          <rPr>
            <b/>
            <sz val="9"/>
            <color indexed="81"/>
            <rFont val="Tahoma"/>
            <family val="2"/>
          </rPr>
          <t>American Indian animal jewelry.</t>
        </r>
        <r>
          <rPr>
            <sz val="9"/>
            <color indexed="81"/>
            <rFont val="Tahoma"/>
            <family val="2"/>
          </rPr>
          <t xml:space="preserve"> Some tribes create jewelry called a totem that honors an animal they respect. Some use a lot of natural materials in their jewelry, like wood or feathers. Try creating a piece of jewelry that represents an animal you like. Use natural materials if you can.</t>
        </r>
      </text>
    </comment>
    <comment ref="C138" authorId="0">
      <text>
        <r>
          <rPr>
            <b/>
            <sz val="9"/>
            <color indexed="81"/>
            <rFont val="Tahoma"/>
            <family val="2"/>
          </rPr>
          <t>Name pendant from Egypt.</t>
        </r>
        <r>
          <rPr>
            <sz val="9"/>
            <color indexed="81"/>
            <rFont val="Tahoma"/>
            <family val="2"/>
          </rPr>
          <t xml:space="preserve"> Ancient Egyptians believed that a cartouche had magical pwers. It was a piece of jewelry that spelled the wearer's name in symbols called hieroglyphics. They believed as long as people spoke their name, they could not be forgotten. Create a pendant with symbols for each letter of your name and turn it into a necklace.
FOR MORE FUN: Create symbols for the entire alphabet and make pendants for everyone in your family.</t>
        </r>
      </text>
    </comment>
    <comment ref="C139" authorId="0">
      <text>
        <r>
          <rPr>
            <sz val="9"/>
            <color indexed="81"/>
            <rFont val="Tahoma"/>
            <family val="2"/>
          </rPr>
          <t>Use your new skills to make jewelry to give to someone. You can use everyday objects, model it after jewelry in other cultures, or use interesting metals. Make it symbolize your relationship with the person it's for, or the occasion on which you plan to give it.</t>
        </r>
      </text>
    </comment>
    <comment ref="C140" authorId="0">
      <text>
        <r>
          <rPr>
            <b/>
            <sz val="9"/>
            <color indexed="81"/>
            <rFont val="Tahoma"/>
            <family val="2"/>
          </rPr>
          <t>Make jewelry for a friend.</t>
        </r>
        <r>
          <rPr>
            <sz val="9"/>
            <color indexed="81"/>
            <rFont val="Tahoma"/>
            <family val="2"/>
          </rPr>
          <t xml:space="preserve"> Think about your friend's favorite things, like animals or music. You might try to include those in your design.</t>
        </r>
      </text>
    </comment>
    <comment ref="C141" authorId="0">
      <text>
        <r>
          <rPr>
            <b/>
            <sz val="9"/>
            <color indexed="81"/>
            <rFont val="Tahoma"/>
            <family val="2"/>
          </rPr>
          <t>Make jewelry for girls in your Junior group.</t>
        </r>
        <r>
          <rPr>
            <sz val="9"/>
            <color indexed="81"/>
            <rFont val="Tahoma"/>
            <family val="2"/>
          </rPr>
          <t xml:space="preserve"> It could be for a special event or activity. Try to choose some jewelry that everyone can wear. For example, some girls may not have pierced ears.</t>
        </r>
      </text>
    </comment>
    <comment ref="C142" authorId="0">
      <text>
        <r>
          <rPr>
            <b/>
            <sz val="9"/>
            <color indexed="81"/>
            <rFont val="Tahoma"/>
            <family val="2"/>
          </rPr>
          <t>Make jewelry for a relative.</t>
        </r>
        <r>
          <rPr>
            <sz val="9"/>
            <color indexed="81"/>
            <rFont val="Tahoma"/>
            <family val="2"/>
          </rPr>
          <t xml:space="preserve"> Family members usually love homemade gifts!</t>
        </r>
      </text>
    </comment>
    <comment ref="C146" authorId="0">
      <text>
        <r>
          <rPr>
            <sz val="9"/>
            <color indexed="81"/>
            <rFont val="Tahoma"/>
            <family val="2"/>
          </rPr>
          <t>The best way to get inspired about gardening is to explore and enjoy a well-cared-for garden. Take a tour of one of the gardens below to start learning about how gardens are planted, how to take care of them, and the right way to pick flowers when they've blossomed.</t>
        </r>
      </text>
    </comment>
    <comment ref="C147" authorId="0">
      <text>
        <r>
          <rPr>
            <b/>
            <sz val="9"/>
            <color indexed="81"/>
            <rFont val="Tahoma"/>
            <family val="2"/>
          </rPr>
          <t>Visit an outdoor garden.</t>
        </r>
        <r>
          <rPr>
            <sz val="9"/>
            <color indexed="81"/>
            <rFont val="Tahoma"/>
            <family val="2"/>
          </rPr>
          <t xml:space="preserve"> Check out a garden at a neighbor's house, in a public space in your community, or at a farm. Take photos or make sketches or drawings of your favorite plants in case you decide to grow them yourself. Ask how they grow!</t>
        </r>
      </text>
    </comment>
    <comment ref="C148" authorId="0">
      <text>
        <r>
          <rPr>
            <b/>
            <sz val="9"/>
            <color indexed="81"/>
            <rFont val="Tahoma"/>
            <family val="2"/>
          </rPr>
          <t>Visit an indoor garden.</t>
        </r>
        <r>
          <rPr>
            <sz val="9"/>
            <color indexed="81"/>
            <rFont val="Tahoma"/>
            <family val="2"/>
          </rPr>
          <t xml:space="preserve"> See what it takes to grow plants inside a greenhouse or hothouse. These can usually be found at a botanical garden or nursery. Ask why gardeners keep the temperature set differently in different areas.</t>
        </r>
      </text>
    </comment>
    <comment ref="C149" authorId="0">
      <text>
        <r>
          <rPr>
            <b/>
            <sz val="9"/>
            <color indexed="81"/>
            <rFont val="Tahoma"/>
            <family val="2"/>
          </rPr>
          <t>Visit a landscaped garden.</t>
        </r>
        <r>
          <rPr>
            <sz val="9"/>
            <color indexed="81"/>
            <rFont val="Tahoma"/>
            <family val="2"/>
          </rPr>
          <t xml:space="preserve"> Find a landscaped garden with pruned shrubs and lines of plants and other flowers. Many cities and large houses have specially landscaped gardens.
FOR MORE FUN: A shrub cut into a shape called a topiary. If you made a topiary, what shape would it be? Share your ideas with friends.</t>
        </r>
      </text>
    </comment>
    <comment ref="C150" authorId="0">
      <text>
        <r>
          <rPr>
            <sz val="9"/>
            <color indexed="81"/>
            <rFont val="Tahoma"/>
            <family val="2"/>
          </rPr>
          <t>The first gardens on record were planted in Persia 4,000 years ago. Humans have long known that well-designed gardens can have magical effects-they can make people feel cheerful, thoughtful, or inspired. What kind do you want?</t>
        </r>
      </text>
    </comment>
    <comment ref="C151" authorId="0">
      <text>
        <r>
          <rPr>
            <b/>
            <sz val="9"/>
            <color indexed="81"/>
            <rFont val="Tahoma"/>
            <family val="2"/>
          </rPr>
          <t>Plan your dream garden.</t>
        </r>
        <r>
          <rPr>
            <sz val="9"/>
            <color indexed="81"/>
            <rFont val="Tahoma"/>
            <family val="2"/>
          </rPr>
          <t xml:space="preserve"> Cut out pictures of flowers, trees, and other plants from magazines. Tehn arrange a garden plan that appeals to you. Use the photos to experiment with various layouts. What kinds of colors, patterns, and shapes are your favorites?</t>
        </r>
      </text>
    </comment>
    <comment ref="C152" authorId="0">
      <text>
        <r>
          <rPr>
            <b/>
            <sz val="9"/>
            <color indexed="81"/>
            <rFont val="Tahoma"/>
            <family val="2"/>
          </rPr>
          <t>Look into surprising gardens.</t>
        </r>
        <r>
          <rPr>
            <sz val="9"/>
            <color indexed="81"/>
            <rFont val="Tahoma"/>
            <family val="2"/>
          </rPr>
          <t xml:space="preserve"> Gather information about three surprising gardens-try to find out who designed them and how they did it. What about rooftop gardens, English landscape gardens, palace gardens, midnight gardens, or gardens meant to attract certain insects or animals? Then imagine a special garden of your own. Share your idea in a sketch.</t>
        </r>
      </text>
    </comment>
    <comment ref="C153" authorId="0">
      <text>
        <r>
          <rPr>
            <b/>
            <sz val="9"/>
            <color indexed="81"/>
            <rFont val="Tahoma"/>
            <family val="2"/>
          </rPr>
          <t>Make a mini Zen garden.</t>
        </r>
        <r>
          <rPr>
            <sz val="9"/>
            <color indexed="81"/>
            <rFont val="Tahoma"/>
            <family val="2"/>
          </rPr>
          <t xml:space="preserve"> Zen gardens are from Japan, and use rocks, gravel, and other structures to represent natural things like ocean waves or swaying trees. Zen gardeners rake gravel in certain patterns to make people feel at peace. Find ideas in photos of Zen gardens, then make your own. (With an adult's help, find easy instructions online.)</t>
        </r>
      </text>
    </comment>
    <comment ref="C154" authorId="0">
      <text>
        <r>
          <rPr>
            <sz val="9"/>
            <color indexed="81"/>
            <rFont val="Tahoma"/>
            <family val="2"/>
          </rPr>
          <t>Before you begin planting a garden, you have to learn how plants grow. For help, visit an arboretum (a place where professinoals show off their plants and gardens), a local nursery, or ask a gardening expert. In each choice, ask your helper how much water and sunlight a plant will need to stay healthy.</t>
        </r>
      </text>
    </comment>
    <comment ref="C155" authorId="0">
      <text>
        <r>
          <rPr>
            <b/>
            <sz val="9"/>
            <color indexed="81"/>
            <rFont val="Tahoma"/>
            <family val="2"/>
          </rPr>
          <t>Find six plants that will grow in your hardiness zone.</t>
        </r>
        <r>
          <rPr>
            <sz val="9"/>
            <color indexed="81"/>
            <rFont val="Tahoma"/>
            <family val="2"/>
          </rPr>
          <t xml:space="preserve"> Learn which plant zone you live in and which plants like your local climate and type of soil.</t>
        </r>
      </text>
    </comment>
    <comment ref="C156" authorId="0">
      <text>
        <r>
          <rPr>
            <b/>
            <sz val="9"/>
            <color indexed="81"/>
            <rFont val="Tahoma"/>
            <family val="2"/>
          </rPr>
          <t>Find six plants that grow in different ways.</t>
        </r>
        <r>
          <rPr>
            <sz val="9"/>
            <color indexed="81"/>
            <rFont val="Tahoma"/>
            <family val="2"/>
          </rPr>
          <t xml:space="preserve"> A gardener can begin to grow a plant from a seed, a bulb, or from roots. Find two plants you could grow from seeds, two from bulbs, and two from roots that are likely to do well in your garden.</t>
        </r>
      </text>
    </comment>
    <comment ref="C157" authorId="0">
      <text>
        <r>
          <rPr>
            <b/>
            <sz val="9"/>
            <color indexed="81"/>
            <rFont val="Tahoma"/>
            <family val="2"/>
          </rPr>
          <t xml:space="preserve">Find six seasonal plants. </t>
        </r>
        <r>
          <rPr>
            <sz val="9"/>
            <color indexed="81"/>
            <rFont val="Tahoma"/>
            <family val="2"/>
          </rPr>
          <t>Some plants only grow during certain seasons. Find three plants that would do well during the time of year you'd like to grow your garden. Ask whether your plants are "annuals," which only grow one season and then die, or "perennials," which come back every year.</t>
        </r>
      </text>
    </comment>
    <comment ref="C158" authorId="0">
      <text>
        <r>
          <rPr>
            <sz val="9"/>
            <color indexed="81"/>
            <rFont val="Tahoma"/>
            <family val="2"/>
          </rPr>
          <t>If you can, do this step where you'll plant your garden in step 5. It should be a place where the plants can get plenty of sunlight and not too many people will bother them. Using an empty egg carton and 12 seeds from a plant you like, experiment with what works best when growing plants in your space.</t>
        </r>
      </text>
    </comment>
    <comment ref="C159" authorId="0">
      <text>
        <r>
          <rPr>
            <b/>
            <sz val="9"/>
            <color indexed="81"/>
            <rFont val="Tahoma"/>
            <family val="2"/>
          </rPr>
          <t>Experiment with soil.</t>
        </r>
        <r>
          <rPr>
            <sz val="9"/>
            <color indexed="81"/>
            <rFont val="Tahoma"/>
            <family val="2"/>
          </rPr>
          <t xml:space="preserve"> In two sections of the carton, add two tablespoons of soil. In the next two sections, add only one. Add one seed to each section. Cover the seeds with some of the soil and add a little water every day.</t>
        </r>
      </text>
    </comment>
    <comment ref="C160" authorId="0">
      <text>
        <r>
          <rPr>
            <b/>
            <sz val="9"/>
            <color indexed="81"/>
            <rFont val="Tahoma"/>
            <family val="2"/>
          </rPr>
          <t>Experiment with water.</t>
        </r>
        <r>
          <rPr>
            <sz val="9"/>
            <color indexed="81"/>
            <rFont val="Tahoma"/>
            <family val="2"/>
          </rPr>
          <t xml:space="preserve"> Add two tablespoons of potting soil and a seed to each of four sections. Water two sections every day and water the two other sections every three days.</t>
        </r>
      </text>
    </comment>
    <comment ref="C161" authorId="0">
      <text>
        <r>
          <rPr>
            <b/>
            <sz val="9"/>
            <color indexed="81"/>
            <rFont val="Tahoma"/>
            <family val="2"/>
          </rPr>
          <t>Experiment with sunlight.</t>
        </r>
        <r>
          <rPr>
            <sz val="9"/>
            <color indexed="81"/>
            <rFont val="Tahoma"/>
            <family val="2"/>
          </rPr>
          <t xml:space="preserve"> Add two tablespoons of potting soil and a seed to each of four sections. Cover two sections with paper cups. Add the same amount of water every day to all four sections.</t>
        </r>
      </text>
    </comment>
    <comment ref="C162" authorId="0">
      <text>
        <r>
          <rPr>
            <sz val="9"/>
            <color indexed="81"/>
            <rFont val="Tahoma"/>
            <family val="2"/>
          </rPr>
          <t>Create your own garden with the six plants you found in step 3, six from a nursery, or six from a friend or neighbor who really loves to garden. Follow the spacing and planting directions that come with them, and be sure to ask for help with planting and permission for your space.</t>
        </r>
      </text>
    </comment>
    <comment ref="C163" authorId="0">
      <text>
        <r>
          <rPr>
            <b/>
            <sz val="9"/>
            <color indexed="81"/>
            <rFont val="Tahoma"/>
            <family val="2"/>
          </rPr>
          <t>Plant an outdoor garden.</t>
        </r>
        <r>
          <rPr>
            <sz val="9"/>
            <color indexed="81"/>
            <rFont val="Tahoma"/>
            <family val="2"/>
          </rPr>
          <t xml:space="preserve"> If you have access to a yard, perhaps there's a plot you can use. Or you might plant a garden in a small planter or an outdoor window box.</t>
        </r>
      </text>
    </comment>
    <comment ref="C164" authorId="0">
      <text>
        <r>
          <rPr>
            <b/>
            <sz val="9"/>
            <color indexed="81"/>
            <rFont val="Tahoma"/>
            <family val="2"/>
          </rPr>
          <t xml:space="preserve">Plant an indoor garden. </t>
        </r>
        <r>
          <rPr>
            <sz val="9"/>
            <color indexed="81"/>
            <rFont val="Tahoma"/>
            <family val="2"/>
          </rPr>
          <t>Houseplants can be part of beautiful indoor gardens. If you have access to a greenhouse or hothouse, you could grow your indoor garden there-or perhaps at a sunny spot inside your own home!</t>
        </r>
      </text>
    </comment>
    <comment ref="C165" authorId="0">
      <text>
        <r>
          <rPr>
            <b/>
            <sz val="9"/>
            <color indexed="81"/>
            <rFont val="Tahoma"/>
            <family val="2"/>
          </rPr>
          <t>Help with planting at a community or school garden.</t>
        </r>
        <r>
          <rPr>
            <sz val="9"/>
            <color indexed="81"/>
            <rFont val="Tahoma"/>
            <family val="2"/>
          </rPr>
          <t xml:space="preserve"> Many schools and cities offer public gardening spaces. There might be a garden at your place of worship, your library, or in front of town hall. Perhaps one of these places could use your gardening help?</t>
        </r>
      </text>
    </comment>
    <comment ref="C169" authorId="0">
      <text>
        <r>
          <rPr>
            <sz val="9"/>
            <color indexed="81"/>
            <rFont val="Tahoma"/>
            <family val="2"/>
          </rPr>
          <t>One of a detective's most important skills is the ability to watch people and situations very closely. Work on your observation skills with one of these activities.</t>
        </r>
      </text>
    </comment>
    <comment ref="C170" authorId="0">
      <text>
        <r>
          <rPr>
            <b/>
            <sz val="9"/>
            <color indexed="81"/>
            <rFont val="Tahoma"/>
            <family val="2"/>
          </rPr>
          <t>Ask an adult helper to find and watch a one-minute online video.</t>
        </r>
        <r>
          <rPr>
            <sz val="9"/>
            <color indexed="81"/>
            <rFont val="Tahoma"/>
            <family val="2"/>
          </rPr>
          <t xml:space="preserve"> Have your helper come up with three questions about the details, such as, "What was the jogger wearing?" then, watch the video and try to answer the questions.
FOR MORE FUN: Research memory to learn why recalling details can be difficult.</t>
        </r>
      </text>
    </comment>
    <comment ref="C171" authorId="0">
      <text>
        <r>
          <rPr>
            <b/>
            <sz val="9"/>
            <color indexed="81"/>
            <rFont val="Tahoma"/>
            <family val="2"/>
          </rPr>
          <t>Shake up a room.</t>
        </r>
        <r>
          <rPr>
            <sz val="9"/>
            <color indexed="81"/>
            <rFont val="Tahoma"/>
            <family val="2"/>
          </rPr>
          <t xml:space="preserve"> Have someone take five items out of a room and see if you can identify what was taken. Then ask someone to add items to the room and try to spot them.
FOR MORE FUN: Try this in a room that is crowded or really full of stuff.</t>
        </r>
      </text>
    </comment>
    <comment ref="C172" authorId="0">
      <text>
        <r>
          <rPr>
            <b/>
            <sz val="9"/>
            <color indexed="81"/>
            <rFont val="Tahoma"/>
            <family val="2"/>
          </rPr>
          <t>Take notice.</t>
        </r>
        <r>
          <rPr>
            <sz val="9"/>
            <color indexed="81"/>
            <rFont val="Tahoma"/>
            <family val="2"/>
          </rPr>
          <t xml:space="preserve"> Every day for one week, make note of three things you never noticed before as you go home from school. Is there a different car in someone's driveway? Was a tree cut down in a yard? Was a new sign put up at a store?</t>
        </r>
      </text>
    </comment>
    <comment ref="C173" authorId="0">
      <text>
        <r>
          <rPr>
            <sz val="9"/>
            <color indexed="81"/>
            <rFont val="Tahoma"/>
            <family val="2"/>
          </rPr>
          <t>Sometimes detectives, spies, or special agents can't talk to one another because of distance or the chance of being found out. They have to use other ways to get messages to each other. Try cracking one of these cool codes.</t>
        </r>
      </text>
    </comment>
    <comment ref="C174" authorId="0">
      <text>
        <r>
          <rPr>
            <b/>
            <sz val="9"/>
            <color indexed="81"/>
            <rFont val="Tahoma"/>
            <family val="2"/>
          </rPr>
          <t>Learn some classic codes.</t>
        </r>
        <r>
          <rPr>
            <sz val="9"/>
            <color indexed="81"/>
            <rFont val="Tahoma"/>
            <family val="2"/>
          </rPr>
          <t xml:space="preserve"> First, try Morse code with one of your friends. Send them at least a five-word sentence. Then send the same message in Pigpen code, transposition, or another code. In what situations are each of these codes used?</t>
        </r>
      </text>
    </comment>
    <comment ref="C175" authorId="0">
      <text>
        <r>
          <rPr>
            <b/>
            <sz val="9"/>
            <color indexed="81"/>
            <rFont val="Tahoma"/>
            <family val="2"/>
          </rPr>
          <t>Create your own code with your friends.</t>
        </r>
        <r>
          <rPr>
            <sz val="9"/>
            <color indexed="81"/>
            <rFont val="Tahoma"/>
            <family val="2"/>
          </rPr>
          <t xml:space="preserve"> Write the letters in the alphabet, and beneath each, draw a picture or symbol. Make a dictionary so you can remember the code.
FOR MORE FUN: Find a page written in French, Spanish, Italian, or German. See how many words you recognize because you know "codes" from the English language.</t>
        </r>
      </text>
    </comment>
    <comment ref="C176" authorId="0">
      <text>
        <r>
          <rPr>
            <b/>
            <sz val="9"/>
            <color indexed="81"/>
            <rFont val="Tahoma"/>
            <family val="2"/>
          </rPr>
          <t>Make invisible inks.</t>
        </r>
        <r>
          <rPr>
            <sz val="9"/>
            <color indexed="81"/>
            <rFont val="Tahoma"/>
            <family val="2"/>
          </rPr>
          <t xml:space="preserve"> Write a message using a cotton swab dipped in lemon juice. Dry the paper in the sun or with a hair dryer to see the message. Then try again using baking soda and water-hold it under a light to see the words. Trade ideas with friends about why heat causes the inks to reveal your message.</t>
        </r>
      </text>
    </comment>
    <comment ref="C177" authorId="0">
      <text>
        <r>
          <rPr>
            <sz val="9"/>
            <color indexed="81"/>
            <rFont val="Tahoma"/>
            <family val="2"/>
          </rPr>
          <t xml:space="preserve">Fingerprinting is used to find criminals and identify missing or injured persons. Take prints using an ink pad, or you can use a pencil to color on a piece of paper. Rub your finger on the pencil marks, then stick a piece of transparent tape on your finger. Remove the tape and see your print!
</t>
        </r>
        <r>
          <rPr>
            <sz val="8"/>
            <color indexed="81"/>
            <rFont val="Tahoma"/>
            <family val="2"/>
          </rPr>
          <t xml:space="preserve">No matter your method, keep these pointers in mind:
 </t>
        </r>
        <r>
          <rPr>
            <sz val="8"/>
            <color indexed="81"/>
            <rFont val="Wingdings"/>
            <charset val="2"/>
          </rPr>
          <t></t>
        </r>
        <r>
          <rPr>
            <sz val="8"/>
            <color indexed="81"/>
            <rFont val="Tahoma"/>
            <family val="2"/>
          </rPr>
          <t xml:space="preserve">Roll your finger from one side to the other
 </t>
        </r>
        <r>
          <rPr>
            <sz val="8"/>
            <color indexed="81"/>
            <rFont val="Wingdings"/>
            <charset val="2"/>
          </rPr>
          <t></t>
        </r>
        <r>
          <rPr>
            <sz val="8"/>
            <color indexed="81"/>
            <rFont val="Tahoma"/>
            <family val="2"/>
          </rPr>
          <t xml:space="preserve">Press the finger hard to get a good print
</t>
        </r>
        <r>
          <rPr>
            <sz val="8"/>
            <color indexed="81"/>
            <rFont val="Wingdings"/>
            <charset val="2"/>
          </rPr>
          <t></t>
        </r>
        <r>
          <rPr>
            <sz val="8"/>
            <color indexed="81"/>
            <rFont val="Tahoma"/>
            <family val="2"/>
          </rPr>
          <t xml:space="preserve"> Take care not to smudge the print
</t>
        </r>
        <r>
          <rPr>
            <sz val="8"/>
            <color indexed="81"/>
            <rFont val="Wingdings"/>
            <charset val="2"/>
          </rPr>
          <t></t>
        </r>
        <r>
          <rPr>
            <sz val="8"/>
            <color indexed="81"/>
            <rFont val="Tahoma"/>
            <family val="2"/>
          </rPr>
          <t xml:space="preserve"> Now you're ready to get started!</t>
        </r>
      </text>
    </comment>
    <comment ref="C178" authorId="0">
      <text>
        <r>
          <rPr>
            <b/>
            <sz val="9"/>
            <color indexed="81"/>
            <rFont val="Tahoma"/>
            <family val="2"/>
          </rPr>
          <t>Study three sets of prints.</t>
        </r>
        <r>
          <rPr>
            <sz val="9"/>
            <color indexed="81"/>
            <rFont val="Tahoma"/>
            <family val="2"/>
          </rPr>
          <t xml:space="preserve"> Take yours and those of tow friends. The FBI compares seven different patterns in fingerprint identification: the loop, arch, whorl, tented arch, double loop, central pocket loop, and accident. Try to identify the patterns in your prints. How are the three sets the same and how are they different?
FOR MORE FUN: Ink prints onto a balloon, and blow it up to look at them really closely.</t>
        </r>
      </text>
    </comment>
    <comment ref="C179" authorId="0">
      <text>
        <r>
          <rPr>
            <b/>
            <sz val="9"/>
            <color indexed="81"/>
            <rFont val="Tahoma"/>
            <family val="2"/>
          </rPr>
          <t>Make your own identity card.</t>
        </r>
        <r>
          <rPr>
            <sz val="9"/>
            <color indexed="81"/>
            <rFont val="Tahoma"/>
            <family val="2"/>
          </rPr>
          <t xml:space="preserve"> Ink your fingerprint onto a card and label the patterns in it. List details about yourself that others might not know. Then play detective with your Junior friends-choose a card and use the clues to guess the identity!
FOR MORE FUN: Make it a detective party! Play Clue or other mystery games.</t>
        </r>
      </text>
    </comment>
    <comment ref="C180" authorId="0">
      <text>
        <r>
          <rPr>
            <b/>
            <sz val="9"/>
            <color indexed="81"/>
            <rFont val="Tahoma"/>
            <family val="2"/>
          </rPr>
          <t>Get fingerprinted at your local police department.</t>
        </r>
        <r>
          <rPr>
            <sz val="9"/>
            <color indexed="81"/>
            <rFont val="Tahoma"/>
            <family val="2"/>
          </rPr>
          <t xml:space="preserve"> While you're there, ask about the importance of fingerprinting, what prints are used for, and how many prints the department takes in a week.</t>
        </r>
      </text>
    </comment>
    <comment ref="C181" authorId="0">
      <text>
        <r>
          <rPr>
            <sz val="9"/>
            <color indexed="81"/>
            <rFont val="Tahoma"/>
            <family val="2"/>
          </rPr>
          <t>Detectives use cutting-edge science to figure out what happened, whodunnit, and sometimes even to find a motive (the reason for an action). Try one of these.</t>
        </r>
      </text>
    </comment>
    <comment ref="C182" authorId="0">
      <text>
        <r>
          <rPr>
            <b/>
            <sz val="9"/>
            <color indexed="81"/>
            <rFont val="Tahoma"/>
            <family val="2"/>
          </rPr>
          <t>Look at three kinds of "evidence."</t>
        </r>
        <r>
          <rPr>
            <sz val="9"/>
            <color indexed="81"/>
            <rFont val="Tahoma"/>
            <family val="2"/>
          </rPr>
          <t xml:space="preserve"> Use a microscope or magnifying glass to compare farics or soils. You might look at cotton, wool, an dlinen, or sand, dirt, and gravel. When detectives identify fabric at a crime scene, they can figure out what someone was wearing. Soil might be matched to the clothing of someone who was there.</t>
        </r>
      </text>
    </comment>
    <comment ref="C183" authorId="0">
      <text>
        <r>
          <rPr>
            <b/>
            <sz val="9"/>
            <color indexed="81"/>
            <rFont val="Tahoma"/>
            <family val="2"/>
          </rPr>
          <t>Find out about DNA.</t>
        </r>
        <r>
          <rPr>
            <sz val="9"/>
            <color indexed="81"/>
            <rFont val="Tahoma"/>
            <family val="2"/>
          </rPr>
          <t xml:space="preserve"> Work with a science teacher or other expert to find out what DNA is and what it's made of. What kinds of DNA evidence do forensic scientists use to help identify people? (Forensic scientists are scientists who use their skills to help solve crimes.)
FOR MORE FUN: Find a recent case in the newspaper or online where DNA played a part in convicting or freeing someone.</t>
        </r>
      </text>
    </comment>
    <comment ref="C184" authorId="0">
      <text>
        <r>
          <rPr>
            <b/>
            <sz val="9"/>
            <color indexed="81"/>
            <rFont val="Tahoma"/>
            <family val="2"/>
          </rPr>
          <t xml:space="preserve">Detect handwriting details. </t>
        </r>
        <r>
          <rPr>
            <sz val="9"/>
            <color indexed="81"/>
            <rFont val="Tahoma"/>
            <family val="2"/>
          </rPr>
          <t>Find an article or story about detecting or detectives. Read it, then copy one paragraph in handwriting. Ask a friend to do the same. Compare your writing to see how it's alike and different. Finding details in handwriting can help detectives solve forgeries.</t>
        </r>
      </text>
    </comment>
    <comment ref="C185" authorId="0">
      <text>
        <r>
          <rPr>
            <sz val="9"/>
            <color indexed="81"/>
            <rFont val="Tahoma"/>
            <family val="2"/>
          </rPr>
          <t>Now that there's evidence you could make a great detective, put your skills into action. Try solving one of these mysteries.</t>
        </r>
      </text>
    </comment>
    <comment ref="C186" authorId="0">
      <text>
        <r>
          <rPr>
            <b/>
            <sz val="9"/>
            <color indexed="81"/>
            <rFont val="Tahoma"/>
            <family val="2"/>
          </rPr>
          <t xml:space="preserve">Ask friends to create a clue hunt. </t>
        </r>
        <r>
          <rPr>
            <sz val="9"/>
            <color indexed="81"/>
            <rFont val="Tahoma"/>
            <family val="2"/>
          </rPr>
          <t>Follow at least five clues to find something fun, like a secret message. Then try writing clues yourself for your friends to follow.
FOR MORE FUN: Sometimes detectives have to go undercover, so try your hunt in disguise.</t>
        </r>
      </text>
    </comment>
    <comment ref="C187" authorId="0">
      <text>
        <r>
          <rPr>
            <b/>
            <sz val="9"/>
            <color indexed="81"/>
            <rFont val="Tahoma"/>
            <family val="2"/>
          </rPr>
          <t xml:space="preserve">Find clues "on the scene." </t>
        </r>
        <r>
          <rPr>
            <sz val="9"/>
            <color indexed="81"/>
            <rFont val="Tahoma"/>
            <family val="2"/>
          </rPr>
          <t>When a detective arrives at a scene, they look for clues about what happened and about people who were there. Choose a room, like a classroom or office, and be the detective. Sketch the "scene" and label the "clues" you see. For instance, chairs turned away from desks could mean students left in a hurry. Pictures of people in frames could tell you who is important to an office worker. Trade ideas with friends about what you think the clues could mean.</t>
        </r>
      </text>
    </comment>
    <comment ref="C188" authorId="0">
      <text>
        <r>
          <rPr>
            <b/>
            <sz val="9"/>
            <color indexed="81"/>
            <rFont val="Tahoma"/>
            <family val="2"/>
          </rPr>
          <t xml:space="preserve">Solve three mysteries online. </t>
        </r>
        <r>
          <rPr>
            <sz val="9"/>
            <color indexed="81"/>
            <rFont val="Tahoma"/>
            <family val="2"/>
          </rPr>
          <t>With an adult's help, find three detective games online. There are some great cases on the FBI's kids' site, and on Planet Science.</t>
        </r>
      </text>
    </comment>
    <comment ref="C192" authorId="0">
      <text>
        <r>
          <rPr>
            <sz val="9"/>
            <color indexed="81"/>
            <rFont val="Tahoma"/>
            <family val="2"/>
          </rPr>
          <t>Camping out is the perfect adventure. You get to spend the night surrounded by the great outdoors and do fun activities like canoeing, hiking, and singing. You might even go to your favorite Girl Scout camp! Do one of the choices below to help you start planning a fantastic trip.</t>
        </r>
      </text>
    </comment>
    <comment ref="C193" authorId="0">
      <text>
        <r>
          <rPr>
            <b/>
            <sz val="9"/>
            <color indexed="81"/>
            <rFont val="Tahoma"/>
            <family val="2"/>
          </rPr>
          <t>Talk to an experienced camper.</t>
        </r>
        <r>
          <rPr>
            <sz val="9"/>
            <color indexed="81"/>
            <rFont val="Tahoma"/>
            <family val="2"/>
          </rPr>
          <t xml:space="preserve"> This might be a parent, a neighbor, or an older Girl Scout who has been camping in your area.</t>
        </r>
      </text>
    </comment>
    <comment ref="C194" authorId="0">
      <text>
        <r>
          <rPr>
            <b/>
            <sz val="9"/>
            <color indexed="81"/>
            <rFont val="Tahoma"/>
            <family val="2"/>
          </rPr>
          <t>Go to an outdoor store.</t>
        </r>
        <r>
          <rPr>
            <sz val="9"/>
            <color indexed="81"/>
            <rFont val="Tahoma"/>
            <family val="2"/>
          </rPr>
          <t xml:space="preserve"> Ask a staff member about favorite local camping spots and what supplies they recommend.</t>
        </r>
      </text>
    </comment>
    <comment ref="C195" authorId="0">
      <text>
        <r>
          <rPr>
            <b/>
            <sz val="9"/>
            <color indexed="81"/>
            <rFont val="Tahoma"/>
            <family val="2"/>
          </rPr>
          <t>Look at campsite maps for your local area.</t>
        </r>
        <r>
          <rPr>
            <sz val="9"/>
            <color indexed="81"/>
            <rFont val="Tahoma"/>
            <family val="2"/>
          </rPr>
          <t xml:space="preserve"> Pick a campsite with the help of your Girl Scout volunteer. Keep the activities you want to do and your budget in mind.</t>
        </r>
      </text>
    </comment>
    <comment ref="C196" authorId="0">
      <text>
        <r>
          <rPr>
            <sz val="9"/>
            <color indexed="81"/>
            <rFont val="Tahoma"/>
            <family val="2"/>
          </rPr>
          <t>Whether you'll be hiking, boating, or getting to know your friends around the campfire, learn more about special skills that might come in handy at camp. Plan a way to use the skill on your camping trip.</t>
        </r>
      </text>
    </comment>
    <comment ref="C197" authorId="0">
      <text>
        <r>
          <rPr>
            <b/>
            <sz val="9"/>
            <color indexed="81"/>
            <rFont val="Tahoma"/>
            <family val="2"/>
          </rPr>
          <t>Tie useful knots.</t>
        </r>
        <r>
          <rPr>
            <sz val="9"/>
            <color indexed="81"/>
            <rFont val="Tahoma"/>
            <family val="2"/>
          </rPr>
          <t>Knots can be used to hang up gear, tie tent flaps, connect a boat to a dock, and for lots of cool crafts. Ask an older Girl Scout or other expert to teach you some basic knots, including the square knot, the clove hitch, and the bowline.
FOR MORE FUN: Have a knot-tying relay! See the next page for directions.</t>
        </r>
      </text>
    </comment>
    <comment ref="C198" authorId="0">
      <text>
        <r>
          <rPr>
            <b/>
            <sz val="9"/>
            <color indexed="81"/>
            <rFont val="Tahoma"/>
            <family val="2"/>
          </rPr>
          <t>Use a map and compass or GPS.</t>
        </r>
        <r>
          <rPr>
            <sz val="9"/>
            <color indexed="81"/>
            <rFont val="Tahoma"/>
            <family val="2"/>
          </rPr>
          <t xml:space="preserve"> A compass is a tool that helps you find north, south, east, and west. A GPS is like a digital compass. Learn to adjust a map according to the difference between true and magnetic north, take a compass bearing from a map and follow it, and sight an object, walk to it, and return to your starting point. For a challenge, learn to find your pace as well.
FOR MORE FUN: Learn to use a topographical map.</t>
        </r>
      </text>
    </comment>
    <comment ref="C199" authorId="0">
      <text>
        <r>
          <rPr>
            <b/>
            <sz val="9"/>
            <color indexed="81"/>
            <rFont val="Tahoma"/>
            <family val="2"/>
          </rPr>
          <t>Build a campfire.</t>
        </r>
        <r>
          <rPr>
            <sz val="9"/>
            <color indexed="81"/>
            <rFont val="Tahoma"/>
            <family val="2"/>
          </rPr>
          <t xml:space="preserve"> Know the safety precautions for setting up and putting out fires before you begin, as well as local rules about fires. Then learn how to build at least one kind of fire-and when to make it- from an older Girl Scout or camping expert.
FOR MORE FUN: Learn ways to make your own fire starters.</t>
        </r>
      </text>
    </comment>
    <comment ref="C200" authorId="0">
      <text>
        <r>
          <rPr>
            <sz val="9"/>
            <color indexed="81"/>
            <rFont val="Tahoma"/>
            <family val="2"/>
          </rPr>
          <t>First, make sure you know how to pack food to keep it fresh, and how to store it to keep bugs and animals away. Then choose one of these ideas for a great camp meal. Pack all the equipment and ingredients and enjoy it on your trip.</t>
        </r>
      </text>
    </comment>
    <comment ref="C201" authorId="0">
      <text>
        <r>
          <rPr>
            <b/>
            <sz val="9"/>
            <color indexed="81"/>
            <rFont val="Tahoma"/>
            <family val="2"/>
          </rPr>
          <t xml:space="preserve">Make a one-pot meal. </t>
        </r>
        <r>
          <rPr>
            <sz val="9"/>
            <color indexed="81"/>
            <rFont val="Tahoma"/>
            <family val="2"/>
          </rPr>
          <t>Find a recipe or combine two or three of your favorite ingredients to make a delicious stew.</t>
        </r>
      </text>
    </comment>
    <comment ref="C202" authorId="0">
      <text>
        <r>
          <rPr>
            <b/>
            <sz val="9"/>
            <color indexed="81"/>
            <rFont val="Tahoma"/>
            <family val="2"/>
          </rPr>
          <t>Cook in foil.</t>
        </r>
        <r>
          <rPr>
            <sz val="9"/>
            <color indexed="81"/>
            <rFont val="Tahoma"/>
            <family val="2"/>
          </rPr>
          <t xml:space="preserve"> When using a campfire as your stove, cooking with foil is a great way to keep food from falling into the fire. Lots of things can be cooked in foil-from corn to pizza to campfire chicken stew.</t>
        </r>
      </text>
    </comment>
    <comment ref="C203" authorId="0">
      <text>
        <r>
          <rPr>
            <b/>
            <sz val="9"/>
            <color indexed="81"/>
            <rFont val="Tahoma"/>
            <family val="2"/>
          </rPr>
          <t xml:space="preserve">Cook a meal on a stick. </t>
        </r>
        <r>
          <rPr>
            <sz val="9"/>
            <color indexed="81"/>
            <rFont val="Tahoma"/>
            <family val="2"/>
          </rPr>
          <t>Try grilled cheese in a hot dog bun, delicious roasted bananas to top pancakes, or sausages.</t>
        </r>
      </text>
    </comment>
    <comment ref="C204" authorId="0">
      <text>
        <r>
          <rPr>
            <sz val="9"/>
            <color indexed="81"/>
            <rFont val="Tahoma"/>
            <family val="2"/>
          </rPr>
          <t>Camp is a great place to try new activities and discover your new favorite thing to do. Choose one of these extra adventures to try on your trip. You might need to plan for additional equipment, find adult experts, or gather more information to make the most of your choice!</t>
        </r>
      </text>
    </comment>
    <comment ref="C205" authorId="0">
      <text>
        <r>
          <rPr>
            <b/>
            <sz val="9"/>
            <color indexed="81"/>
            <rFont val="Tahoma"/>
            <family val="2"/>
          </rPr>
          <t>Have some Leave No Trace fun.</t>
        </r>
        <r>
          <rPr>
            <sz val="9"/>
            <color indexed="81"/>
            <rFont val="Tahoma"/>
            <family val="2"/>
          </rPr>
          <t xml:space="preserve"> Make up a fun skit, game, or activity about one of the principles of Leave No Trace. Or create a special LNT ceremony.</t>
        </r>
      </text>
    </comment>
    <comment ref="C206" authorId="0">
      <text>
        <r>
          <rPr>
            <b/>
            <sz val="9"/>
            <color indexed="81"/>
            <rFont val="Tahoma"/>
            <family val="2"/>
          </rPr>
          <t>Be a scientist - and keep a journal.</t>
        </r>
        <r>
          <rPr>
            <sz val="9"/>
            <color indexed="81"/>
            <rFont val="Tahoma"/>
            <family val="2"/>
          </rPr>
          <t xml:space="preserve"> You could try being a botanist, and identify different kinds of trees and flowers. A geologist might classify rocks. An ornithologist would try to identify different birds and the sounds they make.</t>
        </r>
      </text>
    </comment>
    <comment ref="C207" authorId="0">
      <text>
        <r>
          <rPr>
            <b/>
            <sz val="9"/>
            <color indexed="81"/>
            <rFont val="Tahoma"/>
            <family val="2"/>
          </rPr>
          <t>Try a new adventure!</t>
        </r>
        <r>
          <rPr>
            <sz val="9"/>
            <color indexed="81"/>
            <rFont val="Tahoma"/>
            <family val="2"/>
          </rPr>
          <t xml:space="preserve"> Perhaps a hike you've never done to a scenic overlook or waterfall? How about boating, snowshoeing, bird-watching, or horseback riding?
FOR MORE FUN: Take your camera or a sketch pad, and record your experiences to share!</t>
        </r>
      </text>
    </comment>
    <comment ref="C208" authorId="0">
      <text>
        <r>
          <rPr>
            <b/>
            <sz val="9"/>
            <color indexed="81"/>
            <rFont val="Tahoma"/>
            <family val="2"/>
          </rPr>
          <t>Head out on your trip-and have some nighttime fun!</t>
        </r>
        <r>
          <rPr>
            <sz val="9"/>
            <color indexed="81"/>
            <rFont val="Tahoma"/>
            <family val="2"/>
          </rPr>
          <t xml:space="preserve"> The fun doesn't end once the sun goes down. When you're on your trip, after you've eaten your delicious meal and used your new camping skill, settle down to enjoy the magic of camp at night. Do one of these great nighttime activities.</t>
        </r>
      </text>
    </comment>
    <comment ref="C209" authorId="0">
      <text>
        <r>
          <rPr>
            <b/>
            <sz val="9"/>
            <color indexed="81"/>
            <rFont val="Tahoma"/>
            <family val="2"/>
          </rPr>
          <t>Gather around the campfire.</t>
        </r>
        <r>
          <rPr>
            <sz val="9"/>
            <color indexed="81"/>
            <rFont val="Tahoma"/>
            <family val="2"/>
          </rPr>
          <t xml:space="preserve"> If you can't have a fire, place your flashlights in a circle. Tell your favorite stores, gaze at the stars, sing your favorite Girl Scout songs, and play games!</t>
        </r>
      </text>
    </comment>
    <comment ref="C210" authorId="0">
      <text>
        <r>
          <rPr>
            <b/>
            <sz val="9"/>
            <color indexed="81"/>
            <rFont val="Tahoma"/>
            <family val="2"/>
          </rPr>
          <t>Do a night watch.</t>
        </r>
        <r>
          <rPr>
            <sz val="9"/>
            <color indexed="81"/>
            <rFont val="Tahoma"/>
            <family val="2"/>
          </rPr>
          <t xml:space="preserve"> Team up with an adult to choose a special spot outdoors. Arrange for one-hour shifts through the night, signing up in pairs. Let yourself become part of the outdoors at night by keeping silent. How is the night world different from the day? What happens to your senses? Record or log what you see and hear during your shift, and have everyone report back over breakfast.</t>
        </r>
      </text>
    </comment>
    <comment ref="C211" authorId="0">
      <text>
        <r>
          <rPr>
            <b/>
            <sz val="9"/>
            <color indexed="81"/>
            <rFont val="Tahoma"/>
            <family val="2"/>
          </rPr>
          <t>Have fun with flashlights.</t>
        </r>
        <r>
          <rPr>
            <sz val="9"/>
            <color indexed="81"/>
            <rFont val="Tahoma"/>
            <family val="2"/>
          </rPr>
          <t xml:space="preserve"> You could play a game of flashlight tag. (First, make sure you discuss with an adult where it's safe to play.) Or you might go on a night hike.</t>
        </r>
      </text>
    </comment>
    <comment ref="C215" authorId="0">
      <text>
        <r>
          <rPr>
            <sz val="9"/>
            <color indexed="81"/>
            <rFont val="Tahoma"/>
            <family val="2"/>
          </rPr>
          <t>It's fun to get around by yourself, but first you have to know how. Get more transportation savvy in one of these ways.</t>
        </r>
      </text>
    </comment>
    <comment ref="C216" authorId="0">
      <text>
        <r>
          <rPr>
            <b/>
            <sz val="9"/>
            <color indexed="81"/>
            <rFont val="Tahoma"/>
            <family val="2"/>
          </rPr>
          <t>Get a bike ready to ride.</t>
        </r>
        <r>
          <rPr>
            <sz val="9"/>
            <color indexed="81"/>
            <rFont val="Tahoma"/>
            <family val="2"/>
          </rPr>
          <t xml:space="preserve"> Ask a bike expert to help you go through all of these parts of the bike. Use the bike safety checklist at right.
FOR MORE FUN: Take a short bike trip. Speak to your family about whether you need to bring an adult along-and be sure to wear a helmet, and review the rules of the road before you go!</t>
        </r>
      </text>
    </comment>
    <comment ref="C217" authorId="0">
      <text>
        <r>
          <rPr>
            <b/>
            <sz val="9"/>
            <color indexed="81"/>
            <rFont val="Tahoma"/>
            <family val="2"/>
          </rPr>
          <t>Help take care of a car.</t>
        </r>
        <r>
          <rPr>
            <sz val="9"/>
            <color indexed="81"/>
            <rFont val="Tahoma"/>
            <family val="2"/>
          </rPr>
          <t xml:space="preserve"> With a parent or car-smart adult, go over all the lights and gauges on the dashboard and what they mean. Then look under the hood for a safety check. Follow the checklist at right and see if the car is ready for an adventre.</t>
        </r>
      </text>
    </comment>
    <comment ref="C218" authorId="0">
      <text>
        <r>
          <rPr>
            <b/>
            <sz val="9"/>
            <color indexed="81"/>
            <rFont val="Tahoma"/>
            <family val="2"/>
          </rPr>
          <t>Use public transportation.</t>
        </r>
        <r>
          <rPr>
            <sz val="9"/>
            <color indexed="81"/>
            <rFont val="Tahoma"/>
            <family val="2"/>
          </rPr>
          <t xml:space="preserve"> Figure out how you'd run an errand or get to the nearest shopping center using buses, trains, or subways. Map out which bus or train you'd take, how long it would take to get there, and how much it would cost. Then, with an adult, test out the route.
FOR MORE FUN: Think of a place you've always wanted to visit, and plan how you might get there. Plane, train, or car? How much would it cost?</t>
        </r>
      </text>
    </comment>
    <comment ref="C219" authorId="0">
      <text>
        <r>
          <rPr>
            <sz val="9"/>
            <color indexed="81"/>
            <rFont val="Tahoma"/>
            <family val="2"/>
          </rPr>
          <t>Part of being independent is taking charge of your wardrobe.</t>
        </r>
      </text>
    </comment>
    <comment ref="C220" authorId="0">
      <text>
        <r>
          <rPr>
            <b/>
            <sz val="9"/>
            <color indexed="81"/>
            <rFont val="Tahoma"/>
            <family val="2"/>
          </rPr>
          <t>Become a laundry expert.</t>
        </r>
        <r>
          <rPr>
            <sz val="9"/>
            <color indexed="81"/>
            <rFont val="Tahoma"/>
            <family val="2"/>
          </rPr>
          <t xml:space="preserve"> To be gashionable, you need clothes to wear! Get familiar with the machines, how to get out stains, and how to wash and dry different kinds of fabrics (look on clothing tags for tips about each item). Then be your family's helper and do three or more loads for practice.
FOR MORE FUN: Create a family quiz and try to stump them all with your super laundry skills. Look on the next page for some quiz-question ideas.</t>
        </r>
      </text>
    </comment>
    <comment ref="C221" authorId="0">
      <text>
        <r>
          <rPr>
            <b/>
            <sz val="9"/>
            <color indexed="81"/>
            <rFont val="Tahoma"/>
            <family val="2"/>
          </rPr>
          <t>Learn two basic sewing skills-and use them as a fashion designer.</t>
        </r>
        <r>
          <rPr>
            <sz val="9"/>
            <color indexed="81"/>
            <rFont val="Tahoma"/>
            <family val="2"/>
          </rPr>
          <t xml:space="preserve"> The coolest clothes are totally original-and something you make yourself is always original. Ask an expert to help you learn to sew on a button, patch, or to do a basic hand stitch. Then use your new skills to decorate old jeans, a T-shirt, or a sweater. 
FOR MORE FUN: Have a fashion show with friends to show off your designs.</t>
        </r>
      </text>
    </comment>
    <comment ref="C222" authorId="0">
      <text>
        <r>
          <rPr>
            <b/>
            <sz val="9"/>
            <color indexed="81"/>
            <rFont val="Tahoma"/>
            <family val="2"/>
          </rPr>
          <t>Try on the role of clothes-organization guru.</t>
        </r>
        <r>
          <rPr>
            <sz val="9"/>
            <color indexed="81"/>
            <rFont val="Tahoma"/>
            <family val="2"/>
          </rPr>
          <t xml:space="preserve"> Find a book or website with tips on organizing space, and use them to organize your closet (or the area where you keep your clothes). You might sort by color or length, make a shoe rack, use labeled clear plastic boxes or shoe boxes to hold different kinds of items (or accessories), decorate hangers...the ideas are endless.
FOR MORE FUN: Do some "design consulting" by helping a friend organize her clothes, and ask her to consult for you.</t>
        </r>
      </text>
    </comment>
    <comment ref="C223" authorId="0">
      <text>
        <r>
          <rPr>
            <sz val="9"/>
            <color indexed="81"/>
            <rFont val="Tahoma"/>
            <family val="2"/>
          </rPr>
          <t>Part of being more independent is practicing good habits. Work on changing one bad habit-experts say it takes two weeks to create a new one to replace it. Choose a habit you have and want to work on from one of the categories, and follow the steps to change it.</t>
        </r>
      </text>
    </comment>
    <comment ref="C224" authorId="0">
      <text>
        <r>
          <rPr>
            <b/>
            <sz val="9"/>
            <color indexed="81"/>
            <rFont val="Tahoma"/>
            <family val="2"/>
          </rPr>
          <t xml:space="preserve">At school. </t>
        </r>
        <r>
          <rPr>
            <sz val="9"/>
            <color indexed="81"/>
            <rFont val="Tahoma"/>
            <family val="2"/>
          </rPr>
          <t>Habits like putting schoolwork off until the last minute, forgetting to study for a quiz, or being disorganized when bringing schoolwork to and from home.</t>
        </r>
      </text>
    </comment>
    <comment ref="C225" authorId="0">
      <text>
        <r>
          <rPr>
            <b/>
            <sz val="9"/>
            <color indexed="81"/>
            <rFont val="Tahoma"/>
            <family val="2"/>
          </rPr>
          <t>At home.</t>
        </r>
        <r>
          <rPr>
            <sz val="9"/>
            <color indexed="81"/>
            <rFont val="Tahoma"/>
            <family val="2"/>
          </rPr>
          <t xml:space="preserve"> Habits like forgetting to brush your teeth, not putting away clothes, arguing with siblings, or eating too much junk food.</t>
        </r>
      </text>
    </comment>
    <comment ref="C226" authorId="0">
      <text>
        <r>
          <rPr>
            <b/>
            <sz val="9"/>
            <color indexed="81"/>
            <rFont val="Tahoma"/>
            <family val="2"/>
          </rPr>
          <t>With your friends.</t>
        </r>
        <r>
          <rPr>
            <sz val="9"/>
            <color indexed="81"/>
            <rFont val="Tahoma"/>
            <family val="2"/>
          </rPr>
          <t xml:space="preserve"> Habits like being bossy with your friends, talking too much about yourself, or interrupting when your friend is talking.</t>
        </r>
      </text>
    </comment>
    <comment ref="C227" authorId="0">
      <text>
        <r>
          <rPr>
            <sz val="9"/>
            <color indexed="81"/>
            <rFont val="Tahoma"/>
            <family val="2"/>
          </rPr>
          <t>A huge part of being independent is taking care of where you live. Plus, your home gives you a place to stay, so you should give it some attention. Pick one of the choices below, get an adult to help you, and give it a try.</t>
        </r>
      </text>
    </comment>
    <comment ref="C228" authorId="0">
      <text>
        <r>
          <rPr>
            <b/>
            <sz val="9"/>
            <color indexed="81"/>
            <rFont val="Tahoma"/>
            <family val="2"/>
          </rPr>
          <t>Solve a pesky plumbing problem.</t>
        </r>
        <r>
          <rPr>
            <sz val="9"/>
            <color indexed="81"/>
            <rFont val="Tahoma"/>
            <family val="2"/>
          </rPr>
          <t xml:space="preserve"> Watch how your toilet works by taking the lid off the tank and flushing. Learn how to fix a running toilet. Then have someone show you how to use a plunger if the toilet gets clogged.
FOR MORE FUN: Find the number of a good plumber to help with more complicated problems.</t>
        </r>
      </text>
    </comment>
    <comment ref="C229" authorId="0">
      <text>
        <r>
          <rPr>
            <b/>
            <sz val="9"/>
            <color indexed="81"/>
            <rFont val="Tahoma"/>
            <family val="2"/>
          </rPr>
          <t>Clean to the beat.</t>
        </r>
        <r>
          <rPr>
            <sz val="9"/>
            <color indexed="81"/>
            <rFont val="Tahoma"/>
            <family val="2"/>
          </rPr>
          <t xml:space="preserve"> With a group of friends, brainstorm all the tasks involved in cleaning a room (like dusting, vacuuming, and cleaning windows or mirrors). Figure out how long each task takes on average and what's the best order to do them. Then, put it all to music-make up or find a song that will help each task go by in a flash. Last, use your mix to clean a room together-your meeting place, a bedroom, or a family space.
FOR MORE FUN: Add some dance moves, too-maybe you can create a "dust bunny" jive?</t>
        </r>
      </text>
    </comment>
    <comment ref="C230" authorId="0">
      <text>
        <r>
          <rPr>
            <b/>
            <sz val="9"/>
            <color indexed="81"/>
            <rFont val="Tahoma"/>
            <family val="2"/>
          </rPr>
          <t>Hang something up.</t>
        </r>
        <r>
          <rPr>
            <sz val="9"/>
            <color indexed="81"/>
            <rFont val="Tahoma"/>
            <family val="2"/>
          </rPr>
          <t>Whether it's artwork, a poster, a framed portrait, or a shelf, independent girls should know how to hang fun stuff on the wall. Find out what type of fastener is best for the wall -- putty, hook, double-sided tape, push pins or nail -- and hang something. (Hint: You'll need to know what the walls are made of.)</t>
        </r>
      </text>
    </comment>
    <comment ref="C231" authorId="0">
      <text>
        <r>
          <rPr>
            <sz val="9"/>
            <color indexed="81"/>
            <rFont val="Tahoma"/>
            <family val="2"/>
          </rPr>
          <t>Now that you've been working on being more independent for a few weeks, you're ready to be responsible for yourself. Check with your family when choosing an activity - you may need to adjust a choice based on family rules.</t>
        </r>
      </text>
    </comment>
    <comment ref="C232" authorId="0">
      <text>
        <r>
          <rPr>
            <b/>
            <sz val="9"/>
            <color indexed="81"/>
            <rFont val="Tahoma"/>
            <family val="2"/>
          </rPr>
          <t>Stay home alone.</t>
        </r>
        <r>
          <rPr>
            <sz val="9"/>
            <color indexed="81"/>
            <rFont val="Tahoma"/>
            <family val="2"/>
          </rPr>
          <t xml:space="preserve"> Hang out at home for a few hours while your family is gone. Before they go, talk about who you should call in an emergency and rules of the house. You could use the quiet time to de-stress or watch a movie, or play your favorite music and make up an independence dance.</t>
        </r>
      </text>
    </comment>
    <comment ref="C233" authorId="0">
      <text>
        <r>
          <rPr>
            <b/>
            <sz val="9"/>
            <color indexed="81"/>
            <rFont val="Tahoma"/>
            <family val="2"/>
          </rPr>
          <t xml:space="preserve">Run a family errand. </t>
        </r>
        <r>
          <rPr>
            <sz val="9"/>
            <color indexed="81"/>
            <rFont val="Tahoma"/>
            <family val="2"/>
          </rPr>
          <t>Part of being independent is letting others know they can depend on you. Show you're dependable by mastering an errand. You could make a grocery list, then have a parent drop you off to shop and pick you up when you're done-or ask them to spend time at a place close by while you do the errand.</t>
        </r>
      </text>
    </comment>
    <comment ref="C234" authorId="0">
      <text>
        <r>
          <rPr>
            <b/>
            <sz val="9"/>
            <color indexed="81"/>
            <rFont val="Tahoma"/>
            <family val="2"/>
          </rPr>
          <t>Go out with a friend.</t>
        </r>
        <r>
          <rPr>
            <sz val="9"/>
            <color indexed="81"/>
            <rFont val="Tahoma"/>
            <family val="2"/>
          </rPr>
          <t xml:space="preserve"> Go out to see a movie or eat a meal. If you're aren't yet allowed to go alone, see if you might be allowed to sit by yourselves and order by yourselves. Then figure out what kind of money is needed to pay and tip, and how much change you should get.</t>
        </r>
      </text>
    </comment>
    <comment ref="C239" authorId="0">
      <text>
        <r>
          <rPr>
            <sz val="9"/>
            <color indexed="81"/>
            <rFont val="Tahoma"/>
            <family val="2"/>
          </rPr>
          <t>The goal of a geocaching adventure is to find a geocache, or hidden treasure box. You'll use GPS "clues" to uncover treasures that most people don't know exist. There are over one million hidden geocaches all over the world! Before you get started, get expert information. See the sidebar for good questions to answer.</t>
        </r>
      </text>
    </comment>
    <comment ref="C240" authorId="0">
      <text>
        <r>
          <rPr>
            <b/>
            <sz val="9"/>
            <color indexed="81"/>
            <rFont val="Tahoma"/>
            <family val="2"/>
          </rPr>
          <t>With an adult, visit an official geocaching site.</t>
        </r>
        <r>
          <rPr>
            <sz val="9"/>
            <color indexed="81"/>
            <rFont val="Tahoma"/>
            <family val="2"/>
          </rPr>
          <t xml:space="preserve"> It might be www.geocaching.com or www.navicache.com
FOR MORE FUN: Get the geocaching slang! Find out what these different terms mean: FTF, waypoint, CITO, TFTC, terrain rating.</t>
        </r>
      </text>
    </comment>
    <comment ref="C241" authorId="0">
      <text>
        <r>
          <rPr>
            <b/>
            <sz val="9"/>
            <color indexed="81"/>
            <rFont val="Tahoma"/>
            <family val="2"/>
          </rPr>
          <t>Invite a geocacher to talk to you about their adventures.</t>
        </r>
        <r>
          <rPr>
            <sz val="9"/>
            <color indexed="81"/>
            <rFont val="Tahoma"/>
            <family val="2"/>
          </rPr>
          <t xml:space="preserve"> Perhaps you can ask an older Girl Scout?
FOR MORE FUN: Brainstorm new activities that would use a GPS receiver. Make a cool ad that describes your new sport and encourages others to join up.</t>
        </r>
      </text>
    </comment>
    <comment ref="C242" authorId="0">
      <text>
        <r>
          <rPr>
            <b/>
            <sz val="9"/>
            <color indexed="81"/>
            <rFont val="Tahoma"/>
            <family val="2"/>
          </rPr>
          <t>Attend a geocaching event.</t>
        </r>
        <r>
          <rPr>
            <sz val="9"/>
            <color indexed="81"/>
            <rFont val="Tahoma"/>
            <family val="2"/>
          </rPr>
          <t xml:space="preserve"> Talk to the adventurers themselves. You might ask, What's the coolest thing you've ever found in a geocache? How long have you been geocaching?</t>
        </r>
      </text>
    </comment>
    <comment ref="C243" authorId="0">
      <text>
        <r>
          <rPr>
            <sz val="9"/>
            <color indexed="81"/>
            <rFont val="Tahoma"/>
            <family val="2"/>
          </rPr>
          <t>To find your way to a hidden geocache, you need to zero in on its "coordinates." Coordinates are measurements called longitute and latitude. Longitude is hwere something is on earth east to west. Latitude is where it is between the North Pole and South Pole. Where these two meet gives an exact location. Practice!</t>
        </r>
      </text>
    </comment>
    <comment ref="C244" authorId="0">
      <text>
        <r>
          <rPr>
            <b/>
            <sz val="9"/>
            <color indexed="81"/>
            <rFont val="Tahoma"/>
            <family val="2"/>
          </rPr>
          <t>Find the GPS coordiantes of three things.</t>
        </r>
        <r>
          <rPr>
            <sz val="9"/>
            <color indexed="81"/>
            <rFont val="Tahoma"/>
            <family val="2"/>
          </rPr>
          <t xml:space="preserve"> They could be a neighborhood stop sign, a mark on the sidewalk, and your favorite tree.</t>
        </r>
      </text>
    </comment>
    <comment ref="C245" authorId="0">
      <text>
        <r>
          <rPr>
            <b/>
            <sz val="9"/>
            <color indexed="81"/>
            <rFont val="Tahoma"/>
            <family val="2"/>
          </rPr>
          <t>Hide an item for a friend to find.</t>
        </r>
        <r>
          <rPr>
            <sz val="9"/>
            <color indexed="81"/>
            <rFont val="Tahoma"/>
            <family val="2"/>
          </rPr>
          <t xml:space="preserve"> Give them the GPS coordinates of the item, and help them if they get stuck. Then have them hide an item for you to find.</t>
        </r>
      </text>
    </comment>
    <comment ref="C246" authorId="0">
      <text>
        <r>
          <rPr>
            <b/>
            <sz val="9"/>
            <color indexed="81"/>
            <rFont val="Tahoma"/>
            <family val="2"/>
          </rPr>
          <t xml:space="preserve">Go on a photo hunt. </t>
        </r>
        <r>
          <rPr>
            <sz val="9"/>
            <color indexed="81"/>
            <rFont val="Tahoma"/>
            <family val="2"/>
          </rPr>
          <t>Ask an adult to take photos of three things along a safe route-perhaps a mailbox, a flower, and a street sign. The adult should give you the photos in the order they appear along the route plus the coordinates for each. With your Girl Scout friends, go out and find the things in the photos!
FOR MORE FUN: Make it a challenge-ask for two sets of photos along the same route, and see who can find all her targets first.</t>
        </r>
      </text>
    </comment>
    <comment ref="C247" authorId="0">
      <text>
        <r>
          <rPr>
            <sz val="9"/>
            <color indexed="81"/>
            <rFont val="Tahoma"/>
            <family val="2"/>
          </rPr>
          <t>Before you start out on an adventure, you need to carry an item that you'll leave at the geocache. This item has to be small enough to fit inside the box and should not be expensive. Some common items are sports trading cards and small toys.</t>
        </r>
      </text>
    </comment>
    <comment ref="C248" authorId="0">
      <text>
        <r>
          <rPr>
            <b/>
            <sz val="9"/>
            <color indexed="81"/>
            <rFont val="Tahoma"/>
            <family val="2"/>
          </rPr>
          <t>Make something that represents Girl Scouts.</t>
        </r>
        <r>
          <rPr>
            <sz val="9"/>
            <color indexed="81"/>
            <rFont val="Tahoma"/>
            <family val="2"/>
          </rPr>
          <t xml:space="preserve"> Is there a symbol of something that your group did together? It might be a patch or a SWAP? Or you could create an object that inspires others to Take Action, like a list of recycling tips.</t>
        </r>
      </text>
    </comment>
    <comment ref="C249" authorId="0">
      <text>
        <r>
          <rPr>
            <b/>
            <sz val="9"/>
            <color indexed="81"/>
            <rFont val="Tahoma"/>
            <family val="2"/>
          </rPr>
          <t>Make a piece of jewelry.</t>
        </r>
        <r>
          <rPr>
            <sz val="9"/>
            <color indexed="81"/>
            <rFont val="Tahoma"/>
            <family val="2"/>
          </rPr>
          <t xml:space="preserve"> Why not make a prize for someone to wear? Knot a friendship bracelet or work with charms to make a bangle. (Need more inspiration? Try the Jewelry badge!)</t>
        </r>
      </text>
    </comment>
    <comment ref="C250" authorId="0">
      <text>
        <r>
          <rPr>
            <b/>
            <sz val="9"/>
            <color indexed="81"/>
            <rFont val="Tahoma"/>
            <family val="2"/>
          </rPr>
          <t>Make something that represents you.</t>
        </r>
        <r>
          <rPr>
            <sz val="9"/>
            <color indexed="81"/>
            <rFont val="Tahoma"/>
            <family val="2"/>
          </rPr>
          <t xml:space="preserve"> You could make a drawing, a collage of magazine pictures, or a painted seashell. To be safe, don't leave personal photos of any kind.</t>
        </r>
      </text>
    </comment>
    <comment ref="C251" authorId="0">
      <text>
        <r>
          <rPr>
            <sz val="9"/>
            <color indexed="81"/>
            <rFont val="Tahoma"/>
            <family val="2"/>
          </rPr>
          <t>Now it's tiem to get out there and find a geocache! With an adult, log on to a geocaching website and create a screen name for yourself or your group. Find out how many geocaches are within a 25-mile radius of where you are. Then pick a choice to help you decide which geocache to go after-and how to plan your Adventure Day!</t>
        </r>
      </text>
    </comment>
    <comment ref="C252" authorId="0">
      <text>
        <r>
          <rPr>
            <b/>
            <sz val="9"/>
            <color indexed="81"/>
            <rFont val="Tahoma"/>
            <family val="2"/>
          </rPr>
          <t>Make it a hiking adventure.</t>
        </r>
        <r>
          <rPr>
            <sz val="9"/>
            <color indexed="81"/>
            <rFont val="Tahoma"/>
            <family val="2"/>
          </rPr>
          <t xml:space="preserve"> Get out of your community and into the wild. Track down a cache that is a little bit off the beaten trail. Maybe you can explore a new place you have always wanted to visit, and pack a picnic!</t>
        </r>
      </text>
    </comment>
    <comment ref="C253" authorId="0">
      <text>
        <r>
          <rPr>
            <b/>
            <sz val="9"/>
            <color indexed="81"/>
            <rFont val="Tahoma"/>
            <family val="2"/>
          </rPr>
          <t xml:space="preserve">Take a multi-cache adventure. </t>
        </r>
        <r>
          <rPr>
            <sz val="9"/>
            <color indexed="81"/>
            <rFont val="Tahoma"/>
            <family val="2"/>
          </rPr>
          <t>They can be a little more work, but twice the fun. (See the sidebar to find out what a multi-cache is.) Could you bring a special snack to munch when you find each geocache?</t>
        </r>
      </text>
    </comment>
    <comment ref="C254" authorId="0">
      <text>
        <r>
          <rPr>
            <b/>
            <sz val="9"/>
            <color indexed="81"/>
            <rFont val="Tahoma"/>
            <family val="2"/>
          </rPr>
          <t>Go on a themed adventure.</t>
        </r>
        <r>
          <rPr>
            <sz val="9"/>
            <color indexed="81"/>
            <rFont val="Tahoma"/>
            <family val="2"/>
          </rPr>
          <t xml:space="preserve"> Some geocaches are themed, from the clues to the container to the prizes inside. See if you can find a geocache that has a theme-it may be about a movie or an animal.
FOR MORE FUN: Wear costumes on your search that go with the theme. (Make sure they're practical if you'll be romping through the woods!)</t>
        </r>
      </text>
    </comment>
    <comment ref="C255" authorId="0">
      <text>
        <r>
          <rPr>
            <sz val="9"/>
            <color indexed="81"/>
            <rFont val="Tahoma"/>
            <family val="2"/>
          </rPr>
          <t>A Travel Bug ® travels from cache to cache-sometimes all across the world. Each bug wears a "tag" with a special number. When you enter the number on geocaching.com, you can see where the bug has gone. (Whoever hides the bug decides where they want it to travel, called a goal. When a geocacher finds the bug in a cache, they move the bug to help it reach the goal.)</t>
        </r>
      </text>
    </comment>
    <comment ref="C256" authorId="0">
      <text>
        <r>
          <rPr>
            <b/>
            <sz val="9"/>
            <color indexed="81"/>
            <rFont val="Tahoma"/>
            <family val="2"/>
          </rPr>
          <t xml:space="preserve">Make a bug go around the world. </t>
        </r>
        <r>
          <rPr>
            <sz val="9"/>
            <color indexed="81"/>
            <rFont val="Tahoma"/>
            <family val="2"/>
          </rPr>
          <t>Get a Travel Bug ® (see sidebar for instructions), and make it sgoal international travel. You could write "Please take me to the Great Wall of China" or "This bug would like to take a tour of London."
FOR MORE FUN: Attach your Travel Bug ® to a small stuffed animal or doll. What about a doll you make yourself?</t>
        </r>
      </text>
    </comment>
    <comment ref="C257" authorId="0">
      <text>
        <r>
          <rPr>
            <b/>
            <sz val="9"/>
            <color indexed="81"/>
            <rFont val="Tahoma"/>
            <family val="2"/>
          </rPr>
          <t>Have your bug follow the girls!</t>
        </r>
        <r>
          <rPr>
            <sz val="9"/>
            <color indexed="81"/>
            <rFont val="Tahoma"/>
            <family val="2"/>
          </rPr>
          <t xml:space="preserve"> Hide a bug with the goal to travel to Girl Scout or Girl Guide places around the country or the world. Your instructions could be "I would like to make it to Our Chalet in Switzerland" or "I would like to be found by Girl Scouts in Georgia."</t>
        </r>
      </text>
    </comment>
    <comment ref="C258" authorId="0">
      <text>
        <r>
          <rPr>
            <b/>
            <sz val="9"/>
            <color indexed="81"/>
            <rFont val="Tahoma"/>
            <family val="2"/>
          </rPr>
          <t>Track a bug's travels.</t>
        </r>
        <r>
          <rPr>
            <sz val="9"/>
            <color indexed="81"/>
            <rFont val="Tahoma"/>
            <family val="2"/>
          </rPr>
          <t xml:space="preserve"> Go to geocaching.com and find a Travel Bug ® that's been to at least four places. On an existing map (or a map you draw), chart the bug's voyage. What can you find out about each area it's visited?
FOR MORE FUN: See if you can find a geocache with a Travel Bug ® in it. Track your find online, then help the bug reach its goal!</t>
        </r>
      </text>
    </comment>
    <comment ref="C262" authorId="0">
      <text>
        <r>
          <rPr>
            <sz val="9"/>
            <color indexed="81"/>
            <rFont val="Tahoma"/>
            <family val="2"/>
          </rPr>
          <t>Wild animals may seem very different from your pets at home, but at one time, all animals were wild!</t>
        </r>
      </text>
    </comment>
    <comment ref="C263" authorId="0">
      <text>
        <r>
          <rPr>
            <b/>
            <sz val="9"/>
            <color indexed="81"/>
            <rFont val="Tahoma"/>
            <family val="2"/>
          </rPr>
          <t>Observe a pet or tame animal (like a farm animal) for at least 15 minutes.</t>
        </r>
        <r>
          <rPr>
            <sz val="9"/>
            <color indexed="81"/>
            <rFont val="Tahoma"/>
            <family val="2"/>
          </rPr>
          <t xml:space="preserve"> Write at least three things about how it behaves. Then watch a show about an animal related to the one you observed. (If you watched a dog, you might watch a show about wolves.) Which behaviors do the wild and tame animal share? Which are different?</t>
        </r>
      </text>
    </comment>
    <comment ref="C264" authorId="0">
      <text>
        <r>
          <rPr>
            <b/>
            <sz val="9"/>
            <color indexed="81"/>
            <rFont val="Tahoma"/>
            <family val="2"/>
          </rPr>
          <t>Make a skit or puppet show about the wild animals at a campground or on the trail.</t>
        </r>
        <r>
          <rPr>
            <sz val="9"/>
            <color indexed="81"/>
            <rFont val="Tahoma"/>
            <family val="2"/>
          </rPr>
          <t xml:space="preserve"> Include what to do if you encounter them so that both you and the animals stay safe!</t>
        </r>
      </text>
    </comment>
    <comment ref="C265" authorId="0">
      <text>
        <r>
          <rPr>
            <b/>
            <sz val="9"/>
            <color indexed="81"/>
            <rFont val="Tahoma"/>
            <family val="2"/>
          </rPr>
          <t>List wild animals near your home, meeting place, or school.</t>
        </r>
        <r>
          <rPr>
            <sz val="9"/>
            <color indexed="81"/>
            <rFont val="Tahoma"/>
            <family val="2"/>
          </rPr>
          <t xml:space="preserve"> Survey the area with an adult and your Junior friends. Then pick three animals you saw and learn more about each one. Why do they live here? Do they interact with humans?</t>
        </r>
      </text>
    </comment>
    <comment ref="C266" authorId="0">
      <text>
        <r>
          <rPr>
            <sz val="9"/>
            <color indexed="81"/>
            <rFont val="Tahoma"/>
            <family val="2"/>
          </rPr>
          <t>One habitat can contain lots of different animals-you might think of it as a city in the wild kingdom. Team up with an adult to visit one.</t>
        </r>
      </text>
    </comment>
    <comment ref="C267" authorId="0">
      <text>
        <r>
          <rPr>
            <b/>
            <sz val="9"/>
            <color indexed="81"/>
            <rFont val="Tahoma"/>
            <family val="2"/>
          </rPr>
          <t>Visit a zoo or animal sanctuary.</t>
        </r>
        <r>
          <rPr>
            <sz val="9"/>
            <color indexed="81"/>
            <rFont val="Tahoma"/>
            <family val="2"/>
          </rPr>
          <t xml:space="preserve"> When there, choose a particular habitat, like a beach, jungle or desert. With help from the staff, answer these questions for each of five animals that live in the habitat.
</t>
        </r>
        <r>
          <rPr>
            <sz val="9"/>
            <color indexed="81"/>
            <rFont val="Wingdings"/>
            <charset val="2"/>
          </rPr>
          <t></t>
        </r>
        <r>
          <rPr>
            <sz val="9"/>
            <color indexed="81"/>
            <rFont val="Tahoma"/>
            <family val="2"/>
          </rPr>
          <t xml:space="preserve">What country is the animal naturally found in?
</t>
        </r>
        <r>
          <rPr>
            <sz val="9"/>
            <color indexed="81"/>
            <rFont val="Wingdings"/>
            <charset val="2"/>
          </rPr>
          <t></t>
        </r>
        <r>
          <rPr>
            <sz val="9"/>
            <color indexed="81"/>
            <rFont val="Tahoma"/>
            <family val="2"/>
          </rPr>
          <t xml:space="preserve">How does its fur or skin help the animal live in this habitat?
</t>
        </r>
        <r>
          <rPr>
            <sz val="9"/>
            <color indexed="81"/>
            <rFont val="Wingdings"/>
            <charset val="2"/>
          </rPr>
          <t></t>
        </r>
        <r>
          <rPr>
            <sz val="9"/>
            <color indexed="81"/>
            <rFont val="Tahoma"/>
            <family val="2"/>
          </rPr>
          <t xml:space="preserve">How does it stay clean?
</t>
        </r>
        <r>
          <rPr>
            <sz val="9"/>
            <color indexed="81"/>
            <rFont val="Wingdings"/>
            <charset val="2"/>
          </rPr>
          <t></t>
        </r>
        <r>
          <rPr>
            <sz val="9"/>
            <color indexed="81"/>
            <rFont val="Tahoma"/>
            <family val="2"/>
          </rPr>
          <t xml:space="preserve">How does it get around in this habitat?
</t>
        </r>
        <r>
          <rPr>
            <sz val="9"/>
            <color indexed="81"/>
            <rFont val="Wingdings"/>
            <charset val="2"/>
          </rPr>
          <t></t>
        </r>
        <r>
          <rPr>
            <sz val="9"/>
            <color indexed="81"/>
            <rFont val="Tahoma"/>
            <family val="2"/>
          </rPr>
          <t>What kind of food can it find in this habitat?</t>
        </r>
      </text>
    </comment>
    <comment ref="C268" authorId="0">
      <text>
        <r>
          <rPr>
            <b/>
            <sz val="9"/>
            <color indexed="81"/>
            <rFont val="Tahoma"/>
            <family val="2"/>
          </rPr>
          <t>Explore an animal habitat near where you live.</t>
        </r>
        <r>
          <rPr>
            <sz val="9"/>
            <color indexed="81"/>
            <rFont val="Tahoma"/>
            <family val="2"/>
          </rPr>
          <t xml:space="preserve"> It could  be part of a park, forest, beach, or desert. Figure out what the animals you see have in common. First, make a list of each one's features. Circle the things the animals share, then trade ideas about why they have each feature with your friends. Some features you might list: type of fur or skin, paw, tail, and coloring; kind of legs, mouth, and ears.</t>
        </r>
      </text>
    </comment>
    <comment ref="C269" authorId="0">
      <text>
        <r>
          <rPr>
            <b/>
            <sz val="9"/>
            <color indexed="81"/>
            <rFont val="Tahoma"/>
            <family val="2"/>
          </rPr>
          <t>Make a habitat collage.</t>
        </r>
        <r>
          <rPr>
            <sz val="9"/>
            <color indexed="81"/>
            <rFont val="Tahoma"/>
            <family val="2"/>
          </rPr>
          <t xml:space="preserve"> Scientists use habitats to group animals by things they all share. Cut out 15-20 pictures of wild animals from old magazines. Group the animals by habitat. Then group them by how they look, how they move, or how they bear their young. Did your groups change? Discuss the groupings with your Junior friends-and make up ways to group animals.</t>
        </r>
      </text>
    </comment>
    <comment ref="C270" authorId="0">
      <text>
        <r>
          <rPr>
            <sz val="9"/>
            <color indexed="81"/>
            <rFont val="Tahoma"/>
            <family val="2"/>
          </rPr>
          <t>You've watched how animals use their habitats and thought about why the live in that area-now take a look at the houses they build in their habitats. Each habitat has unique challenges for animal builders!</t>
        </r>
      </text>
    </comment>
    <comment ref="C271" authorId="0">
      <text>
        <r>
          <rPr>
            <b/>
            <sz val="9"/>
            <color indexed="81"/>
            <rFont val="Tahoma"/>
            <family val="2"/>
          </rPr>
          <t>Check out baby-animal habitats.</t>
        </r>
        <r>
          <rPr>
            <sz val="9"/>
            <color indexed="81"/>
            <rFont val="Tahoma"/>
            <family val="2"/>
          </rPr>
          <t xml:space="preserve"> Find out how different animal parents care for their babies and make "homes" for them. You could read about how emperor penguins hold a chick under a special flap in chilly Arctic temperatures, or how an orangutan mother builds new nests for her and her baby every day. Draw or paint a picture of your favorite animal pair.
FOR MORE FUN: Use a computer program to turn your picture into a screensaver, and add a fun fact about the animals to share with family or friends who use that computer.</t>
        </r>
      </text>
    </comment>
    <comment ref="C272" authorId="0">
      <text>
        <r>
          <rPr>
            <b/>
            <sz val="9"/>
            <color indexed="81"/>
            <rFont val="Tahoma"/>
            <family val="2"/>
          </rPr>
          <t xml:space="preserve">Make your own animal house. </t>
        </r>
        <r>
          <rPr>
            <sz val="9"/>
            <color indexed="81"/>
            <rFont val="Tahoma"/>
            <family val="2"/>
          </rPr>
          <t>Meerkats live in large underground burrows with several entrances. Beavers make dome-shaped homes called lodges with branches and mud-and they usually have an underwater entrance. Research these animal homes and try sketching your own meerkat burrow or building your own beaver lodge from sticks and mud. Share your "home" with others and explain how and why it works.</t>
        </r>
      </text>
    </comment>
    <comment ref="C273" authorId="0">
      <text>
        <r>
          <rPr>
            <b/>
            <sz val="9"/>
            <color indexed="81"/>
            <rFont val="Tahoma"/>
            <family val="2"/>
          </rPr>
          <t xml:space="preserve">Insulate your own "nest." </t>
        </r>
        <r>
          <rPr>
            <sz val="9"/>
            <color indexed="81"/>
            <rFont val="Tahoma"/>
            <family val="2"/>
          </rPr>
          <t>Many animals use insulation to keep their homes cool in hot temperatures or warm in the cold. They may line a nest with feathers or burrow into snow or mud to hold in body heat. Try the experiment in the sidebar to see how insulation in a nest works.</t>
        </r>
      </text>
    </comment>
    <comment ref="C274" authorId="0">
      <text>
        <r>
          <rPr>
            <sz val="9"/>
            <color indexed="81"/>
            <rFont val="Tahoma"/>
            <family val="2"/>
          </rPr>
          <t xml:space="preserve">When the animals no longer have their habitat, they have to adapt to a new place to live. Some animals can't change, and end up becoming endangered. Answer these questions about one of the endangered animal habitats below.
</t>
        </r>
        <r>
          <rPr>
            <sz val="9"/>
            <color indexed="81"/>
            <rFont val="Wingdings"/>
            <charset val="2"/>
          </rPr>
          <t></t>
        </r>
        <r>
          <rPr>
            <sz val="9"/>
            <color indexed="81"/>
            <rFont val="Tahoma"/>
            <family val="2"/>
          </rPr>
          <t xml:space="preserve">Why is it in danger?
</t>
        </r>
        <r>
          <rPr>
            <sz val="9"/>
            <color indexed="81"/>
            <rFont val="Wingdings"/>
            <charset val="2"/>
          </rPr>
          <t></t>
        </r>
        <r>
          <rPr>
            <sz val="9"/>
            <color indexed="81"/>
            <rFont val="Tahoma"/>
            <family val="2"/>
          </rPr>
          <t xml:space="preserve">What is happening to the animals?
</t>
        </r>
        <r>
          <rPr>
            <sz val="9"/>
            <color indexed="81"/>
            <rFont val="Wingdings"/>
            <charset val="2"/>
          </rPr>
          <t></t>
        </r>
        <r>
          <rPr>
            <sz val="9"/>
            <color indexed="81"/>
            <rFont val="Tahoma"/>
            <family val="2"/>
          </rPr>
          <t xml:space="preserve">What are people doing to help the habitat?
</t>
        </r>
        <r>
          <rPr>
            <sz val="9"/>
            <color indexed="81"/>
            <rFont val="Wingdings"/>
            <charset val="2"/>
          </rPr>
          <t></t>
        </r>
        <r>
          <rPr>
            <sz val="9"/>
            <color indexed="81"/>
            <rFont val="Tahoma"/>
            <family val="2"/>
          </rPr>
          <t>Are the animals able to adapt?</t>
        </r>
      </text>
    </comment>
    <comment ref="C278" authorId="0">
      <text>
        <r>
          <rPr>
            <sz val="9"/>
            <color indexed="81"/>
            <rFont val="Tahoma"/>
            <family val="2"/>
          </rPr>
          <t>You can take steps to help protect animals' homes and prevent them from becoming endangered.</t>
        </r>
      </text>
    </comment>
    <comment ref="C279" authorId="0">
      <text>
        <r>
          <rPr>
            <b/>
            <sz val="9"/>
            <color indexed="81"/>
            <rFont val="Tahoma"/>
            <family val="2"/>
          </rPr>
          <t>Wildlife awareness party.</t>
        </r>
        <r>
          <rPr>
            <sz val="9"/>
            <color indexed="81"/>
            <rFont val="Tahoma"/>
            <family val="2"/>
          </rPr>
          <t xml:space="preserve"> Choose an endangered animal-maybe one that shares something with you. (Are you a great swimmer like a jaguar? Do you have long arms like a spider monkey?) Then dress up like the animal for a party with your Junior friends, and tell your story: where you live, why your home is endangered, and how others can help. If there's an organization that protects your habitat, share its name and mission. It's a party because it's positive: The more you know about how to help, the more you can do!
FOR MORE FUN: Invite younger Girl Scouts to your party.</t>
        </r>
      </text>
    </comment>
    <comment ref="C280" authorId="0">
      <text>
        <r>
          <rPr>
            <b/>
            <sz val="9"/>
            <color indexed="81"/>
            <rFont val="Tahoma"/>
            <family val="2"/>
          </rPr>
          <t>Create a backyard habitat.</t>
        </r>
        <r>
          <rPr>
            <sz val="9"/>
            <color indexed="81"/>
            <rFont val="Tahoma"/>
            <family val="2"/>
          </rPr>
          <t xml:space="preserve"> Get permission from your family to make a habitat in your yard, or ask a school, neighbor, or someone who owns land nearby to allow you to create one. Research and then carry out a landscape plan that is best for wildlife in teh area. Record the wildlife you attract and their behavior. (The Audobon Society has some good resources to get you started.)</t>
        </r>
      </text>
    </comment>
    <comment ref="C281" authorId="0">
      <text>
        <r>
          <rPr>
            <b/>
            <sz val="9"/>
            <color indexed="81"/>
            <rFont val="Tahoma"/>
            <family val="2"/>
          </rPr>
          <t>Help clean up an animal habitat.</t>
        </r>
        <r>
          <rPr>
            <sz val="9"/>
            <color indexed="81"/>
            <rFont val="Tahoma"/>
            <family val="2"/>
          </rPr>
          <t xml:space="preserve"> Many times trash and litter destroy animal habitats and harm animals. With your Girl Scout sisters, ask an expert to recommend an area that needs cleaning-it could be the woods, a stream, a beach, or a city park. Get permission to spend a few hours making it nicer for our animal friends.</t>
        </r>
      </text>
    </comment>
    <comment ref="C285" authorId="0">
      <text>
        <r>
          <rPr>
            <sz val="9"/>
            <color indexed="81"/>
            <rFont val="Tahoma"/>
            <family val="2"/>
          </rPr>
          <t>Pick your time period and do a little research. What did girls do? What did they like? Then use one of the choices to come up with the details of your character's life.</t>
        </r>
      </text>
    </comment>
    <comment ref="C286" authorId="0">
      <text>
        <r>
          <rPr>
            <b/>
            <sz val="9"/>
            <color indexed="81"/>
            <rFont val="Tahoma"/>
            <family val="2"/>
          </rPr>
          <t>Write her diary.</t>
        </r>
        <r>
          <rPr>
            <sz val="9"/>
            <color indexed="81"/>
            <rFont val="Tahoma"/>
            <family val="2"/>
          </rPr>
          <t xml:space="preserve"> Pretend to be your character and write a week's diary about your daily life.</t>
        </r>
      </text>
    </comment>
    <comment ref="C287" authorId="0">
      <text>
        <r>
          <rPr>
            <b/>
            <sz val="9"/>
            <color indexed="81"/>
            <rFont val="Tahoma"/>
            <family val="2"/>
          </rPr>
          <t>Write a speech for your character.</t>
        </r>
        <r>
          <rPr>
            <sz val="9"/>
            <color indexed="81"/>
            <rFont val="Tahoma"/>
            <family val="2"/>
          </rPr>
          <t xml:space="preserve"> If she could have gotten up and spoken her mind, what would she have said-and who would she have said it to? Pick a scenario and write her words.
FOR MORE FUN: Perform it for an audience!</t>
        </r>
      </text>
    </comment>
    <comment ref="C288" authorId="0">
      <text>
        <r>
          <rPr>
            <b/>
            <sz val="9"/>
            <color indexed="81"/>
            <rFont val="Tahoma"/>
            <family val="2"/>
          </rPr>
          <t>Play a game of 20 questions.</t>
        </r>
        <r>
          <rPr>
            <sz val="9"/>
            <color indexed="81"/>
            <rFont val="Tahoma"/>
            <family val="2"/>
          </rPr>
          <t xml:space="preserve"> If your character actually existed, have a partner try to guess who she is or what time period she is from by asking you questions. Then tell her all about the character.</t>
        </r>
      </text>
    </comment>
    <comment ref="C289" authorId="0">
      <text>
        <r>
          <rPr>
            <sz val="9"/>
            <color indexed="81"/>
            <rFont val="Tahoma"/>
            <family val="2"/>
          </rPr>
          <t>Now it's time to work on your look. Create a costume that matches your character's lifestyle and time period. If a specific part of the outfit (such as an extra-long skirt) serves a particular purpose or function, find out what it is.</t>
        </r>
      </text>
    </comment>
    <comment ref="C290" authorId="0">
      <text>
        <r>
          <rPr>
            <b/>
            <sz val="9"/>
            <color indexed="81"/>
            <rFont val="Tahoma"/>
            <family val="2"/>
          </rPr>
          <t>Do it yourself.</t>
        </r>
        <r>
          <rPr>
            <sz val="9"/>
            <color indexed="81"/>
            <rFont val="Tahoma"/>
            <family val="2"/>
          </rPr>
          <t xml:space="preserve"> Stitch your own outfit, or make one from a pattern (ask an adult for help if you need it). Or visit a thrift shop to find clothing to decorate.
FOR MORE FUN: Add a hairdo! Style your hair for your time period, too.</t>
        </r>
      </text>
    </comment>
    <comment ref="C291" authorId="0">
      <text>
        <r>
          <rPr>
            <b/>
            <sz val="9"/>
            <color indexed="81"/>
            <rFont val="Tahoma"/>
            <family val="2"/>
          </rPr>
          <t xml:space="preserve">Make two or three accessories. </t>
        </r>
        <r>
          <rPr>
            <sz val="9"/>
            <color indexed="81"/>
            <rFont val="Tahoma"/>
            <family val="2"/>
          </rPr>
          <t>What kinds of decorations did girls wear in your time period? Pick something to re-create. This could be a hat, necklace of fake jewels, or a lady knight's shield.</t>
        </r>
      </text>
    </comment>
    <comment ref="C292" authorId="0">
      <text>
        <r>
          <rPr>
            <b/>
            <sz val="9"/>
            <color indexed="81"/>
            <rFont val="Tahoma"/>
            <family val="2"/>
          </rPr>
          <t>Draw it out.</t>
        </r>
        <r>
          <rPr>
            <sz val="9"/>
            <color indexed="81"/>
            <rFont val="Tahoma"/>
            <family val="2"/>
          </rPr>
          <t xml:space="preserve"> Sketch and label a typical outfit as if you were a fashion designer from the era.
FOR MORE FUN: Make a simple doll from paper (or use a doll you have) and make the outfit for her to wear.</t>
        </r>
      </text>
    </comment>
    <comment ref="C293" authorId="0">
      <text>
        <r>
          <rPr>
            <sz val="9"/>
            <color indexed="81"/>
            <rFont val="Tahoma"/>
            <family val="2"/>
          </rPr>
          <t>Immerse yourself in your character's time period. Think about what her lifestyle would have been like, and live it out. This is yoru chance to spend a day seeing the world through your character's eyes.</t>
        </r>
      </text>
    </comment>
    <comment ref="C294" authorId="0">
      <text>
        <r>
          <rPr>
            <b/>
            <sz val="9"/>
            <color indexed="81"/>
            <rFont val="Tahoma"/>
            <family val="2"/>
          </rPr>
          <t>What are your chores/duties?</t>
        </r>
        <r>
          <rPr>
            <sz val="9"/>
            <color indexed="81"/>
            <rFont val="Tahoma"/>
            <family val="2"/>
          </rPr>
          <t xml:space="preserve"> Take one on. You might hand-dip candles, churn butter in a jar, embroider a sampler, or make a doll.</t>
        </r>
      </text>
    </comment>
    <comment ref="C295" authorId="0">
      <text>
        <r>
          <rPr>
            <b/>
            <sz val="9"/>
            <color indexed="81"/>
            <rFont val="Tahoma"/>
            <family val="2"/>
          </rPr>
          <t>Food and meals.</t>
        </r>
        <r>
          <rPr>
            <sz val="9"/>
            <color indexed="81"/>
            <rFont val="Tahoma"/>
            <family val="2"/>
          </rPr>
          <t xml:space="preserve"> Research a recipe and make a typical dish a girl from that period might have prepared for her family.</t>
        </r>
      </text>
    </comment>
    <comment ref="C296" authorId="0">
      <text>
        <r>
          <rPr>
            <b/>
            <sz val="9"/>
            <color indexed="81"/>
            <rFont val="Tahoma"/>
            <family val="2"/>
          </rPr>
          <t>Home Sweet Home.</t>
        </r>
        <r>
          <rPr>
            <sz val="9"/>
            <color indexed="81"/>
            <rFont val="Tahoma"/>
            <family val="2"/>
          </rPr>
          <t xml:space="preserve"> Where would you have lived? Create a model of your character's home-you might make a teepee or Mongolian yurt (a kind of tent) or draw and label the parts of a castle.</t>
        </r>
      </text>
    </comment>
    <comment ref="C297" authorId="0">
      <text>
        <r>
          <rPr>
            <sz val="9"/>
            <color indexed="81"/>
            <rFont val="Tahoma"/>
            <family val="2"/>
          </rPr>
          <t>Every girl has a favorite game. Find out what kinds of things girls in your chosen time period did for fun, then try out an activity yourself.</t>
        </r>
      </text>
    </comment>
    <comment ref="C298" authorId="0">
      <text>
        <r>
          <rPr>
            <b/>
            <sz val="9"/>
            <color indexed="81"/>
            <rFont val="Tahoma"/>
            <family val="2"/>
          </rPr>
          <t>Make music.</t>
        </r>
        <r>
          <rPr>
            <sz val="9"/>
            <color indexed="81"/>
            <rFont val="Tahoma"/>
            <family val="2"/>
          </rPr>
          <t xml:space="preserve"> Find out what sounds were popular in your day and share them with others. You could look up sheet music and sing or play a song, make an instrument, or even compose something.</t>
        </r>
      </text>
    </comment>
    <comment ref="C299" authorId="0">
      <text>
        <r>
          <rPr>
            <b/>
            <sz val="9"/>
            <color indexed="81"/>
            <rFont val="Tahoma"/>
            <family val="2"/>
          </rPr>
          <t>Play a game-or two.</t>
        </r>
        <r>
          <rPr>
            <sz val="9"/>
            <color indexed="81"/>
            <rFont val="Tahoma"/>
            <family val="2"/>
          </rPr>
          <t xml:space="preserve"> What kinds of parlor or party games existed?Make a board game or play cards in a style popular for the times. What sorts of outside games were played? Gather your friends and try one.</t>
        </r>
      </text>
    </comment>
    <comment ref="C300" authorId="0">
      <text>
        <r>
          <rPr>
            <b/>
            <sz val="9"/>
            <color indexed="81"/>
            <rFont val="Tahoma"/>
            <family val="2"/>
          </rPr>
          <t>Create art.</t>
        </r>
        <r>
          <rPr>
            <sz val="9"/>
            <color indexed="81"/>
            <rFont val="Tahoma"/>
            <family val="2"/>
          </rPr>
          <t xml:space="preserve"> What types of art were popular? Sculpt something from clay, do a painting or drawing in a period-appropriate style, or try out a dance from your era.</t>
        </r>
      </text>
    </comment>
    <comment ref="C301" authorId="0">
      <text>
        <r>
          <rPr>
            <sz val="9"/>
            <color indexed="81"/>
            <rFont val="Tahoma"/>
            <family val="2"/>
          </rPr>
          <t>Now, act as your character. Wear your costume and plan to share one thing about your life. You could teach some friends a game you learned, share the food you made with your family, or tell anything else you can dream up to other Girl Scout Juniors or classmates at school.</t>
        </r>
      </text>
    </comment>
    <comment ref="C302" authorId="0">
      <text>
        <r>
          <rPr>
            <b/>
            <sz val="9"/>
            <color indexed="81"/>
            <rFont val="Tahoma"/>
            <family val="2"/>
          </rPr>
          <t>Make your own event.</t>
        </r>
        <r>
          <rPr>
            <sz val="9"/>
            <color indexed="81"/>
            <rFont val="Tahoma"/>
            <family val="2"/>
          </rPr>
          <t xml:space="preserve"> Maybe each girl is a character from </t>
        </r>
        <r>
          <rPr>
            <i/>
            <sz val="9"/>
            <color indexed="81"/>
            <rFont val="Tahoma"/>
            <family val="2"/>
          </rPr>
          <t>Little Women</t>
        </r>
        <r>
          <rPr>
            <sz val="9"/>
            <color indexed="81"/>
            <rFont val="Tahoma"/>
            <family val="2"/>
          </rPr>
          <t xml:space="preserve"> by Louisa May Alcott, and you celebrate Amy's wedding. Or perhaps you can set up a medieval feast, pioneer day at the park, or a big dance typical of the time period. If you're from different eras, make it a living-history jamboree-could you each have a booth to represent your era?</t>
        </r>
      </text>
    </comment>
    <comment ref="C303" authorId="0">
      <text>
        <r>
          <rPr>
            <b/>
            <sz val="9"/>
            <color indexed="81"/>
            <rFont val="Tahoma"/>
            <family val="2"/>
          </rPr>
          <t>Have a living-history party.</t>
        </r>
        <r>
          <rPr>
            <sz val="9"/>
            <color indexed="81"/>
            <rFont val="Tahoma"/>
            <family val="2"/>
          </rPr>
          <t xml:space="preserve"> Get together with your group and have everyone share their characters. Or be the star yourself, and bring the era to life for friends or family.</t>
        </r>
      </text>
    </comment>
    <comment ref="C304" authorId="0">
      <text>
        <r>
          <rPr>
            <b/>
            <sz val="9"/>
            <color indexed="81"/>
            <rFont val="Tahoma"/>
            <family val="2"/>
          </rPr>
          <t>Attend a history-oriented event in your town.</t>
        </r>
        <r>
          <rPr>
            <sz val="9"/>
            <color indexed="81"/>
            <rFont val="Tahoma"/>
            <family val="2"/>
          </rPr>
          <t xml:space="preserve"> Local historical museums and libraries sometimes host events that celebrate the past. Many cities have yearly Renaissance fairs, and some places stage reenactments of historical events. See if you can find one in your era, and make this badge a way to get yourself ready to attend.</t>
        </r>
      </text>
    </comment>
    <comment ref="C308" authorId="0">
      <text>
        <r>
          <rPr>
            <sz val="9"/>
            <color indexed="81"/>
            <rFont val="Tahoma"/>
            <family val="2"/>
          </rPr>
          <t>Every day, we rely on a lot of things to make our lives easier, like school buses, chairs, and shoes. Some of these products we love, and some we dislike. So what makes a product great? Pick one choice to choose a product. Then make a callout chart like the one for the backpack. Label the parts of the product, then call out five things that make it great and five things you want to change.</t>
        </r>
      </text>
    </comment>
    <comment ref="C309" authorId="0">
      <text>
        <r>
          <rPr>
            <b/>
            <sz val="9"/>
            <color indexed="81"/>
            <rFont val="Tahoma"/>
            <family val="2"/>
          </rPr>
          <t xml:space="preserve">Choose a product you use at school. </t>
        </r>
        <r>
          <rPr>
            <sz val="9"/>
            <color indexed="81"/>
            <rFont val="Tahoma"/>
            <family val="2"/>
          </rPr>
          <t>It might be your desk, a pen, or a notebook.</t>
        </r>
      </text>
    </comment>
    <comment ref="C310" authorId="0">
      <text>
        <r>
          <rPr>
            <b/>
            <sz val="9"/>
            <color indexed="81"/>
            <rFont val="Tahoma"/>
            <family val="2"/>
          </rPr>
          <t>Choose a product from a hobby.</t>
        </r>
        <r>
          <rPr>
            <sz val="9"/>
            <color indexed="81"/>
            <rFont val="Tahoma"/>
            <family val="2"/>
          </rPr>
          <t xml:space="preserve"> Whether you're a soccer star, play the flute, or love to read books, your hobby likely uses some equipment.</t>
        </r>
      </text>
    </comment>
    <comment ref="C311" authorId="0">
      <text>
        <r>
          <rPr>
            <b/>
            <sz val="9"/>
            <color indexed="81"/>
            <rFont val="Tahoma"/>
            <family val="2"/>
          </rPr>
          <t xml:space="preserve">Choose a home product. </t>
        </r>
        <r>
          <rPr>
            <sz val="9"/>
            <color indexed="81"/>
            <rFont val="Tahoma"/>
            <family val="2"/>
          </rPr>
          <t>It might be a sponge used to wash dishes, a rake used for leaves in the yard, or the TV in the living room.</t>
        </r>
      </text>
    </comment>
    <comment ref="C312" authorId="0">
      <text>
        <r>
          <rPr>
            <sz val="9"/>
            <color indexed="81"/>
            <rFont val="Tahoma"/>
            <family val="2"/>
          </rPr>
          <t>It's not always easy to tell why a product works and why it doesn't. Observing people using the product can be the best way to figure it out. If using a part of the product is difficult, it could be a sign that the product needs innovation!</t>
        </r>
      </text>
    </comment>
    <comment ref="C313" authorId="0">
      <text>
        <r>
          <rPr>
            <b/>
            <sz val="9"/>
            <color indexed="81"/>
            <rFont val="Tahoma"/>
            <family val="2"/>
          </rPr>
          <t>Observe.</t>
        </r>
        <r>
          <rPr>
            <sz val="9"/>
            <color indexed="81"/>
            <rFont val="Tahoma"/>
            <family val="2"/>
          </rPr>
          <t xml:space="preserve"> Watch a friend or family member use a product, and jot down at least five things they do. For example, does a shopping cart always seem to be struck to the cart in front of it when you pull on it at the supermarket? Then try the product yourself and write down your reactions.</t>
        </r>
      </text>
    </comment>
    <comment ref="C314" authorId="0">
      <text>
        <r>
          <rPr>
            <b/>
            <sz val="9"/>
            <color indexed="81"/>
            <rFont val="Tahoma"/>
            <family val="2"/>
          </rPr>
          <t>Interview.</t>
        </r>
        <r>
          <rPr>
            <sz val="9"/>
            <color indexed="81"/>
            <rFont val="Tahoma"/>
            <family val="2"/>
          </rPr>
          <t xml:space="preserve"> Ask a friend or family member how they use their favorite product. Find out what they like, what they don't like, and whether they sometimes use another product to do the same thing. For example, if your grandfather loves his cassette player, find out if he uses an MP3 player sometimes and why. Next, use the product and write down your reactions.</t>
        </r>
      </text>
    </comment>
    <comment ref="C315" authorId="0">
      <text>
        <r>
          <rPr>
            <b/>
            <sz val="9"/>
            <color indexed="81"/>
            <rFont val="Tahoma"/>
            <family val="2"/>
          </rPr>
          <t>Photograph.</t>
        </r>
        <r>
          <rPr>
            <sz val="9"/>
            <color indexed="81"/>
            <rFont val="Tahoma"/>
            <family val="2"/>
          </rPr>
          <t xml:space="preserve"> Take pictures of a friend, family member, or neighbor using a product. If they're using a backpack. How are they taking it off and on? How do they put their things inside? How do they close it? Write down actions that seem odd or surprising. Then try the product and list your reactions in your notebook.</t>
        </r>
      </text>
    </comment>
    <comment ref="C316" authorId="0">
      <text>
        <r>
          <rPr>
            <b/>
            <sz val="9"/>
            <color indexed="81"/>
            <rFont val="Tahoma"/>
            <family val="2"/>
          </rPr>
          <t>Figure out what's working and what's not.</t>
        </r>
        <r>
          <rPr>
            <sz val="9"/>
            <color indexed="81"/>
            <rFont val="Tahoma"/>
            <family val="2"/>
          </rPr>
          <t xml:space="preserve"> When you tie your shoes, you probably do things in the same order each time. You have to put the shoes on, then lace them up, then tie the laces. If you tie the laces before you put on the shoes, it just won't work! Innovators study every step of how people use products to uncover and solve problems.</t>
        </r>
      </text>
    </comment>
    <comment ref="C317" authorId="0">
      <text>
        <r>
          <rPr>
            <b/>
            <sz val="9"/>
            <color indexed="81"/>
            <rFont val="Tahoma"/>
            <family val="2"/>
          </rPr>
          <t>Step by step.</t>
        </r>
        <r>
          <rPr>
            <sz val="9"/>
            <color indexed="81"/>
            <rFont val="Tahoma"/>
            <family val="2"/>
          </rPr>
          <t xml:space="preserve"> Watch a friend or family member using a product, and write down their actions step by step. For example, if an adult is driving a car, what do they do first? Do they put on their seat belt, then put the car in gear, and then turn the ignition key? circle or mark the steps they had trouble with.</t>
        </r>
      </text>
    </comment>
    <comment ref="C318" authorId="0">
      <text>
        <r>
          <rPr>
            <b/>
            <sz val="9"/>
            <color indexed="81"/>
            <rFont val="Tahoma"/>
            <family val="2"/>
          </rPr>
          <t xml:space="preserve">Draw the product. </t>
        </r>
        <r>
          <rPr>
            <sz val="9"/>
            <color indexed="81"/>
            <rFont val="Tahoma"/>
            <family val="2"/>
          </rPr>
          <t>Label each part of the product, what it's for, and how it's used. For example, a backpack has a handle for carrying by hand, but some people also clip pens to it. Sometimes problems occur when a part is used differently from how it's meant to be used. Mark the areas where the user had trouble or make an adjustment to make it work for them.</t>
        </r>
      </text>
    </comment>
    <comment ref="C319" authorId="0">
      <text>
        <r>
          <rPr>
            <b/>
            <sz val="9"/>
            <color indexed="81"/>
            <rFont val="Tahoma"/>
            <family val="2"/>
          </rPr>
          <t>Analyze a group of products.</t>
        </r>
        <r>
          <rPr>
            <sz val="9"/>
            <color indexed="81"/>
            <rFont val="Tahoma"/>
            <family val="2"/>
          </rPr>
          <t xml:space="preserve"> Often, existing products all address the same problem-or overlook it. Collect at least five similar products, and compare them. For example, if you picked cereal boxes, you might find that some cereals offer vitamins, and others seem more like dessert. What does that tell you about the problems that cereals solve? Now write down two problems the products solve, and two problems that have been overlooked.</t>
        </r>
      </text>
    </comment>
    <comment ref="C320" authorId="0">
      <text>
        <r>
          <rPr>
            <sz val="9"/>
            <color indexed="81"/>
            <rFont val="Tahoma"/>
            <family val="2"/>
          </rPr>
          <t>Choose the product you looked at in steps 1,2, and 3 that could use the most improvement. If you found more than one problem with the product, pick one to focus on. Try one of these activities to come up with as many solutions as you can.</t>
        </r>
      </text>
    </comment>
    <comment ref="C321" authorId="0">
      <text>
        <r>
          <rPr>
            <b/>
            <sz val="9"/>
            <color indexed="81"/>
            <rFont val="Tahoma"/>
            <family val="2"/>
          </rPr>
          <t>From to terrible to terriffic!</t>
        </r>
        <r>
          <rPr>
            <sz val="9"/>
            <color indexed="81"/>
            <rFont val="Tahoma"/>
            <family val="2"/>
          </rPr>
          <t xml:space="preserve"> Sometimes coming up with the wrong way to solve a problem can help get to the right way. Jot down or draw five ways to make your product's problem worse! Now look at each "wrong" idea and jot down or draw the oppsite idea. For example, a terrible backpack might have thin straps that dig into the wearer's shoulders, but a terriffic backpack has wide, cushy straps.</t>
        </r>
      </text>
    </comment>
    <comment ref="C322" authorId="0">
      <text>
        <r>
          <rPr>
            <b/>
            <sz val="9"/>
            <color indexed="81"/>
            <rFont val="Tahoma"/>
            <family val="2"/>
          </rPr>
          <t>Troubleshoot.</t>
        </r>
        <r>
          <rPr>
            <sz val="9"/>
            <color indexed="81"/>
            <rFont val="Tahoma"/>
            <family val="2"/>
          </rPr>
          <t xml:space="preserve"> Troubleshooting is searching for the cause of a problem so you can fix it. Try to identify what's causing trouble with your product and brainstorm five ideas to make that part better. If your problem is that everything in your backpack gets mixed up, troubleshoot by finding ways to make more or better compartments.</t>
        </r>
      </text>
    </comment>
    <comment ref="C323" authorId="0">
      <text>
        <r>
          <rPr>
            <b/>
            <sz val="9"/>
            <color indexed="81"/>
            <rFont val="Tahoma"/>
            <family val="2"/>
          </rPr>
          <t>Fire the product, keep the job!</t>
        </r>
        <r>
          <rPr>
            <sz val="9"/>
            <color indexed="81"/>
            <rFont val="Tahoma"/>
            <family val="2"/>
          </rPr>
          <t xml:space="preserve"> Every product has a job to do. A backpack's job is to transport your books. Instead of using a backpack, someone could use a suitcase, a horse, or a helpful friend! Come up with five ways to get the job done without your product. These will get you thinking about your product differently.</t>
        </r>
      </text>
    </comment>
    <comment ref="C324" authorId="0">
      <text>
        <r>
          <rPr>
            <sz val="9"/>
            <color indexed="81"/>
            <rFont val="Tahoma"/>
            <family val="2"/>
          </rPr>
          <t>When making a product better, coming up with ideas is only the first step. Innovators aren't worried when their ideas aren't perfect, because the best products are developed over time, with lots of feedback from people who use them. Here, pick your best idea and find out why it doesn't work perfectly. Then, keep innovating!</t>
        </r>
      </text>
    </comment>
    <comment ref="C325" authorId="0">
      <text>
        <r>
          <rPr>
            <b/>
            <sz val="9"/>
            <color indexed="81"/>
            <rFont val="Tahoma"/>
            <family val="2"/>
          </rPr>
          <t>Draw your idea.</t>
        </r>
        <r>
          <rPr>
            <sz val="9"/>
            <color indexed="81"/>
            <rFont val="Tahoma"/>
            <family val="2"/>
          </rPr>
          <t xml:space="preserve"> Draw how your idea solves the problem and makes the product easier and better than it was before. Call out the parts as you did in step 1. Then ask a friend, family member, or neighbor what they think. Do they think it'll work? Update your drawing to include their feedback.</t>
        </r>
      </text>
    </comment>
    <comment ref="C326" authorId="0">
      <text>
        <r>
          <rPr>
            <b/>
            <sz val="9"/>
            <color indexed="81"/>
            <rFont val="Tahoma"/>
            <family val="2"/>
          </rPr>
          <t>Build a prototype.</t>
        </r>
        <r>
          <rPr>
            <sz val="9"/>
            <color indexed="81"/>
            <rFont val="Tahoma"/>
            <family val="2"/>
          </rPr>
          <t xml:space="preserve"> A prototype is what innovators call a 3D model. Using cardboard, paper, dough, fabric, or other appropriate material, build a model of what your idea would look like and how it would work. Ask a group for feedback then modify your prototype with their suggestions.</t>
        </r>
      </text>
    </comment>
    <comment ref="C327" authorId="0">
      <text>
        <r>
          <rPr>
            <b/>
            <sz val="9"/>
            <color indexed="81"/>
            <rFont val="Tahoma"/>
            <family val="2"/>
          </rPr>
          <t xml:space="preserve">Make your change on the original product or a similar product. </t>
        </r>
        <r>
          <rPr>
            <sz val="9"/>
            <color indexed="81"/>
            <rFont val="Tahoma"/>
            <family val="2"/>
          </rPr>
          <t>Test it out yourself, then demonstrate how it works to a parent, friend, or Girl Scout sister. Do they think the product is improved? What changes would they make? Draw what you'd change about the product based on their feedback.
FOR MORE FUN: Take photos of people using your product for your notebook!</t>
        </r>
      </text>
    </comment>
    <comment ref="C331" authorId="0">
      <text>
        <r>
          <rPr>
            <sz val="9"/>
            <color indexed="81"/>
            <rFont val="Tahoma"/>
            <family val="2"/>
          </rPr>
          <t>It's easy to have a conversation with your best friend, but what about people you don't know very well? Conversation skills will help you in your job one day and make you seem more open to new friends! Try one of these to help you have conversations with ease.</t>
        </r>
      </text>
    </comment>
    <comment ref="C332" authorId="0">
      <text>
        <r>
          <rPr>
            <b/>
            <sz val="9"/>
            <color indexed="81"/>
            <rFont val="Tahoma"/>
            <family val="2"/>
          </rPr>
          <t>Practice conversation starters.</t>
        </r>
        <r>
          <rPr>
            <sz val="9"/>
            <color indexed="81"/>
            <rFont val="Tahoma"/>
            <family val="2"/>
          </rPr>
          <t xml:space="preserve"> First, make a list of 10 great questions to start a conversation. Think about the different situations you might have: with one new person, a group of new people, or an adult friend of your parents'.  Then role-play with your questions to practice starting and continuing a conversation.
FOR MORE FUN: Make a list of the questions to keep in your backpack, so you can look over them when you're around new people.</t>
        </r>
      </text>
    </comment>
    <comment ref="C333" authorId="0">
      <text>
        <r>
          <rPr>
            <b/>
            <sz val="9"/>
            <color indexed="81"/>
            <rFont val="Tahoma"/>
            <family val="2"/>
          </rPr>
          <t>Invite an expert to come talk about conversations.</t>
        </r>
        <r>
          <rPr>
            <sz val="9"/>
            <color indexed="81"/>
            <rFont val="Tahoma"/>
            <family val="2"/>
          </rPr>
          <t xml:space="preserve"> Some people specialize in helping people talk to one another. Ask a psychologist, motivational speaker, life coach or other knowledgeable person to show you how to introduce yourself and begin a conversation in different situations.</t>
        </r>
      </text>
    </comment>
    <comment ref="C334" authorId="0">
      <text>
        <r>
          <rPr>
            <b/>
            <sz val="9"/>
            <color indexed="81"/>
            <rFont val="Tahoma"/>
            <family val="2"/>
          </rPr>
          <t>Make a poster with 10 conversation tips.</t>
        </r>
        <r>
          <rPr>
            <sz val="9"/>
            <color indexed="81"/>
            <rFont val="Tahoma"/>
            <family val="2"/>
          </rPr>
          <t xml:space="preserve"> Look in books, online, or in magazines. Remember, body language is an important part of conversation, too. Some of your tips can be about smiling and other friendly gestures that can help everyone feel at ease. Then, hang your poster in a good sharing place.</t>
        </r>
      </text>
    </comment>
    <comment ref="C335" authorId="0">
      <text>
        <r>
          <rPr>
            <sz val="9"/>
            <color indexed="81"/>
            <rFont val="Tahoma"/>
            <family val="2"/>
          </rPr>
          <t>Manners can be important at mealtime. Practice feeling at ease at the table with one of these activites.</t>
        </r>
      </text>
    </comment>
    <comment ref="C336" authorId="0">
      <text>
        <r>
          <rPr>
            <b/>
            <sz val="9"/>
            <color indexed="81"/>
            <rFont val="Tahoma"/>
            <family val="2"/>
          </rPr>
          <t xml:space="preserve">Brainstorm five things not to do at the table. </t>
        </r>
        <r>
          <rPr>
            <sz val="9"/>
            <color indexed="81"/>
            <rFont val="Tahoma"/>
            <family val="2"/>
          </rPr>
          <t>For each one, list a good substitution. Here's one to start you off: "Don't criticize the food! Instead, find something you like about it." Pick three good table manners from your list to practice in the next two weeks.</t>
        </r>
      </text>
    </comment>
    <comment ref="C337" authorId="0">
      <text>
        <r>
          <rPr>
            <b/>
            <sz val="9"/>
            <color indexed="81"/>
            <rFont val="Tahoma"/>
            <family val="2"/>
          </rPr>
          <t>Set the table.</t>
        </r>
        <r>
          <rPr>
            <sz val="9"/>
            <color indexed="81"/>
            <rFont val="Tahoma"/>
            <family val="2"/>
          </rPr>
          <t xml:space="preserve"> Find out where silverware, glasses, napkins, and plates go. Make paper "reminder" place mats that show outlines where everything should go-one for a formal dinner, and one for a casual meal. You might make the place mats from fabric and trace your "cheat sheet" on the back! Then try setting the table for a week.
FOR MORE FUN: With a group of your family, visit a nice restaurant and learn how a table is set for different meals.</t>
        </r>
      </text>
    </comment>
    <comment ref="C338" authorId="0">
      <text>
        <r>
          <rPr>
            <b/>
            <sz val="9"/>
            <color indexed="81"/>
            <rFont val="Tahoma"/>
            <family val="2"/>
          </rPr>
          <t>Study table manners from other countries.</t>
        </r>
        <r>
          <rPr>
            <sz val="9"/>
            <color indexed="81"/>
            <rFont val="Tahoma"/>
            <family val="2"/>
          </rPr>
          <t xml:space="preserve"> In the United States, many people use a fork an dknife to eat, but in other places, it's more common to use chopsticks or to eat with your hands. Learn about mealtime customs from another culture, then have a meal using manners from that place.</t>
        </r>
      </text>
    </comment>
    <comment ref="C339" authorId="0">
      <text>
        <r>
          <rPr>
            <sz val="9"/>
            <color indexed="81"/>
            <rFont val="Tahoma"/>
            <family val="2"/>
          </rPr>
          <t>Special occasions all have their own rituals. When you know what they are, you know how to act! Choose one occasion and find out the answers to the questions in the box below.</t>
        </r>
      </text>
    </comment>
    <comment ref="C342" authorId="0">
      <text>
        <r>
          <rPr>
            <b/>
            <sz val="9"/>
            <color indexed="81"/>
            <rFont val="Tahoma"/>
            <family val="2"/>
          </rPr>
          <t>Coming-of-age ceremony,</t>
        </r>
        <r>
          <rPr>
            <sz val="9"/>
            <color indexed="81"/>
            <rFont val="Tahoma"/>
            <family val="2"/>
          </rPr>
          <t xml:space="preserve"> like a bat mitzvah, confirmation, or a quinceañera.</t>
        </r>
      </text>
    </comment>
    <comment ref="C343" authorId="0">
      <text>
        <r>
          <rPr>
            <sz val="9"/>
            <color indexed="81"/>
            <rFont val="Tahoma"/>
            <family val="2"/>
          </rPr>
          <t>When you receive a gift or are invited somewhere, it's good manners to say thank you. There are other times when thanking someone is less obvious, but just as important!</t>
        </r>
      </text>
    </comment>
    <comment ref="C344" authorId="0">
      <text>
        <r>
          <rPr>
            <b/>
            <sz val="9"/>
            <color indexed="81"/>
            <rFont val="Tahoma"/>
            <family val="2"/>
          </rPr>
          <t>Thank the host.</t>
        </r>
        <r>
          <rPr>
            <sz val="9"/>
            <color indexed="81"/>
            <rFont val="Tahoma"/>
            <family val="2"/>
          </rPr>
          <t xml:space="preserve"> When someone has invited you over for a dinner or a party, find the host before you leave and say thanks. Tell them what you most enjoyed. Practice in a role-play or skit.
FOR MORE FUN: In many places, gifts are given to the host of a party as a thank-you. Find some examples and make a host gift of your own!</t>
        </r>
      </text>
    </comment>
    <comment ref="C345" authorId="0">
      <text>
        <r>
          <rPr>
            <b/>
            <sz val="9"/>
            <color indexed="81"/>
            <rFont val="Tahoma"/>
            <family val="2"/>
          </rPr>
          <t>Handwrite a thank-you note.</t>
        </r>
        <r>
          <rPr>
            <sz val="9"/>
            <color indexed="81"/>
            <rFont val="Tahoma"/>
            <family val="2"/>
          </rPr>
          <t xml:space="preserve"> Kind words written by hand show you took time to share your thanks. Handwrite three thank-you notes in the next month. (You might even make your own note card!) Include why you are thankful. If it's for a gift, tell the giver how you use it, or your favorite thing about it.
FOR MORE FUN: Sometimes you receive a gift that's not exactly what you wanted. In the moment, it can be hard to be thankful! Do a skit about how to have good manners in that situation.</t>
        </r>
      </text>
    </comment>
    <comment ref="C346" authorId="0">
      <text>
        <r>
          <rPr>
            <b/>
            <sz val="9"/>
            <color indexed="81"/>
            <rFont val="Tahoma"/>
            <family val="2"/>
          </rPr>
          <t>Make a thank-you gift.</t>
        </r>
        <r>
          <rPr>
            <sz val="9"/>
            <color indexed="81"/>
            <rFont val="Tahoma"/>
            <family val="2"/>
          </rPr>
          <t xml:space="preserve"> The next time you feel really thankful to someone, give a thank-you gift, like a bouquet of flowers, a drawing, or a bag of trail mix. Gifts you make yourself often have the most meaning. Think about thanking people who help you every day, like your crossing guard or a teacher. Or thank someone for a smaller gesture, like making you feel comfortable in a new situation.</t>
        </r>
      </text>
    </comment>
    <comment ref="C347" authorId="0">
      <text>
        <r>
          <rPr>
            <sz val="9"/>
            <color indexed="81"/>
            <rFont val="Tahoma"/>
            <family val="2"/>
          </rPr>
          <t>Hold a party to practice all you've learned. Invite people you aren't that close with so you can really practice being at ease. Make introductions, make conversation, show good table manners, and thank guests for coming. Pick a group to invite from the list below, and start partying!</t>
        </r>
      </text>
    </comment>
    <comment ref="C348" authorId="0">
      <text>
        <r>
          <rPr>
            <b/>
            <sz val="9"/>
            <color indexed="81"/>
            <rFont val="Tahoma"/>
            <family val="2"/>
          </rPr>
          <t>Other Girl Scouts.</t>
        </r>
        <r>
          <rPr>
            <sz val="9"/>
            <color indexed="81"/>
            <rFont val="Tahoma"/>
            <family val="2"/>
          </rPr>
          <t xml:space="preserve"> Grow your skills by inviting younger and older girls.</t>
        </r>
      </text>
    </comment>
    <comment ref="C349" authorId="0">
      <text>
        <r>
          <rPr>
            <b/>
            <sz val="9"/>
            <color indexed="81"/>
            <rFont val="Tahoma"/>
            <family val="2"/>
          </rPr>
          <t>Your friends and their parents.</t>
        </r>
        <r>
          <rPr>
            <sz val="9"/>
            <color indexed="81"/>
            <rFont val="Tahoma"/>
            <family val="2"/>
          </rPr>
          <t xml:space="preserve"> Make a point of chatting with some adults!</t>
        </r>
      </text>
    </comment>
    <comment ref="C350" authorId="0">
      <text>
        <r>
          <rPr>
            <b/>
            <sz val="9"/>
            <color indexed="81"/>
            <rFont val="Tahoma"/>
            <family val="2"/>
          </rPr>
          <t>Everyone in your class.</t>
        </r>
        <r>
          <rPr>
            <sz val="9"/>
            <color indexed="81"/>
            <rFont val="Tahoma"/>
            <family val="2"/>
          </rPr>
          <t xml:space="preserve"> Think about classmates you don't know very well and come up with some conversation starters ahead of time.</t>
        </r>
      </text>
    </comment>
    <comment ref="C355" authorId="0">
      <text>
        <r>
          <rPr>
            <sz val="9"/>
            <color indexed="81"/>
            <rFont val="Tahoma"/>
            <family val="2"/>
          </rPr>
          <t>What you use to draw can have a major effect on how your picture looks-and you might find you enjoy some materials more than others! Find your favorite drawing tool-called a "medium"-by sketching the same still life three times, with a different medium each time. (Astill life is an object that doesn't move, like a bowl of fruit or a vase.)</t>
        </r>
      </text>
    </comment>
    <comment ref="C356" authorId="0">
      <text>
        <r>
          <rPr>
            <b/>
            <sz val="9"/>
            <color indexed="81"/>
            <rFont val="Tahoma"/>
            <family val="2"/>
          </rPr>
          <t>Try black and white.</t>
        </r>
        <r>
          <rPr>
            <sz val="9"/>
            <color indexed="81"/>
            <rFont val="Tahoma"/>
            <family val="2"/>
          </rPr>
          <t xml:space="preserve"> Draw your still life three times: with black pen, black colored pencil, and charcoal or regular pencil.</t>
        </r>
      </text>
    </comment>
    <comment ref="C357" authorId="0">
      <text>
        <r>
          <rPr>
            <b/>
            <sz val="9"/>
            <color indexed="81"/>
            <rFont val="Tahoma"/>
            <family val="2"/>
          </rPr>
          <t>Use color.</t>
        </r>
        <r>
          <rPr>
            <sz val="9"/>
            <color indexed="81"/>
            <rFont val="Tahoma"/>
            <family val="2"/>
          </rPr>
          <t xml:space="preserve"> Draw your still life three times: with colored pens, colored pencils, and crayons or pastels.</t>
        </r>
      </text>
    </comment>
    <comment ref="C358" authorId="0">
      <text>
        <r>
          <rPr>
            <b/>
            <sz val="9"/>
            <color indexed="81"/>
            <rFont val="Tahoma"/>
            <family val="2"/>
          </rPr>
          <t>Mix and match.</t>
        </r>
        <r>
          <rPr>
            <sz val="9"/>
            <color indexed="81"/>
            <rFont val="Tahoma"/>
            <family val="2"/>
          </rPr>
          <t xml:space="preserve"> Draw your still life three times with any combination you'd like. (Make each one different.) You might mix in chalk or outline color with black for a new look.</t>
        </r>
      </text>
    </comment>
    <comment ref="C359" authorId="0">
      <text>
        <r>
          <rPr>
            <sz val="9"/>
            <color indexed="81"/>
            <rFont val="Tahoma"/>
            <family val="2"/>
          </rPr>
          <t>Shading is a major part of drawing. Think of a face-depending on the light, a person will have some areas on their face that are darker than others. Showing the dark areas is shading. It adds depth and makes the picture look more real. Try shading using one of the techniques below.</t>
        </r>
      </text>
    </comment>
    <comment ref="C360" authorId="0">
      <text>
        <r>
          <rPr>
            <b/>
            <sz val="9"/>
            <color indexed="81"/>
            <rFont val="Tahoma"/>
            <family val="2"/>
          </rPr>
          <t>Draw a picture of something that is mostly one color.</t>
        </r>
        <r>
          <rPr>
            <sz val="9"/>
            <color indexed="81"/>
            <rFont val="Tahoma"/>
            <family val="2"/>
          </rPr>
          <t xml:space="preserve"> Try a snowy field or building in a city at night. They look like one color, but nature uses different shades to give things depth and set them apart. You can, too! You can blend different colors to show light and dark.</t>
        </r>
      </text>
    </comment>
    <comment ref="C361" authorId="0">
      <text>
        <r>
          <rPr>
            <b/>
            <sz val="9"/>
            <color indexed="81"/>
            <rFont val="Tahoma"/>
            <family val="2"/>
          </rPr>
          <t>Use hatching and crosshatching to shade a face drawing.</t>
        </r>
        <r>
          <rPr>
            <sz val="9"/>
            <color indexed="81"/>
            <rFont val="Tahoma"/>
            <family val="2"/>
          </rPr>
          <t xml:space="preserve"> Hatching is drawing lines close together to make the picture look dark. In crosshatching, you make a grid with the lines. Where do you need to show more shadwo? Does hatching or crosshatching make the face look more real?</t>
        </r>
      </text>
    </comment>
    <comment ref="C362" authorId="0">
      <text>
        <r>
          <rPr>
            <b/>
            <sz val="9"/>
            <color indexed="81"/>
            <rFont val="Tahoma"/>
            <family val="2"/>
          </rPr>
          <t>Use smudging to make shadows in a landscape drawing.</t>
        </r>
        <r>
          <rPr>
            <sz val="9"/>
            <color indexed="81"/>
            <rFont val="Tahoma"/>
            <family val="2"/>
          </rPr>
          <t xml:space="preserve"> Draw a picture of an outside scene. Darken the shadow areas, then use your finger or a piece of paper and smudge the shadows. What happens after smudging? Do you like the look?</t>
        </r>
      </text>
    </comment>
    <comment ref="C363" authorId="0">
      <text>
        <r>
          <rPr>
            <sz val="9"/>
            <color indexed="81"/>
            <rFont val="Tahoma"/>
            <family val="2"/>
          </rPr>
          <t>Perspective means that some objects in a picture look farther away than others. For example, if you draw a big house at the bottom of your paper and a tiny dog at the top, the dog will look like it's behind the house, in the distance. Try using perspective in one of these activities.</t>
        </r>
      </text>
    </comment>
    <comment ref="C364" authorId="0">
      <text>
        <r>
          <rPr>
            <b/>
            <sz val="9"/>
            <color indexed="81"/>
            <rFont val="Tahoma"/>
            <family val="2"/>
          </rPr>
          <t>Draw an outdoor scene.</t>
        </r>
        <r>
          <rPr>
            <sz val="9"/>
            <color indexed="81"/>
            <rFont val="Tahoma"/>
            <family val="2"/>
          </rPr>
          <t xml:space="preserve"> First, draw a horizon line across your page. Then, imagine you're standing right in front of your picture. Make the objects close to you look biggest, and draw objects smaller as they get closer to the horizon. (Look at photos of landscape for an idea of how this works!)</t>
        </r>
      </text>
    </comment>
    <comment ref="C365" authorId="0">
      <text>
        <r>
          <rPr>
            <b/>
            <sz val="9"/>
            <color indexed="81"/>
            <rFont val="Tahoma"/>
            <family val="2"/>
          </rPr>
          <t>Zoom in on an object.</t>
        </r>
        <r>
          <rPr>
            <sz val="9"/>
            <color indexed="81"/>
            <rFont val="Tahoma"/>
            <family val="2"/>
          </rPr>
          <t xml:space="preserve"> For example, if you want to draw a landscape scene, pretend you are looking through a camera and pressed zoom. What would you see? Draw that.</t>
        </r>
      </text>
    </comment>
    <comment ref="C366" authorId="0">
      <text>
        <r>
          <rPr>
            <b/>
            <sz val="9"/>
            <color indexed="81"/>
            <rFont val="Tahoma"/>
            <family val="2"/>
          </rPr>
          <t>Take a bug's-eye view.</t>
        </r>
        <r>
          <rPr>
            <sz val="9"/>
            <color indexed="81"/>
            <rFont val="Tahoma"/>
            <family val="2"/>
          </rPr>
          <t xml:space="preserve"> How would an object or scene look if you were a bug? Fill your paper, since a bug would see everything as super huge.</t>
        </r>
      </text>
    </comment>
    <comment ref="C367" authorId="0">
      <text>
        <r>
          <rPr>
            <b/>
            <sz val="9"/>
            <color indexed="81"/>
            <rFont val="Tahoma"/>
            <family val="2"/>
          </rPr>
          <t>Use your imagination like a graphic artist</t>
        </r>
        <r>
          <rPr>
            <sz val="9"/>
            <color indexed="81"/>
            <rFont val="Tahoma"/>
            <family val="2"/>
          </rPr>
          <t xml:space="preserve">
Until now, you've drawn scenes from real life. A graphic artist's job is to communicate messages or ideas in visual form, such as creating a symbol that represents a company. Graphic artists often work on a computer. They may use a software program to design a company's catalog or make their website look nicer. Try drawing like a graphic artist!</t>
        </r>
      </text>
    </comment>
    <comment ref="C368" authorId="0">
      <text>
        <r>
          <rPr>
            <b/>
            <sz val="9"/>
            <color indexed="81"/>
            <rFont val="Tahoma"/>
            <family val="2"/>
          </rPr>
          <t>Draw a new cover for your favorite book or music album.</t>
        </r>
        <r>
          <rPr>
            <sz val="9"/>
            <color indexed="81"/>
            <rFont val="Tahoma"/>
            <family val="2"/>
          </rPr>
          <t xml:space="preserve"> What do the word or lyrics mean to you? How would you show that in a drawing?</t>
        </r>
      </text>
    </comment>
    <comment ref="C369" authorId="0">
      <text>
        <r>
          <rPr>
            <b/>
            <sz val="9"/>
            <color indexed="81"/>
            <rFont val="Tahoma"/>
            <family val="2"/>
          </rPr>
          <t>Draw a cartoon.</t>
        </r>
        <r>
          <rPr>
            <sz val="9"/>
            <color indexed="81"/>
            <rFont val="Tahoma"/>
            <family val="2"/>
          </rPr>
          <t xml:space="preserve"> Make up a cartoon character. Take a look at a newspaper or go online to find some examples, then sketch the details from head to toe-including any fun clothes or extra arms or legs!
FOR MORE FUN: Draw a comic strip starring your character.</t>
        </r>
      </text>
    </comment>
    <comment ref="C370" authorId="0">
      <text>
        <r>
          <rPr>
            <b/>
            <sz val="9"/>
            <color indexed="81"/>
            <rFont val="Tahoma"/>
            <family val="2"/>
          </rPr>
          <t>Draw a logo.</t>
        </r>
        <r>
          <rPr>
            <sz val="9"/>
            <color indexed="81"/>
            <rFont val="Tahoma"/>
            <family val="2"/>
          </rPr>
          <t xml:space="preserve"> A logo is a symbol. Businesses often have them and print them on everything from cards to stationery to T-shirts. You could make a logo that shows symbols of you and your friends or a logo that represents a Take Action project you are doing in Girl Scouts.</t>
        </r>
      </text>
    </comment>
    <comment ref="C371" authorId="0">
      <text>
        <r>
          <rPr>
            <b/>
            <sz val="9"/>
            <color indexed="81"/>
            <rFont val="Tahoma"/>
            <family val="2"/>
          </rPr>
          <t>Make your masterpiece-and show it off!</t>
        </r>
        <r>
          <rPr>
            <sz val="9"/>
            <color indexed="81"/>
            <rFont val="Tahoma"/>
            <family val="2"/>
          </rPr>
          <t xml:space="preserve">
Use all your new skills to create a masterpiece. Choose your favorite materials, and use shading, perspective, and your imagination-even if you're drawing from real life. Then take all your drawings from this badge and do one of the choices.</t>
        </r>
      </text>
    </comment>
    <comment ref="C372" authorId="0">
      <text>
        <r>
          <rPr>
            <b/>
            <sz val="9"/>
            <color indexed="81"/>
            <rFont val="Tahoma"/>
            <family val="2"/>
          </rPr>
          <t>Host an art show at a group meeting.</t>
        </r>
        <r>
          <rPr>
            <sz val="9"/>
            <color indexed="81"/>
            <rFont val="Tahoma"/>
            <family val="2"/>
          </rPr>
          <t xml:space="preserve"> Hang your drawings and talk about how you drew them. You could also have other Girl Scout sisters display their art, and invite family for a group showcase.</t>
        </r>
      </text>
    </comment>
    <comment ref="C373" authorId="0">
      <text>
        <r>
          <rPr>
            <b/>
            <sz val="9"/>
            <color indexed="81"/>
            <rFont val="Tahoma"/>
            <family val="2"/>
          </rPr>
          <t>Host an art gallery party at home.</t>
        </r>
        <r>
          <rPr>
            <sz val="9"/>
            <color indexed="81"/>
            <rFont val="Tahoma"/>
            <family val="2"/>
          </rPr>
          <t xml:space="preserve"> In a museum or gallery, when a new artist shows off her work, it's called an "art opening." Have your own art opening! Make time to talk about your drawings and answer questions like a true artist.</t>
        </r>
      </text>
    </comment>
    <comment ref="C374" authorId="0">
      <text>
        <r>
          <rPr>
            <b/>
            <sz val="9"/>
            <color indexed="81"/>
            <rFont val="Tahoma"/>
            <family val="2"/>
          </rPr>
          <t xml:space="preserve">Create a special art scrapbook called a portfolio. </t>
        </r>
        <r>
          <rPr>
            <sz val="9"/>
            <color indexed="81"/>
            <rFont val="Tahoma"/>
            <family val="2"/>
          </rPr>
          <t>Artists make portfolios so they can easily show their work to others and get jobs. Make your portfolio with a nice folder or flat caryring case and show it to family and friends. You can use it to store and showcase your future art as well!</t>
        </r>
      </text>
    </comment>
    <comment ref="C378" authorId="0">
      <text>
        <r>
          <rPr>
            <sz val="9"/>
            <color indexed="81"/>
            <rFont val="Tahoma"/>
            <family val="2"/>
          </rPr>
          <t>It helps to have an exact goal so you can focus when things get tough-and so you'll know when to celebrate reaching it! In this step, decideon a skill to practice with purpose. (Ideas in the box might help.)
Then, visit one of the people to get advice on choosing a goal. Share your experience in the sport and maybe do some drills so they can help you pick a skill to improve. Last, be sure to ask the person for their top 10 practice tips, and write them in your sports diary or make a poster to inspire you.</t>
        </r>
      </text>
    </comment>
    <comment ref="C379" authorId="0">
      <text>
        <r>
          <rPr>
            <b/>
            <sz val="9"/>
            <color indexed="81"/>
            <rFont val="Tahoma"/>
            <family val="2"/>
          </rPr>
          <t>Ask a coach for advice.</t>
        </r>
        <r>
          <rPr>
            <sz val="9"/>
            <color indexed="81"/>
            <rFont val="Tahoma"/>
            <family val="2"/>
          </rPr>
          <t xml:space="preserve"> Talk with a coach for your sport-your own coach if you already play, or a coach from your school, a middle or high school team, or a local youth league.</t>
        </r>
      </text>
    </comment>
    <comment ref="C380" authorId="0">
      <text>
        <r>
          <rPr>
            <b/>
            <sz val="9"/>
            <color indexed="81"/>
            <rFont val="Tahoma"/>
            <family val="2"/>
          </rPr>
          <t>Speak to a trainer at a gym or community center.</t>
        </r>
        <r>
          <rPr>
            <sz val="9"/>
            <color indexed="81"/>
            <rFont val="Tahoma"/>
            <family val="2"/>
          </rPr>
          <t xml:space="preserve"> Who are the experts in your sport in your area? If you already know some of them, are there other experts who don't know your game as well and can help you improve in different ways?</t>
        </r>
      </text>
    </comment>
    <comment ref="C381" authorId="0">
      <text>
        <r>
          <rPr>
            <b/>
            <sz val="9"/>
            <color indexed="81"/>
            <rFont val="Tahoma"/>
            <family val="2"/>
          </rPr>
          <t>Talk to a physical education or gym teacher at your school.</t>
        </r>
        <r>
          <rPr>
            <sz val="9"/>
            <color indexed="81"/>
            <rFont val="Tahoma"/>
            <family val="2"/>
          </rPr>
          <t xml:space="preserve"> They probably know a lot about different kinds of sports!</t>
        </r>
      </text>
    </comment>
    <comment ref="C382" authorId="0">
      <text>
        <r>
          <rPr>
            <sz val="9"/>
            <color indexed="81"/>
            <rFont val="Tahoma"/>
            <family val="2"/>
          </rPr>
          <t>In any sport, athletes need to keep going even when they think tey can't-that's endurance. You need endurance to run around all the bases in baseball or to keep playing a long match in tennis.
Practice helps you build endurance. The first time you run you might be able to go for 20 minutes, and pushing it to 25 will feel hard. But the magic of endurance is that the next tiem you run 25 minutes, it can seem easier! Choose the endurance activity that will help with your goal, and make it part of the routine you'll practice in step 5.</t>
        </r>
      </text>
    </comment>
    <comment ref="C383" authorId="0">
      <text>
        <r>
          <rPr>
            <b/>
            <sz val="9"/>
            <color indexed="81"/>
            <rFont val="Tahoma"/>
            <family val="2"/>
          </rPr>
          <t>Run!.</t>
        </r>
        <r>
          <rPr>
            <sz val="9"/>
            <color indexed="81"/>
            <rFont val="Tahoma"/>
            <family val="2"/>
          </rPr>
          <t xml:space="preserve"> You might try sprint trials: Time yourself running to a certain point and back. Write down your first time in your sports diary, and try to improve on it every time you practice. Being able to run in short, fast bursts helps with any sport that requires cardiovascular endurance. Or you could build a course using cones, balls, or other objects to make obstacles you have to jump over, go around, or even carry. Run through the course and write down everyone's time. See if you can improve on it during your month of practice. This kind of work helps with agility-that's changing direction or movements quickly.
FOR MORE FUN: When you start your month of practice, you might switch out some running practices with a challenging bike ride.</t>
        </r>
      </text>
    </comment>
    <comment ref="C384" authorId="0">
      <text>
        <r>
          <rPr>
            <b/>
            <sz val="9"/>
            <color indexed="81"/>
            <rFont val="Tahoma"/>
            <family val="2"/>
          </rPr>
          <t>Dance!</t>
        </r>
        <r>
          <rPr>
            <sz val="9"/>
            <color indexed="81"/>
            <rFont val="Tahoma"/>
            <family val="2"/>
          </rPr>
          <t xml:space="preserve"> Choose a favorite song that's at least three minutes long, and make up moves that use your arms, legs, and hips. Dancing can help with cardiovascular endurance and flexibility.</t>
        </r>
      </text>
    </comment>
    <comment ref="C385" authorId="0">
      <text>
        <r>
          <rPr>
            <b/>
            <sz val="9"/>
            <color indexed="81"/>
            <rFont val="Tahoma"/>
            <family val="2"/>
          </rPr>
          <t>Work out routine!</t>
        </r>
        <r>
          <rPr>
            <sz val="9"/>
            <color indexed="81"/>
            <rFont val="Tahoma"/>
            <family val="2"/>
          </rPr>
          <t xml:space="preserve"> With a group of friends, try out a class at a local workout or community center, or invite a teacher to show your group a fitness routine you can keep up for your month of practice. They might be able to create a routine that will help all of you reach your goals! You might also find a great exercise video to follow, or pick several different ones to keep your workout interesting. Look for aerobic workout videos at the library, throug a rental outlet, or online-there are some good websites with free videos (ask an adult to help you find one).</t>
        </r>
      </text>
    </comment>
    <comment ref="C386" authorId="0">
      <text>
        <r>
          <rPr>
            <sz val="9"/>
            <color indexed="81"/>
            <rFont val="Tahoma"/>
            <family val="2"/>
          </rPr>
          <t>Training your muscles to get stronger is another important part of reaching a sports goal. In this step, work with someone to learn three strength exercises that will help you toward your goal. You'll put them into practice in step 5.</t>
        </r>
      </text>
    </comment>
    <comment ref="C387" authorId="0">
      <text>
        <r>
          <rPr>
            <b/>
            <sz val="9"/>
            <color indexed="81"/>
            <rFont val="Tahoma"/>
            <family val="2"/>
          </rPr>
          <t>Work with an older athlete in your sport.</t>
        </r>
        <r>
          <rPr>
            <sz val="9"/>
            <color indexed="81"/>
            <rFont val="Tahoma"/>
            <family val="2"/>
          </rPr>
          <t xml:space="preserve"> Ask her to show you how she trains. Perhaps there's an older Girl Scoout who can help you. Ambassadors working toward their Coaching badge might be excited to help!</t>
        </r>
      </text>
    </comment>
    <comment ref="C388" authorId="0">
      <text>
        <r>
          <rPr>
            <b/>
            <sz val="9"/>
            <color indexed="81"/>
            <rFont val="Tahoma"/>
            <family val="2"/>
          </rPr>
          <t>Work with an expert, coach, or community center trainer.</t>
        </r>
        <r>
          <rPr>
            <sz val="9"/>
            <color indexed="81"/>
            <rFont val="Tahoma"/>
            <family val="2"/>
          </rPr>
          <t xml:space="preserve"> Ask them to teach you exercises that will strengthen the muscles you use most in your sport.</t>
        </r>
      </text>
    </comment>
    <comment ref="C389" authorId="0">
      <text>
        <r>
          <rPr>
            <b/>
            <sz val="9"/>
            <color indexed="81"/>
            <rFont val="Tahoma"/>
            <family val="2"/>
          </rPr>
          <t>Find a video with strength exxercises.</t>
        </r>
        <r>
          <rPr>
            <sz val="9"/>
            <color indexed="81"/>
            <rFont val="Tahoma"/>
            <family val="2"/>
          </rPr>
          <t xml:space="preserve"> Watch the instructor closely so you can do the exercises safely and correctly. If you want to watch an online video, team up with an adult to find the right one.</t>
        </r>
      </text>
    </comment>
    <comment ref="C390" authorId="0">
      <text>
        <r>
          <rPr>
            <sz val="9"/>
            <color indexed="81"/>
            <rFont val="Tahoma"/>
            <family val="2"/>
          </rPr>
          <t>A drill is a routine of movements that helps you improve a specific skill. For example, in basketball, you might practice a dribbling drill to perfect your ball-handling skills. Instead of working your whole body, drills help improve one part of your game. In this step, choose a drill specific to your goal!</t>
        </r>
      </text>
    </comment>
    <comment ref="C391" authorId="0">
      <text>
        <r>
          <rPr>
            <b/>
            <sz val="9"/>
            <color indexed="81"/>
            <rFont val="Tahoma"/>
            <family val="2"/>
          </rPr>
          <t>Talk to a coach or gym teacher.</t>
        </r>
        <r>
          <rPr>
            <sz val="9"/>
            <color indexed="81"/>
            <rFont val="Tahoma"/>
            <family val="2"/>
          </rPr>
          <t xml:space="preserve"> Ask them to help you create a drill that improves one part of your game. Show them what your skills are now, and tell them where you want to be in the future so they know what drill will work best.</t>
        </r>
      </text>
    </comment>
    <comment ref="C392" authorId="0">
      <text>
        <r>
          <rPr>
            <b/>
            <sz val="9"/>
            <color indexed="81"/>
            <rFont val="Tahoma"/>
            <family val="2"/>
          </rPr>
          <t>Work with a friend who likes the same sport.</t>
        </r>
        <r>
          <rPr>
            <sz val="9"/>
            <color indexed="81"/>
            <rFont val="Tahoma"/>
            <family val="2"/>
          </rPr>
          <t xml:space="preserve"> Run each other through a fun drill that helps you both improve. Even if your sports goals aren't the same, working on a varieyt of skills will help your overall game or competition.
FOR MORE FUN: Keep practicing together-work together in step 5 when you set your practice sessions in motion!</t>
        </r>
      </text>
    </comment>
    <comment ref="C393" authorId="0">
      <text>
        <r>
          <rPr>
            <b/>
            <sz val="9"/>
            <color indexed="81"/>
            <rFont val="Tahoma"/>
            <family val="2"/>
          </rPr>
          <t>Find a drill in a book or online.</t>
        </r>
        <r>
          <rPr>
            <sz val="9"/>
            <color indexed="81"/>
            <rFont val="Tahoma"/>
            <family val="2"/>
          </rPr>
          <t xml:space="preserve"> Try out the drill with an expert-or watch closely as an expert does it so you understand how it works-before you decide it's the perfect one for you.</t>
        </r>
      </text>
    </comment>
    <comment ref="C394" authorId="0">
      <text>
        <r>
          <rPr>
            <sz val="9"/>
            <color indexed="81"/>
            <rFont val="Tahoma"/>
            <family val="2"/>
          </rPr>
          <t>Now that you have all the parts of a routine to help you practice with the purpose of reaching your goal-endurance, strength, and a drill-make a practice schedule and follow it for one month. You should do each of your parts at least twice a week (do them all at the same time, or at different times-whatever works for you!). After one month, do one of the below activities.</t>
        </r>
      </text>
    </comment>
    <comment ref="C395" authorId="0">
      <text>
        <r>
          <rPr>
            <b/>
            <sz val="9"/>
            <color indexed="81"/>
            <rFont val="Tahoma"/>
            <family val="2"/>
          </rPr>
          <t>Discuss the process with a coach, friends or family.</t>
        </r>
        <r>
          <rPr>
            <sz val="9"/>
            <color indexed="81"/>
            <rFont val="Tahoma"/>
            <family val="2"/>
          </rPr>
          <t xml:space="preserve"> What worked for you about the practice, and what would you now do differently? When did you find you needed to remember your purpose to stay motivated?
FOR MORE FUN: Share your sports diary as you chat so you can talk about specifics.</t>
        </r>
      </text>
    </comment>
    <comment ref="C396" authorId="0">
      <text>
        <r>
          <rPr>
            <b/>
            <sz val="9"/>
            <color indexed="81"/>
            <rFont val="Tahoma"/>
            <family val="2"/>
          </rPr>
          <t>Write a "Top 10 Tips for Practicing" list.</t>
        </r>
        <r>
          <rPr>
            <sz val="9"/>
            <color indexed="81"/>
            <rFont val="Tahoma"/>
            <family val="2"/>
          </rPr>
          <t xml:space="preserve"> Review the list you made with your helper in step 1. Tehn use your past month's experience to make your own tips, and include short explanations for why you recommend each one.
FOR MORE FUN: Share your list with friends and others who do the sport you're working on.</t>
        </r>
      </text>
    </comment>
    <comment ref="C397" authorId="0">
      <text>
        <r>
          <rPr>
            <b/>
            <sz val="9"/>
            <color indexed="81"/>
            <rFont val="Tahoma"/>
            <family val="2"/>
          </rPr>
          <t>Make a short video or photo slideshow about your practice.</t>
        </r>
        <r>
          <rPr>
            <sz val="9"/>
            <color indexed="81"/>
            <rFont val="Tahoma"/>
            <family val="2"/>
          </rPr>
          <t xml:space="preserve"> Show it to Brownies or other Juniors to help inspire them to complete their Athlete badges.</t>
        </r>
      </text>
    </comment>
    <comment ref="C401" authorId="0">
      <text>
        <r>
          <rPr>
            <sz val="9"/>
            <color indexed="81"/>
            <rFont val="Tahoma"/>
            <family val="2"/>
          </rPr>
          <t>For any government to run smoothly, it needs to be full of active citizens. Before you go inside government, know what being an active citizen means to you!</t>
        </r>
      </text>
    </comment>
    <comment ref="C402" authorId="0">
      <text>
        <r>
          <rPr>
            <b/>
            <sz val="9"/>
            <color indexed="81"/>
            <rFont val="Tahoma"/>
            <family val="2"/>
          </rPr>
          <t>Be an active citizen in action.</t>
        </r>
        <r>
          <rPr>
            <sz val="9"/>
            <color indexed="81"/>
            <rFont val="Tahoma"/>
            <family val="2"/>
          </rPr>
          <t xml:space="preserve"> With your Girl Scout group or family, list 10 things that make an active citizen. It might include things like following laws, paying sales tax, and knowing what's going on in the world. Then do something from your list to practice being an active citizen.
FOR MORE FUN: Compare your list with the Girl Scout Law. Is following our Law the same thing as being an active citizen?</t>
        </r>
      </text>
    </comment>
    <comment ref="C403" authorId="0">
      <text>
        <r>
          <rPr>
            <b/>
            <sz val="9"/>
            <color indexed="81"/>
            <rFont val="Tahoma"/>
            <family val="2"/>
          </rPr>
          <t>Take a poll.</t>
        </r>
        <r>
          <rPr>
            <sz val="9"/>
            <color indexed="81"/>
            <rFont val="Tahoma"/>
            <family val="2"/>
          </rPr>
          <t xml:space="preserve"> What do you think are some of the rights and responsibilities that come with being a citizen? Ask at least three members of the community what they think, and talk about their answers with yoru family or Girl Scout group.</t>
        </r>
      </text>
    </comment>
    <comment ref="C404" authorId="0">
      <text>
        <r>
          <rPr>
            <b/>
            <sz val="9"/>
            <color indexed="81"/>
            <rFont val="Tahoma"/>
            <family val="2"/>
          </rPr>
          <t>Get a global view.</t>
        </r>
        <r>
          <rPr>
            <sz val="9"/>
            <color indexed="81"/>
            <rFont val="Tahoma"/>
            <family val="2"/>
          </rPr>
          <t xml:space="preserve"> Talk with someone who has lived or worked in another country. Ask the person what it was like to live in that country as compared to the United States. Is the definition of an "active citizen" always the same?
FOR MORE FUN: Make a piece of art about being a global citizen. (First you have to ask yourself, What is a global citizen?)</t>
        </r>
      </text>
    </comment>
    <comment ref="C405" authorId="0">
      <text>
        <r>
          <rPr>
            <sz val="9"/>
            <color indexed="81"/>
            <rFont val="Tahoma"/>
            <family val="2"/>
          </rPr>
          <t>Learn more about how the government works and who helps make decisions that affect you.</t>
        </r>
      </text>
    </comment>
    <comment ref="C406" authorId="0">
      <text>
        <r>
          <rPr>
            <b/>
            <sz val="9"/>
            <color indexed="81"/>
            <rFont val="Tahoma"/>
            <family val="2"/>
          </rPr>
          <t>Visit a branch of the city, town, county, or state government.</t>
        </r>
        <r>
          <rPr>
            <sz val="9"/>
            <color indexed="81"/>
            <rFont val="Tahoma"/>
            <family val="2"/>
          </rPr>
          <t xml:space="preserve"> Take a tour, or make an appointment to speak to someone who can explain what the branch is responsible for.</t>
        </r>
      </text>
    </comment>
    <comment ref="C407" authorId="0">
      <text>
        <r>
          <rPr>
            <b/>
            <sz val="9"/>
            <color indexed="81"/>
            <rFont val="Tahoma"/>
            <family val="2"/>
          </rPr>
          <t>Interview an elected official.</t>
        </r>
        <r>
          <rPr>
            <sz val="9"/>
            <color indexed="81"/>
            <rFont val="Tahoma"/>
            <family val="2"/>
          </rPr>
          <t xml:space="preserve"> Who decides how long the library is open or which school you can go to? Elected officials! Interview one and talk about how they help the government make decisions, and share ideas about how you can be an active citizen. Does the official have more ideas to add?</t>
        </r>
      </text>
    </comment>
    <comment ref="C408" authorId="0">
      <text>
        <r>
          <rPr>
            <b/>
            <sz val="9"/>
            <color indexed="81"/>
            <rFont val="Tahoma"/>
            <family val="2"/>
          </rPr>
          <t>Chart the government structure for your school district, town, county, or state.</t>
        </r>
        <r>
          <rPr>
            <sz val="9"/>
            <color indexed="81"/>
            <rFont val="Tahoma"/>
            <family val="2"/>
          </rPr>
          <t xml:space="preserve"> Make a big, branching chart that shows who has the power to make and change laws.</t>
        </r>
      </text>
    </comment>
    <comment ref="C409" authorId="0">
      <text>
        <r>
          <rPr>
            <sz val="9"/>
            <color indexed="81"/>
            <rFont val="Tahoma"/>
            <family val="2"/>
          </rPr>
          <t>Communities work because everyone follows laws. And every law on the books (there are lots of them!) came from somewhere. Many considerations go into making a law.</t>
        </r>
      </text>
    </comment>
    <comment ref="C410" authorId="0">
      <text>
        <r>
          <rPr>
            <b/>
            <sz val="9"/>
            <color indexed="81"/>
            <rFont val="Tahoma"/>
            <family val="2"/>
          </rPr>
          <t>Hold a "mock vote" on community laws.</t>
        </r>
        <r>
          <rPr>
            <sz val="9"/>
            <color indexed="81"/>
            <rFont val="Tahoma"/>
            <family val="2"/>
          </rPr>
          <t xml:space="preserve"> Go to the library or look online for laws that citizens in your community must follow. Choose three. Then, with your Junior group, review each law. Say if you'd vote yes or no if you had been the lawmaker. Be sure to share your reasons!</t>
        </r>
      </text>
    </comment>
    <comment ref="C411" authorId="0">
      <text>
        <r>
          <rPr>
            <b/>
            <sz val="9"/>
            <color indexed="81"/>
            <rFont val="Tahoma"/>
            <family val="2"/>
          </rPr>
          <t>For 24 hours, list the laws that affect your daily life.</t>
        </r>
        <r>
          <rPr>
            <sz val="9"/>
            <color indexed="81"/>
            <rFont val="Tahoma"/>
            <family val="2"/>
          </rPr>
          <t xml:space="preserve"> For example, you must use the crosswalk to cross the street, you can't litter, and you must pay sales tax when you buy an apple. At the end of the day, look at your list, and talk about what the laws do for you and your community.</t>
        </r>
      </text>
    </comment>
    <comment ref="C412" authorId="0">
      <text>
        <r>
          <rPr>
            <b/>
            <sz val="9"/>
            <color indexed="81"/>
            <rFont val="Tahoma"/>
            <family val="2"/>
          </rPr>
          <t>Think about laws you might propose someday.</t>
        </r>
        <r>
          <rPr>
            <sz val="9"/>
            <color indexed="81"/>
            <rFont val="Tahoma"/>
            <family val="2"/>
          </rPr>
          <t xml:space="preserve"> What laws, rules, or regulations would you propose in these three situations? What should happen to a citizen who doesn't follow them? Discuss your answers with your family or Girl Scout sisters.
</t>
        </r>
        <r>
          <rPr>
            <sz val="9"/>
            <color indexed="81"/>
            <rFont val="Wingdings"/>
            <charset val="2"/>
          </rPr>
          <t></t>
        </r>
        <r>
          <rPr>
            <sz val="9"/>
            <color indexed="81"/>
            <rFont val="Tahoma"/>
            <family val="2"/>
          </rPr>
          <t>You are the mayor of the first town on the moon.</t>
        </r>
        <r>
          <rPr>
            <sz val="9"/>
            <color indexed="81"/>
            <rFont val="Wingdings"/>
            <charset val="2"/>
          </rPr>
          <t xml:space="preserve"> 
</t>
        </r>
        <r>
          <rPr>
            <sz val="9"/>
            <color indexed="81"/>
            <rFont val="Tahoma"/>
            <family val="2"/>
          </rPr>
          <t>A toxic-waste dump is being built next to a farm.</t>
        </r>
        <r>
          <rPr>
            <sz val="9"/>
            <color indexed="81"/>
            <rFont val="Wingdings"/>
            <charset val="2"/>
          </rPr>
          <t xml:space="preserve">
</t>
        </r>
        <r>
          <rPr>
            <sz val="9"/>
            <color indexed="81"/>
            <rFont val="Tahoma"/>
            <family val="2"/>
          </rPr>
          <t>There is a five-story building with no elevators. It has only one inside staircase.</t>
        </r>
      </text>
    </comment>
    <comment ref="C413" authorId="0">
      <text>
        <r>
          <rPr>
            <sz val="9"/>
            <color indexed="81"/>
            <rFont val="Tahoma"/>
            <family val="2"/>
          </rPr>
          <t>Every city, town, or county has issues and needs that are important to the people who live there. An urban community might need to find places for parks. A more suburban area might have to decide whether to build a new school or widen a road. You've been learning about these issues, and now it's your chance to dig deeper and be a citizen reporter!</t>
        </r>
      </text>
    </comment>
    <comment ref="C414" authorId="0">
      <text>
        <r>
          <rPr>
            <b/>
            <sz val="9"/>
            <color indexed="81"/>
            <rFont val="Tahoma"/>
            <family val="2"/>
          </rPr>
          <t>Report on a government meeting.</t>
        </r>
        <r>
          <rPr>
            <sz val="9"/>
            <color indexed="81"/>
            <rFont val="Tahoma"/>
            <family val="2"/>
          </rPr>
          <t xml:space="preserve"> Attend a meeting of the town council, board of education, or county commissioners. What are the issues they're discussing? Which are most important to you? Pretend you're a reporter and take notes. Then write an article about the issue you think is most important. Share it with other Girl Scouts in your community.
FOR MORE FUN: Go to a meeting in a community very different from yours. Which issues are the same? Which are different?</t>
        </r>
      </text>
    </comment>
    <comment ref="C415" authorId="0">
      <text>
        <r>
          <rPr>
            <b/>
            <sz val="9"/>
            <color indexed="81"/>
            <rFont val="Tahoma"/>
            <family val="2"/>
          </rPr>
          <t>Follow the local news every day for one week.</t>
        </r>
        <r>
          <rPr>
            <sz val="9"/>
            <color indexed="81"/>
            <rFont val="Tahoma"/>
            <family val="2"/>
          </rPr>
          <t xml:space="preserve"> What stories do you think are most important to your community? Choose one, and write your opinion in a letter to the editor of your local paper. Too many letters are received for the paper to publish every one-but it's still good to try. Local officials read letters to the editor to get ideas about what laws to put in place!</t>
        </r>
      </text>
    </comment>
    <comment ref="C416" authorId="0">
      <text>
        <r>
          <rPr>
            <b/>
            <sz val="9"/>
            <color indexed="81"/>
            <rFont val="Tahoma"/>
            <family val="2"/>
          </rPr>
          <t>Interview a local historian or longtime citizen.</t>
        </r>
        <r>
          <rPr>
            <sz val="9"/>
            <color indexed="81"/>
            <rFont val="Tahoma"/>
            <family val="2"/>
          </rPr>
          <t xml:space="preserve"> Ask about how your community has changed over the years. Is your community still working out the same issues it was 20 years ago? If not, what are the new issues? Turn your interview into a radio program, video, or article to share with others in your community.</t>
        </r>
      </text>
    </comment>
    <comment ref="C417" authorId="0">
      <text>
        <r>
          <rPr>
            <sz val="9"/>
            <color indexed="81"/>
            <rFont val="Tahoma"/>
            <family val="2"/>
          </rPr>
          <t>There's no better way to understand government than to get in there and try being a part of it! Get involved in the government of your school, sports league, place of worship, or other community group to see what the real challenges are-and to help make a difference.</t>
        </r>
      </text>
    </comment>
    <comment ref="C418" authorId="0">
      <text>
        <r>
          <rPr>
            <b/>
            <sz val="9"/>
            <color indexed="81"/>
            <rFont val="Tahoma"/>
            <family val="2"/>
          </rPr>
          <t>Plan a campaign as if you were running for office.</t>
        </r>
        <r>
          <rPr>
            <sz val="9"/>
            <color indexed="81"/>
            <rFont val="Tahoma"/>
            <family val="2"/>
          </rPr>
          <t xml:space="preserve"> Make you poster and write a list of the top three things you would try to change if you had that office in your organization. Take turns sharing ideas with Girl Scout friends. Waht do you like about each other's campaign ideas, and what would you change?
FOR MORE FUN: Use your campaign to actually run!</t>
        </r>
      </text>
    </comment>
    <comment ref="C419" authorId="0">
      <text>
        <r>
          <rPr>
            <b/>
            <sz val="9"/>
            <color indexed="81"/>
            <rFont val="Tahoma"/>
            <family val="2"/>
          </rPr>
          <t>Work on someone else's campaign.</t>
        </r>
        <r>
          <rPr>
            <sz val="9"/>
            <color indexed="81"/>
            <rFont val="Tahoma"/>
            <family val="2"/>
          </rPr>
          <t xml:space="preserve"> If being an elected official isn't for you, use your leadership skills to help out the candidate you believe in. Make posters or buttons, or assist with a speech about the reasons you think this person should be elected.</t>
        </r>
      </text>
    </comment>
    <comment ref="C420" authorId="0">
      <text>
        <r>
          <rPr>
            <b/>
            <sz val="9"/>
            <color indexed="81"/>
            <rFont val="Tahoma"/>
            <family val="2"/>
          </rPr>
          <t xml:space="preserve">Create a pamphlet or poster. </t>
        </r>
        <r>
          <rPr>
            <sz val="9"/>
            <color indexed="81"/>
            <rFont val="Tahoma"/>
            <family val="2"/>
          </rPr>
          <t>Use it to raise awareness about an issue you'd like to change. Maybe you'd like a mural to cover up graffiti in the school bathroom, or to eliminate plastic cups at your place of worship. Get permission before you pass anything out, and think very carefully-like a politician-about the words you use. You want to educate and inspire people to take your side, so be respectful of the current administration and citizens of the community.</t>
        </r>
      </text>
    </comment>
    <comment ref="C424" authorId="0">
      <text>
        <r>
          <rPr>
            <sz val="9"/>
            <color indexed="81"/>
            <rFont val="Tahoma"/>
            <family val="2"/>
          </rPr>
          <t>There are lots of important skills to learn before you start cooking up a masterpiece. Ask a great cook to tell you about cooking tools, safety, and cleanliness; what makes a nutritionally balanced meal; and how they present food to look nice on a plate.</t>
        </r>
      </text>
    </comment>
    <comment ref="C425" authorId="0">
      <text>
        <r>
          <rPr>
            <b/>
            <sz val="9"/>
            <color indexed="81"/>
            <rFont val="Tahoma"/>
            <family val="2"/>
          </rPr>
          <t>Visit a restaurant.</t>
        </r>
        <r>
          <rPr>
            <sz val="9"/>
            <color indexed="81"/>
            <rFont val="Tahoma"/>
            <family val="2"/>
          </rPr>
          <t xml:space="preserve"> Get a tour of a professional kitchen and talk to the chefs there. You might also visit the prepared foods section of a grocery store and talk to the staff who make those foods.</t>
        </r>
      </text>
    </comment>
    <comment ref="C426" authorId="0">
      <text>
        <r>
          <rPr>
            <b/>
            <sz val="9"/>
            <color indexed="81"/>
            <rFont val="Tahoma"/>
            <family val="2"/>
          </rPr>
          <t>Invite a great cook to your Girl Scout meeting.</t>
        </r>
        <r>
          <rPr>
            <sz val="9"/>
            <color indexed="81"/>
            <rFont val="Tahoma"/>
            <family val="2"/>
          </rPr>
          <t xml:space="preserve"> It might be a chef, a cafeteria cook, a parent, or a Girl Scout adult. If you have the space, ask for a demonstration!</t>
        </r>
      </text>
    </comment>
    <comment ref="C427" authorId="0">
      <text>
        <r>
          <rPr>
            <b/>
            <sz val="9"/>
            <color indexed="81"/>
            <rFont val="Tahoma"/>
            <family val="2"/>
          </rPr>
          <t>Tour a kitchen.</t>
        </r>
        <r>
          <rPr>
            <sz val="9"/>
            <color indexed="81"/>
            <rFont val="Tahoma"/>
            <family val="2"/>
          </rPr>
          <t xml:space="preserve"> With a knowledgeable adult, tour the kitchen of a friend or neighbor, a caterer, your school, or your very own kitchen.</t>
        </r>
      </text>
    </comment>
    <comment ref="C428" authorId="0">
      <text>
        <r>
          <rPr>
            <sz val="9"/>
            <color indexed="81"/>
            <rFont val="Tahoma"/>
            <family val="2"/>
          </rPr>
          <t>Breakfast is the most important meal of the day-it gets you going! Work on improving your breakfast-making skills with one of these activities. Use what you learned in step 1 here-and in the rest of the badge-to choose dishes that give you the nutrition you need and taste great, too.</t>
        </r>
      </text>
    </comment>
    <comment ref="C429" authorId="0">
      <text>
        <r>
          <rPr>
            <b/>
            <sz val="9"/>
            <color indexed="81"/>
            <rFont val="Tahoma"/>
            <family val="2"/>
          </rPr>
          <t>Make easy weekday breakfasts.</t>
        </r>
        <r>
          <rPr>
            <sz val="9"/>
            <color indexed="81"/>
            <rFont val="Tahoma"/>
            <family val="2"/>
          </rPr>
          <t xml:space="preserve"> That doesn't mean popping a pastry in the toaster! Figure out five school-day breakfasts that are quick, easy, and good for you. </t>
        </r>
        <r>
          <rPr>
            <b/>
            <sz val="8"/>
            <color indexed="81"/>
            <rFont val="Tahoma"/>
            <family val="2"/>
          </rPr>
          <t>Hint:</t>
        </r>
        <r>
          <rPr>
            <sz val="9"/>
            <color indexed="81"/>
            <rFont val="Tahoma"/>
            <family val="2"/>
          </rPr>
          <t xml:space="preserve"> Fruit is a healthy start. You could try a fruit-and-yogurt parfait, or a slice of wheat toast with bananas and peanut butter.</t>
        </r>
      </text>
    </comment>
    <comment ref="C430" authorId="0">
      <text>
        <r>
          <rPr>
            <b/>
            <sz val="9"/>
            <color indexed="81"/>
            <rFont val="Tahoma"/>
            <family val="2"/>
          </rPr>
          <t>Create an egg dish.</t>
        </r>
        <r>
          <rPr>
            <sz val="9"/>
            <color indexed="81"/>
            <rFont val="Tahoma"/>
            <family val="2"/>
          </rPr>
          <t xml:space="preserve"> They seem simple, but eggs can be a tricky food to master. Find out how each family member likes their eggs and make an egg for everyone for breakfast one day.
FOR MORE FUN: Practice cracking an egg into a bowl or pan without breaking the yolk or getting shell in the egg.</t>
        </r>
      </text>
    </comment>
    <comment ref="C431" authorId="0">
      <text>
        <r>
          <rPr>
            <b/>
            <sz val="9"/>
            <color indexed="81"/>
            <rFont val="Tahoma"/>
            <family val="2"/>
          </rPr>
          <t>Make a weekend breakfast.</t>
        </r>
        <r>
          <rPr>
            <sz val="9"/>
            <color indexed="81"/>
            <rFont val="Tahoma"/>
            <family val="2"/>
          </rPr>
          <t xml:space="preserve"> Now that you don't have to rush off to school, try experimenting with a bigger breakfast, like French toast, pancakes, or homemade muffins. Include as many good-for-you foods as you can. How many are in banana walnut pancakes?
FOR MORE FUN: Add an active entertainment plan! Get outside for a walk or play a pickup sports game with all your energy from a hearty breakfast.</t>
        </r>
      </text>
    </comment>
    <comment ref="C432" authorId="0">
      <text>
        <r>
          <rPr>
            <sz val="9"/>
            <color indexed="81"/>
            <rFont val="Tahoma"/>
            <family val="2"/>
          </rPr>
          <t>Now it's time to tackle some of the bigger meals of the day. Follow a recipe that you have at home, or ask an adult to help you find one online or in a cookbook. Does a neighbor from another country or one of your relatives have a great recipe they could share?</t>
        </r>
      </text>
    </comment>
    <comment ref="C433" authorId="0">
      <text>
        <r>
          <rPr>
            <b/>
            <sz val="9"/>
            <color indexed="81"/>
            <rFont val="Tahoma"/>
            <family val="2"/>
          </rPr>
          <t>Flatbread.</t>
        </r>
        <r>
          <rPr>
            <sz val="9"/>
            <color indexed="81"/>
            <rFont val="Tahoma"/>
            <family val="2"/>
          </rPr>
          <t xml:space="preserve"> Lots of cultures have foods that are made with a flattened version of bread, like tortilla chips, chapati, blini, or lavash. Try a Mexican quesadilla, a French crepe stuffed with peanut butter and fruit, or a Kenyan stew ath you dip the chapati in.</t>
        </r>
      </text>
    </comment>
    <comment ref="C434" authorId="0">
      <text>
        <r>
          <rPr>
            <b/>
            <sz val="9"/>
            <color indexed="81"/>
            <rFont val="Tahoma"/>
            <family val="2"/>
          </rPr>
          <t>International sandwich.</t>
        </r>
        <r>
          <rPr>
            <sz val="9"/>
            <color indexed="81"/>
            <rFont val="Tahoma"/>
            <family val="2"/>
          </rPr>
          <t xml:space="preserve"> Sandwiches aren't just deli meat or peanut butter and jelly-they can include almost anything. Try making a sandwich from another country. What about a croque monsieur from France, a banh mi from Vietnam, or a panini from Italy?</t>
        </r>
      </text>
    </comment>
    <comment ref="C435" authorId="0">
      <text>
        <r>
          <rPr>
            <b/>
            <sz val="9"/>
            <color indexed="81"/>
            <rFont val="Tahoma"/>
            <family val="2"/>
          </rPr>
          <t>Pocket food.</t>
        </r>
        <r>
          <rPr>
            <sz val="9"/>
            <color indexed="81"/>
            <rFont val="Tahoma"/>
            <family val="2"/>
          </rPr>
          <t xml:space="preserve"> Some meals are mysterious because all the ingredients are inside. You might not know what's in there until you take a bite! Make a food full of fun and mystery, like a pita stuffed with falafel, a Chinese dumpling, or an Australian meat pie.</t>
        </r>
      </text>
    </comment>
    <comment ref="C436" authorId="0">
      <text>
        <r>
          <rPr>
            <sz val="9"/>
            <color indexed="81"/>
            <rFont val="Tahoma"/>
            <family val="2"/>
          </rPr>
          <t>Dessert is a fun treat for ending special meals. Try making one of these sweet treats to share with friends and family on a special occasion.</t>
        </r>
      </text>
    </comment>
    <comment ref="C437" authorId="0">
      <text>
        <r>
          <rPr>
            <b/>
            <sz val="9"/>
            <color indexed="81"/>
            <rFont val="Tahoma"/>
            <family val="2"/>
          </rPr>
          <t>Make a dessert you've never tried before.</t>
        </r>
        <r>
          <rPr>
            <sz val="9"/>
            <color indexed="81"/>
            <rFont val="Tahoma"/>
            <family val="2"/>
          </rPr>
          <t xml:space="preserve"> Have you always wanted to make your own ice-cream cake, or to try a recipe for a French éclair full of pudding and covered in chocolate?
FOR MORE FUN: Make it from another country. What about Thai sticky-rice pudding with sweet coconut milk and mango?</t>
        </r>
      </text>
    </comment>
    <comment ref="C438" authorId="0">
      <text>
        <r>
          <rPr>
            <b/>
            <sz val="9"/>
            <color indexed="81"/>
            <rFont val="Tahoma"/>
            <family val="2"/>
          </rPr>
          <t>Make a favorite dessert healthier.</t>
        </r>
        <r>
          <rPr>
            <sz val="9"/>
            <color indexed="81"/>
            <rFont val="Tahoma"/>
            <family val="2"/>
          </rPr>
          <t xml:space="preserve"> For instance, alter a favorite cookie recipe by using whole-wheat flour instead of white, or boost nutrition by adding dried fruit or raisins. In some packaged muffins or cake mix you can use applesauce in place of oil.
FOR MORE FUN: Make the original version, then have a taste test. If your new version doesn't measure up, try it again with different substitutions.</t>
        </r>
      </text>
    </comment>
    <comment ref="C439" authorId="0">
      <text>
        <r>
          <rPr>
            <b/>
            <sz val="9"/>
            <color indexed="81"/>
            <rFont val="Tahoma"/>
            <family val="2"/>
          </rPr>
          <t>Make a holiday dessert.</t>
        </r>
        <r>
          <rPr>
            <sz val="9"/>
            <color indexed="81"/>
            <rFont val="Tahoma"/>
            <family val="2"/>
          </rPr>
          <t xml:space="preserve"> Desserts really take center stage around holiday times. Try a recipe for a family holiday, or for a  holiday from another culture. For example, during Mardi Gras in the American South, they make a cake and bake a tiny doll inside! The person who finds the doll is said to have good luck-and gets to make the next year's cake.</t>
        </r>
      </text>
    </comment>
    <comment ref="C440" authorId="0">
      <text>
        <r>
          <rPr>
            <sz val="9"/>
            <color indexed="81"/>
            <rFont val="Tahoma"/>
            <family val="2"/>
          </rPr>
          <t>Now that you've followed other people's recipes, come up with your own healthful meal. Create a meal (it's okay to get help from an adult for this step). Then share your meal with friends and family.</t>
        </r>
      </text>
    </comment>
    <comment ref="C441" authorId="0">
      <text>
        <r>
          <rPr>
            <b/>
            <sz val="9"/>
            <color indexed="81"/>
            <rFont val="Tahoma"/>
            <family val="2"/>
          </rPr>
          <t>Make a salad meal using a protein, a vegetable, and a starch.</t>
        </r>
        <r>
          <rPr>
            <sz val="9"/>
            <color indexed="81"/>
            <rFont val="Tahoma"/>
            <family val="2"/>
          </rPr>
          <t xml:space="preserve"> Try adding meat to a salad, and then adding crunch noodles or potatoes. Or serve bread as a side-and bake it yourself!</t>
        </r>
      </text>
    </comment>
    <comment ref="C442" authorId="0">
      <text>
        <r>
          <rPr>
            <b/>
            <sz val="9"/>
            <color indexed="81"/>
            <rFont val="Tahoma"/>
            <family val="2"/>
          </rPr>
          <t>Make a soup, stew, or other one-pot meal.</t>
        </r>
        <r>
          <rPr>
            <sz val="9"/>
            <color indexed="81"/>
            <rFont val="Tahoma"/>
            <family val="2"/>
          </rPr>
          <t xml:space="preserve"> You might want to make this with a slow cooker-a big electric pot that can be set to cook things for a long time at a low temperature. </t>
        </r>
        <r>
          <rPr>
            <b/>
            <sz val="8"/>
            <color indexed="81"/>
            <rFont val="Tahoma"/>
            <family val="2"/>
          </rPr>
          <t>Hint:</t>
        </r>
        <r>
          <rPr>
            <sz val="9"/>
            <color indexed="81"/>
            <rFont val="Tahoma"/>
            <family val="2"/>
          </rPr>
          <t xml:space="preserve"> Add flavored broth to some meat, veggies, and noodles.</t>
        </r>
      </text>
    </comment>
    <comment ref="C443" authorId="0">
      <text>
        <r>
          <rPr>
            <b/>
            <sz val="9"/>
            <color indexed="81"/>
            <rFont val="Tahoma"/>
            <family val="2"/>
          </rPr>
          <t>Make three dishes for one meal.</t>
        </r>
        <r>
          <rPr>
            <sz val="9"/>
            <color indexed="81"/>
            <rFont val="Tahoma"/>
            <family val="2"/>
          </rPr>
          <t xml:space="preserve"> Make a separate protein, vegetable, and starch. </t>
        </r>
        <r>
          <rPr>
            <b/>
            <sz val="8"/>
            <color indexed="81"/>
            <rFont val="Tahoma"/>
            <family val="2"/>
          </rPr>
          <t>Hint:</t>
        </r>
        <r>
          <rPr>
            <sz val="9"/>
            <color indexed="81"/>
            <rFont val="Tahoma"/>
            <family val="2"/>
          </rPr>
          <t xml:space="preserve"> Pay special attention here to how long things take to cook. To get everything out at the same time, you'll have to be good at using a timer.</t>
        </r>
      </text>
    </comment>
    <comment ref="C447" authorId="0">
      <text>
        <r>
          <rPr>
            <sz val="9"/>
            <color indexed="81"/>
            <rFont val="Tahoma"/>
            <family val="2"/>
          </rPr>
          <t>If you're near the scene of an accident or disaster, there are certain steps to follow. The steps are Check, Call, and Care. Talk with an adult about how you  would follow those steps in an emergency. Then do one of the activities.</t>
        </r>
      </text>
    </comment>
    <comment ref="C448" authorId="0">
      <text>
        <r>
          <rPr>
            <b/>
            <sz val="9"/>
            <color indexed="81"/>
            <rFont val="Tahoma"/>
            <family val="2"/>
          </rPr>
          <t>Make posters.</t>
        </r>
        <r>
          <rPr>
            <sz val="9"/>
            <color indexed="81"/>
            <rFont val="Tahoma"/>
            <family val="2"/>
          </rPr>
          <t xml:space="preserve"> Explain why it's important to use Check, Call, Care in an emergency. Offer to put up the posters at your school, community center, or place of worship.</t>
        </r>
      </text>
    </comment>
    <comment ref="C449" authorId="0">
      <text>
        <r>
          <rPr>
            <b/>
            <sz val="9"/>
            <color indexed="81"/>
            <rFont val="Tahoma"/>
            <family val="2"/>
          </rPr>
          <t>Create a skit.</t>
        </r>
        <r>
          <rPr>
            <sz val="9"/>
            <color indexed="81"/>
            <rFont val="Tahoma"/>
            <family val="2"/>
          </rPr>
          <t xml:space="preserve"> Make the skit about using Check, Call, Care in an emergency. Perform it for your family, your school, or friends.</t>
        </r>
      </text>
    </comment>
    <comment ref="C450" authorId="0">
      <text>
        <r>
          <rPr>
            <b/>
            <sz val="9"/>
            <color indexed="81"/>
            <rFont val="Tahoma"/>
            <family val="2"/>
          </rPr>
          <t>Make a short video.</t>
        </r>
        <r>
          <rPr>
            <sz val="9"/>
            <color indexed="81"/>
            <rFont val="Tahoma"/>
            <family val="2"/>
          </rPr>
          <t xml:space="preserve"> Create a video with your Junior friends that tells people how to use Check, Call, Care in an emergency. Show it at your school, community center, or place of worship.</t>
        </r>
      </text>
    </comment>
    <comment ref="C451" authorId="0">
      <text>
        <r>
          <rPr>
            <sz val="9"/>
            <color indexed="81"/>
            <rFont val="Tahoma"/>
            <family val="2"/>
          </rPr>
          <t>Injured people often get help from a chain of people. First, someone might provide first aid at the scene. Then first responders show up. After that, the injured are often taken to hospital emergency rooms where doctors and nurses take over. Find out more about what these people do.</t>
        </r>
      </text>
    </comment>
    <comment ref="C452" authorId="0">
      <text>
        <r>
          <rPr>
            <b/>
            <sz val="9"/>
            <color indexed="81"/>
            <rFont val="Tahoma"/>
            <family val="2"/>
          </rPr>
          <t>Talk to an EMT or a firefighter.</t>
        </r>
        <r>
          <rPr>
            <sz val="9"/>
            <color indexed="81"/>
            <rFont val="Tahoma"/>
            <family val="2"/>
          </rPr>
          <t xml:space="preserve"> Ask an emergency medical technician (EMT) or firefighter to talk to your group and show how the equipment on an ambulance works. Find out what you can do to help someone who is sick or injured until professionals arrive.</t>
        </r>
      </text>
    </comment>
    <comment ref="C453" authorId="0">
      <text>
        <r>
          <rPr>
            <b/>
            <sz val="9"/>
            <color indexed="81"/>
            <rFont val="Tahoma"/>
            <family val="2"/>
          </rPr>
          <t>Talk to polic officers.</t>
        </r>
        <r>
          <rPr>
            <sz val="9"/>
            <color indexed="81"/>
            <rFont val="Tahoma"/>
            <family val="2"/>
          </rPr>
          <t xml:space="preserve"> When someone calls 911, the police often arrive first. Interview police officers about their first aid training and how you can help someone who is sick or injured until help arrives.</t>
        </r>
      </text>
    </comment>
    <comment ref="C454" authorId="0">
      <text>
        <r>
          <rPr>
            <b/>
            <sz val="9"/>
            <color indexed="81"/>
            <rFont val="Tahoma"/>
            <family val="2"/>
          </rPr>
          <t>Tour an emergency room or hospital.</t>
        </r>
        <r>
          <rPr>
            <sz val="9"/>
            <color indexed="81"/>
            <rFont val="Tahoma"/>
            <family val="2"/>
          </rPr>
          <t xml:space="preserve"> Ask doctors or nurses how they help people who are injured in an emergency. Find out what you can do to help an injured person in an emergency.</t>
        </r>
      </text>
    </comment>
    <comment ref="C455" authorId="0">
      <text>
        <r>
          <rPr>
            <sz val="9"/>
            <color indexed="81"/>
            <rFont val="Tahoma"/>
            <family val="2"/>
          </rPr>
          <t>Portable first aid kits help you be prepared to treat a minor injury no matter where you are. Make a small kit that you can use away from home.</t>
        </r>
      </text>
    </comment>
    <comment ref="C456" authorId="0">
      <text>
        <r>
          <rPr>
            <b/>
            <sz val="9"/>
            <color indexed="81"/>
            <rFont val="Tahoma"/>
            <family val="2"/>
          </rPr>
          <t>Make a first aid kit that fits in your backpack.</t>
        </r>
        <r>
          <rPr>
            <sz val="9"/>
            <color indexed="81"/>
            <rFont val="Tahoma"/>
            <family val="2"/>
          </rPr>
          <t xml:space="preserve"> Include iteams that would help you deal with injuries that might happen on a hike or on your way to school.</t>
        </r>
      </text>
    </comment>
    <comment ref="C457" authorId="0">
      <text>
        <r>
          <rPr>
            <b/>
            <sz val="9"/>
            <color indexed="81"/>
            <rFont val="Tahoma"/>
            <family val="2"/>
          </rPr>
          <t>Make a kit that fits in a car's glove box.</t>
        </r>
        <r>
          <rPr>
            <sz val="9"/>
            <color indexed="81"/>
            <rFont val="Tahoma"/>
            <family val="2"/>
          </rPr>
          <t xml:space="preserve"> Give it to a family member who drives a car or another adult who could use it!</t>
        </r>
      </text>
    </comment>
    <comment ref="C458" authorId="0">
      <text>
        <r>
          <rPr>
            <b/>
            <sz val="9"/>
            <color indexed="81"/>
            <rFont val="Tahoma"/>
            <family val="2"/>
          </rPr>
          <t>Make a personal kit.</t>
        </r>
        <r>
          <rPr>
            <sz val="9"/>
            <color indexed="81"/>
            <rFont val="Tahoma"/>
            <family val="2"/>
          </rPr>
          <t xml:space="preserve"> Keep it in your locker or desk at school.</t>
        </r>
      </text>
    </comment>
    <comment ref="C459" authorId="0">
      <text>
        <r>
          <rPr>
            <sz val="9"/>
            <color indexed="81"/>
            <rFont val="Tahoma"/>
            <family val="2"/>
          </rPr>
          <t>Allergic reactions, asthma attacks, snakebites, and accidental poisonings are situations that require quick action. So is choking, one of the most common ways young children are seriously injured. Learn to handle these issues in this step.</t>
        </r>
      </text>
    </comment>
    <comment ref="C460" authorId="0">
      <text>
        <r>
          <rPr>
            <b/>
            <sz val="9"/>
            <color indexed="81"/>
            <rFont val="Tahoma"/>
            <family val="2"/>
          </rPr>
          <t>With your Junior friends, organize a panel discussion.</t>
        </r>
        <r>
          <rPr>
            <sz val="9"/>
            <color indexed="81"/>
            <rFont val="Tahoma"/>
            <family val="2"/>
          </rPr>
          <t xml:space="preserve"> Invite a variety of people, such as doctors, nurses, EMTs, a Red Cross representative, and someone from your local poison control center.</t>
        </r>
      </text>
    </comment>
    <comment ref="C461" authorId="0">
      <text>
        <r>
          <rPr>
            <b/>
            <sz val="9"/>
            <color indexed="81"/>
            <rFont val="Tahoma"/>
            <family val="2"/>
          </rPr>
          <t>Research situations that require fast action.</t>
        </r>
        <r>
          <rPr>
            <sz val="9"/>
            <color indexed="81"/>
            <rFont val="Tahoma"/>
            <family val="2"/>
          </rPr>
          <t xml:space="preserve"> Then interview a medical professional, asking questions about what you've learned and what you should know in order to get help.</t>
        </r>
      </text>
    </comment>
    <comment ref="C462" authorId="0">
      <text>
        <r>
          <rPr>
            <b/>
            <sz val="9"/>
            <color indexed="81"/>
            <rFont val="Tahoma"/>
            <family val="2"/>
          </rPr>
          <t>Go on a field trip to an emergency room.</t>
        </r>
        <r>
          <rPr>
            <sz val="9"/>
            <color indexed="81"/>
            <rFont val="Tahoma"/>
            <family val="2"/>
          </rPr>
          <t xml:space="preserve"> Ask about situations that require fast action, how the ER staff deals with these issues, and how you can be prepared to help others.
</t>
        </r>
      </text>
    </comment>
    <comment ref="C463" authorId="0">
      <text>
        <r>
          <rPr>
            <b/>
            <sz val="9"/>
            <color indexed="81"/>
            <rFont val="Tahoma"/>
            <family val="2"/>
          </rPr>
          <t>Know how to take care of someone who's sick.</t>
        </r>
        <r>
          <rPr>
            <sz val="9"/>
            <color indexed="81"/>
            <rFont val="Tahoma"/>
            <family val="2"/>
          </rPr>
          <t xml:space="preserve">
When somebody doesn't feel well, you can make them more comfortable by using basic first aid. Find out how to care for people who have common illnesses (cold, fever, flu).</t>
        </r>
      </text>
    </comment>
    <comment ref="C464" authorId="0">
      <text>
        <r>
          <rPr>
            <b/>
            <sz val="9"/>
            <color indexed="81"/>
            <rFont val="Tahoma"/>
            <family val="2"/>
          </rPr>
          <t>Read about illnesses and how to treat them.</t>
        </r>
        <r>
          <rPr>
            <sz val="9"/>
            <color indexed="81"/>
            <rFont val="Tahoma"/>
            <family val="2"/>
          </rPr>
          <t xml:space="preserve"> Get familiar with the symptoms of common illnesses and how to help someone who's sick. Role-play with your friends or family. Assign someone to be the patient and then practice caring for them.</t>
        </r>
      </text>
    </comment>
    <comment ref="C465" authorId="0">
      <text>
        <r>
          <rPr>
            <b/>
            <sz val="9"/>
            <color indexed="81"/>
            <rFont val="Tahoma"/>
            <family val="2"/>
          </rPr>
          <t>Visit a medical clinic.</t>
        </r>
        <r>
          <rPr>
            <sz val="9"/>
            <color indexed="81"/>
            <rFont val="Tahoma"/>
            <family val="2"/>
          </rPr>
          <t xml:space="preserve"> Talk to a doctor or nurse about simple things you can do to help people who are sick.</t>
        </r>
      </text>
    </comment>
    <comment ref="C466" authorId="0">
      <text>
        <r>
          <rPr>
            <b/>
            <sz val="9"/>
            <color indexed="81"/>
            <rFont val="Tahoma"/>
            <family val="2"/>
          </rPr>
          <t>Talk to family members and neighbors.</t>
        </r>
        <r>
          <rPr>
            <sz val="9"/>
            <color indexed="81"/>
            <rFont val="Tahoma"/>
            <family val="2"/>
          </rPr>
          <t xml:space="preserve"> Find out what made them feel better when they were sick. Maybe they wanted a wet cloth over their eyes to soothe a headache, or perhaps sipping soda calmed their upset stomach. Make a lisst of what you learn and share it with your Junior friends.</t>
        </r>
      </text>
    </comment>
    <comment ref="C470" authorId="0">
      <text>
        <r>
          <rPr>
            <sz val="9"/>
            <color indexed="81"/>
            <rFont val="Tahoma"/>
            <family val="2"/>
          </rPr>
          <t>Singing brings us all together and helps us feel connected, strong, and proud. Girl Scouts sing in special places or to mark special times-or sometimes just for the fun of it! There are songs for many different events, and choosing the right ones can make an occasion more meaningful.</t>
        </r>
      </text>
    </comment>
    <comment ref="C471" authorId="0">
      <text>
        <r>
          <rPr>
            <b/>
            <sz val="9"/>
            <color indexed="81"/>
            <rFont val="Tahoma"/>
            <family val="2"/>
          </rPr>
          <t>Find lift-the-spirit songs.</t>
        </r>
        <r>
          <rPr>
            <sz val="9"/>
            <color indexed="81"/>
            <rFont val="Tahoma"/>
            <family val="2"/>
          </rPr>
          <t xml:space="preserve"> What are good songs to keep little kids occupied on a rainy day? Can you find patriotic songs for a ceremony at the airport to welcome veterans home? Put together a program for an occasion where singing would spread cheer. Then plan the occasion, and sing your songs.
FOR MORE FUN: Share your songs as a group singing telegram!</t>
        </r>
      </text>
    </comment>
    <comment ref="C472" authorId="0">
      <text>
        <r>
          <rPr>
            <b/>
            <sz val="9"/>
            <color indexed="81"/>
            <rFont val="Tahoma"/>
            <family val="2"/>
          </rPr>
          <t>Pick songs for a ceremony or gathering.</t>
        </r>
        <r>
          <rPr>
            <sz val="9"/>
            <color indexed="81"/>
            <rFont val="Tahoma"/>
            <family val="2"/>
          </rPr>
          <t xml:space="preserve"> Get together with other Juniors, and plan music for a Girl Scout gathering-perhaps your next Scouts' Own, a s'more fest around the campfire, or a hike where you need a get-moving spirit. Find songs that fit the gathering, set the mood, and keep everyone excited. Then practice them so you're ready to sing at the gathering!
</t>
        </r>
      </text>
    </comment>
    <comment ref="C473" authorId="0">
      <text>
        <r>
          <rPr>
            <b/>
            <sz val="9"/>
            <color indexed="81"/>
            <rFont val="Tahoma"/>
            <family val="2"/>
          </rPr>
          <t>Make up a song to share a message.</t>
        </r>
        <r>
          <rPr>
            <sz val="9"/>
            <color indexed="81"/>
            <rFont val="Tahoma"/>
            <family val="2"/>
          </rPr>
          <t xml:space="preserve"> Many songwriters compose songs to share a message they feel is important. Try it! Make up a jingle or song about why you love Girl Scouting, and share it with others. Perhaps your song will inspire other girls to become Girl Scouts, too.</t>
        </r>
      </text>
    </comment>
    <comment ref="C474" authorId="0">
      <text>
        <r>
          <rPr>
            <sz val="9"/>
            <color indexed="81"/>
            <rFont val="Tahoma"/>
            <family val="2"/>
          </rPr>
          <t>Girl Scout celebrations honor women and girls who change the world. As a Junior, celebrate the Girl Scout birthday. On March 12, 1912, 18 girls gathered for the first Girl Scout meeting in the United States. This year, celebrate how Girl Scouts are still going strong a century later!</t>
        </r>
      </text>
    </comment>
    <comment ref="C475" authorId="0">
      <text>
        <r>
          <rPr>
            <b/>
            <sz val="9"/>
            <color indexed="81"/>
            <rFont val="Tahoma"/>
            <family val="2"/>
          </rPr>
          <t>Celebrate the Girl Scout Promise.</t>
        </r>
        <r>
          <rPr>
            <sz val="9"/>
            <color indexed="81"/>
            <rFont val="Tahoma"/>
            <family val="2"/>
          </rPr>
          <t xml:space="preserve"> Plan a Girl Scout birthday celebration that focuses on helping others-just like the Girl Scout Promise says. You could invite your friends and family and share how you took action to make a difference, or how you plan to this year. Your party could be occasion to share skills you've learned in your badges, like making a great dessert, taking guests for a tour of your garden, or sharing a song or a sonnet you wrote about Girl Scouting!
FOR MORE FUN: Invite another group of Juniors to celebrate with you.</t>
        </r>
      </text>
    </comment>
    <comment ref="C476" authorId="0">
      <text>
        <r>
          <rPr>
            <b/>
            <sz val="9"/>
            <color indexed="81"/>
            <rFont val="Tahoma"/>
            <family val="2"/>
          </rPr>
          <t>Imagine yourself as one of the original Girl Scouts.</t>
        </r>
        <r>
          <rPr>
            <sz val="9"/>
            <color indexed="81"/>
            <rFont val="Tahoma"/>
            <family val="2"/>
          </rPr>
          <t xml:space="preserve"> Read about Juliette "Daisy" Gordon Low and why she founded the Girl Scouts. Imagine what it was like to be one of the first 18 girls at the meeting in 1912. Make up a story, play, or mural about being a Girl Scout with Daisy. Share your creation at a Girl Scout gathering.</t>
        </r>
      </text>
    </comment>
    <comment ref="C477" authorId="0">
      <text>
        <r>
          <rPr>
            <b/>
            <sz val="9"/>
            <color indexed="81"/>
            <rFont val="Tahoma"/>
            <family val="2"/>
          </rPr>
          <t>Help a Brownie or Daisy group plan a celebration.</t>
        </r>
        <r>
          <rPr>
            <sz val="9"/>
            <color indexed="81"/>
            <rFont val="Tahoma"/>
            <family val="2"/>
          </rPr>
          <t xml:space="preserve"> Help Brownies or Daisies give service in honor fo the Girl Scout birthday. You might write a play about Girl Scouting for them to perform, teach songs they could sing at a special occasion, or help them plant a tree!</t>
        </r>
      </text>
    </comment>
    <comment ref="C478" authorId="0">
      <text>
        <r>
          <rPr>
            <sz val="9"/>
            <color indexed="81"/>
            <rFont val="Tahoma"/>
            <family val="2"/>
          </rPr>
          <t xml:space="preserve">"Sisterhood" doesn't mean just sisters in your family. All the girls and women who are Girl Scouts try to live by the Girl Scout Law. That's what makes us a Girl Scout sisterhood. Our Law brings us together-and in this badge, you'll practice living its lines!
</t>
        </r>
      </text>
    </comment>
    <comment ref="C479" authorId="0">
      <text>
        <r>
          <rPr>
            <b/>
            <sz val="9"/>
            <color indexed="81"/>
            <rFont val="Tahoma"/>
            <family val="2"/>
          </rPr>
          <t>Make a time capsule.</t>
        </r>
        <r>
          <rPr>
            <sz val="9"/>
            <color indexed="81"/>
            <rFont val="Tahoma"/>
            <family val="2"/>
          </rPr>
          <t xml:space="preserve"> Get together with another group of Juniors to show girls in the future how Girl Scout Juniors practice the Law today. Collect items that show Girl Scout values: perhaps photos, souvenirs from your Leadership Journeys, stories you've written, or patches from favorite Girl Scout events. Put them in a waterproof container, and decide on a special place for your time capsule. (Some are buried in the ground or placed in a wall or safe.) Record instructions for when and who should retrieve the capsule!</t>
        </r>
      </text>
    </comment>
    <comment ref="C480" authorId="0">
      <text>
        <r>
          <rPr>
            <b/>
            <sz val="9"/>
            <color indexed="81"/>
            <rFont val="Tahoma"/>
            <family val="2"/>
          </rPr>
          <t>Scouts' Own for sisterhood.</t>
        </r>
        <r>
          <rPr>
            <sz val="9"/>
            <color indexed="81"/>
            <rFont val="Tahoma"/>
            <family val="2"/>
          </rPr>
          <t xml:space="preserve"> Invite another group of Girl Scout Juniors to share a Scouts' Own with you. The theme is the Girl Scout Law-but how you share your ceremony, reflection, and celebration is all up to you!</t>
        </r>
      </text>
    </comment>
    <comment ref="C481" authorId="0">
      <text>
        <r>
          <rPr>
            <b/>
            <sz val="9"/>
            <color indexed="81"/>
            <rFont val="Tahoma"/>
            <family val="2"/>
          </rPr>
          <t>Sisters across time.</t>
        </r>
        <r>
          <rPr>
            <sz val="9"/>
            <color indexed="81"/>
            <rFont val="Tahoma"/>
            <family val="2"/>
          </rPr>
          <t xml:space="preserve"> Find two Girl Scout handbooks from the past, and look at two badges girls your age could do at that time. Try an activity from one of the badges that shares or spreads the ideals from the Law. (See the next page for some ideas). Then share how the activity helped you live the Law.
FOR MORE FUN: Talk to Girl Scouts from different generations, and find out their favorite badge activities. Ask to see their old handbooks!</t>
        </r>
      </text>
    </comment>
    <comment ref="C482" authorId="0">
      <text>
        <r>
          <rPr>
            <b/>
            <sz val="9"/>
            <color indexed="81"/>
            <rFont val="Tahoma"/>
            <family val="2"/>
          </rPr>
          <t>Leave a place better than you found it.</t>
        </r>
        <r>
          <rPr>
            <sz val="9"/>
            <color indexed="81"/>
            <rFont val="Tahoma"/>
            <family val="2"/>
          </rPr>
          <t xml:space="preserve"> It's the Girl Scout way to care about the world around us-whether it's a room, a campground, or the world. Practice by leaving a place in your community better than you found it.</t>
        </r>
      </text>
    </comment>
    <comment ref="C483" authorId="0">
      <text>
        <r>
          <rPr>
            <b/>
            <sz val="9"/>
            <color indexed="81"/>
            <rFont val="Tahoma"/>
            <family val="2"/>
          </rPr>
          <t>Improve part of a park in your community.</t>
        </r>
        <r>
          <rPr>
            <sz val="9"/>
            <color indexed="81"/>
            <rFont val="Tahoma"/>
            <family val="2"/>
          </rPr>
          <t xml:space="preserve"> Get permission from the person in charge of the park to leave it better than you found it. Maybe your Junior group can "adopt" the park for a season and pick up trash, sort recyclables, or weed and water the plants every week.</t>
        </r>
      </text>
    </comment>
    <comment ref="C484" authorId="0">
      <text>
        <r>
          <rPr>
            <b/>
            <sz val="9"/>
            <color indexed="81"/>
            <rFont val="Tahoma"/>
            <family val="2"/>
          </rPr>
          <t>Tackle a problem in your neighborhood.</t>
        </r>
        <r>
          <rPr>
            <sz val="9"/>
            <color indexed="81"/>
            <rFont val="Tahoma"/>
            <family val="2"/>
          </rPr>
          <t xml:space="preserve"> Find a problem at your school, place of worship, library, or other neighborhood place, and do something to solve it. For example, you might notice books and games are often out of order in the after-school play area, and create a system of bins to help organize them. You might see kids riding their bikes without helmets, and organize a bike-fun day for kids to learn how to ride safely.</t>
        </r>
      </text>
    </comment>
    <comment ref="C485" authorId="0">
      <text>
        <r>
          <rPr>
            <b/>
            <sz val="9"/>
            <color indexed="81"/>
            <rFont val="Tahoma"/>
            <family val="2"/>
          </rPr>
          <t>Make a walking tour for your community.</t>
        </r>
        <r>
          <rPr>
            <sz val="9"/>
            <color indexed="81"/>
            <rFont val="Tahoma"/>
            <family val="2"/>
          </rPr>
          <t xml:space="preserve"> If people appreciate places, they will want to take care of them! Find out about the history of some buildings in your community. Put together a pamphlet that tells what you've learned, along with a map that locates the buildings. Give your pamphlet to friends or to your town's visitor's bureau.
FOR MORE FUN: As girls did to earn The World in My Community badge in 1980, add to your map "evidence of the contributions of various ethnic groups, either in the present or the past: architecture, businesses, stores, street names, trees and plants, statues, artworks, boats, etc."</t>
        </r>
      </text>
    </comment>
    <comment ref="C486" authorId="0">
      <text>
        <r>
          <rPr>
            <sz val="9"/>
            <color indexed="81"/>
            <rFont val="Tahoma"/>
            <family val="2"/>
          </rPr>
          <t>Traditions bring people together. A tradition can be a special food, a ceremony, a song-anything that's passed along through the years.</t>
        </r>
      </text>
    </comment>
    <comment ref="C487" authorId="0">
      <text>
        <r>
          <rPr>
            <b/>
            <sz val="9"/>
            <color indexed="81"/>
            <rFont val="Tahoma"/>
            <family val="2"/>
          </rPr>
          <t>Try a tradition from past.</t>
        </r>
        <r>
          <rPr>
            <sz val="9"/>
            <color indexed="81"/>
            <rFont val="Tahoma"/>
            <family val="2"/>
          </rPr>
          <t xml:space="preserve"> Find a woman in your community who was a Girl Scout when she was your age. Talk to her about her favorite traditions from her time, and share one with her. You might learn her favorite song, cook a recipe together, or re-create a special ceremony.
FOR MORE FUN: Share your traditions, too! Invite her to one of your meetings or ceremonies.</t>
        </r>
      </text>
    </comment>
    <comment ref="C488" authorId="0">
      <text>
        <r>
          <rPr>
            <b/>
            <sz val="9"/>
            <color indexed="81"/>
            <rFont val="Tahoma"/>
            <family val="2"/>
          </rPr>
          <t>Create a game about Girl Scout traditions.</t>
        </r>
        <r>
          <rPr>
            <sz val="9"/>
            <color indexed="81"/>
            <rFont val="Tahoma"/>
            <family val="2"/>
          </rPr>
          <t xml:space="preserve"> Make up a game that uses one or more of the Girl Scout traditions. Perhaps a relay where girls share the Girl Scout handshake before running, a quiz about Girl Scout camping recipes, or a board game about the circle of friendship. It might be a "wide game," like the one on the previous pages. Then teach or share the game.
FOR MORE FUN: Write instructions or take pictures or a video of your game so others in the Girl Scout community can play it, too. Now, that's tradition!</t>
        </r>
      </text>
    </comment>
    <comment ref="C489" authorId="0">
      <text>
        <r>
          <rPr>
            <b/>
            <sz val="9"/>
            <color indexed="81"/>
            <rFont val="Tahoma"/>
            <family val="2"/>
          </rPr>
          <t>Start a Dez chain story.</t>
        </r>
        <r>
          <rPr>
            <sz val="9"/>
            <color indexed="81"/>
            <rFont val="Tahoma"/>
            <family val="2"/>
          </rPr>
          <t xml:space="preserve"> Check out Dez the spider in any Junior Leadership Journey. Then sketch, craft, or sculpt her with lightweight materials, and write the beginning of a story about her. Send your story and artwork to another Girl Scout Junior, and invite her to add to the story and to Dez's costume. She can send you a picture of her contributions, and send Dez along to another girl.
FOR MORE FUN: Use the skills you learned in your Geocacher badge to make Dez a "travel bug"!</t>
        </r>
      </text>
    </comment>
    <comment ref="C493" authorId="0">
      <text>
        <r>
          <rPr>
            <sz val="9"/>
            <color indexed="81"/>
            <rFont val="Tahoma"/>
            <family val="2"/>
          </rPr>
          <t>Scientists called botanists track the history of different kinds of flowers. Become a botanist and figure out how, when, and where one flower was first bred or found. Learn about when it blooms and what it looks like. Then do one of these activities.</t>
        </r>
      </text>
    </comment>
    <comment ref="C494" authorId="0">
      <text>
        <r>
          <rPr>
            <b/>
            <sz val="9"/>
            <color indexed="81"/>
            <rFont val="Tahoma"/>
            <family val="2"/>
          </rPr>
          <t>Go on a flower hunt.</t>
        </r>
        <r>
          <rPr>
            <sz val="9"/>
            <color indexed="81"/>
            <rFont val="Tahoma"/>
            <family val="2"/>
          </rPr>
          <t xml:space="preserve"> Find your flower and five other kinds that you can name growing around your town. Don't pick them, but use a magnifying glass and get up close to see more. Record or sketch what you see in your botanist's notebook.</t>
        </r>
      </text>
    </comment>
    <comment ref="C495" authorId="0">
      <text>
        <r>
          <rPr>
            <b/>
            <sz val="9"/>
            <color indexed="81"/>
            <rFont val="Tahoma"/>
            <family val="2"/>
          </rPr>
          <t>Grow your flower.</t>
        </r>
        <r>
          <rPr>
            <sz val="9"/>
            <color indexed="81"/>
            <rFont val="Tahoma"/>
            <family val="2"/>
          </rPr>
          <t xml:space="preserve"> Plant a seed or a bulb. Grow it inside or outside, but plant it in the right season and tend to it until it blooms.
FOR MORE FUN: Experiment with several flowers and change how much you water or how much sun they get. Does it affect how the flower looks when it blooms?</t>
        </r>
      </text>
    </comment>
    <comment ref="C496" authorId="0">
      <text>
        <r>
          <rPr>
            <b/>
            <sz val="9"/>
            <color indexed="81"/>
            <rFont val="Tahoma"/>
            <family val="2"/>
          </rPr>
          <t>Read a book or watch a video about your bug.</t>
        </r>
        <r>
          <rPr>
            <sz val="9"/>
            <color indexed="81"/>
            <rFont val="Tahoma"/>
            <family val="2"/>
          </rPr>
          <t xml:space="preserve"> It should be a book or video about a real bug, not a cartoon.</t>
        </r>
      </text>
    </comment>
    <comment ref="C497" authorId="0">
      <text>
        <r>
          <rPr>
            <sz val="9"/>
            <color indexed="81"/>
            <rFont val="Tahoma"/>
            <family val="2"/>
          </rPr>
          <t>Flowers aren't just pretty. They may look like they aren't doing a lot, but they're actually quite busy! Try one of these activities that will show you what a flower can really do.</t>
        </r>
      </text>
    </comment>
    <comment ref="C498" authorId="0">
      <text>
        <r>
          <rPr>
            <b/>
            <sz val="9"/>
            <color indexed="81"/>
            <rFont val="Tahoma"/>
            <family val="2"/>
          </rPr>
          <t>Dye a flower.</t>
        </r>
        <r>
          <rPr>
            <sz val="9"/>
            <color indexed="81"/>
            <rFont val="Tahoma"/>
            <family val="2"/>
          </rPr>
          <t xml:space="preserve"> See a flower's root system in action by coloring several white flowers (carnations work well). Cut the stems and put the flowers in water that contains your favorite color of food dye. The petals should soon be your favorite color! Keep track of your experiment in your botanist's notebook.
FOR MORE FUN: Try experimenting with different flowers and different colors.</t>
        </r>
      </text>
    </comment>
    <comment ref="C499" authorId="0">
      <text>
        <r>
          <rPr>
            <b/>
            <sz val="9"/>
            <color indexed="81"/>
            <rFont val="Tahoma"/>
            <family val="2"/>
          </rPr>
          <t>Stop and smell the flowers.</t>
        </r>
        <r>
          <rPr>
            <sz val="9"/>
            <color indexed="81"/>
            <rFont val="Tahoma"/>
            <family val="2"/>
          </rPr>
          <t xml:space="preserve"> Find a flower growing outside that smells, and watch it until you see something happen. Make sketches or jot notes in your botanist's notebook about what visits the flower. How long did it take for something to visit? Based on your observations, why do you think flowers smell? Find out if you're right!
FOR MORE FUN: Find out what makes flowers smell, and use the information to make your own perfume.</t>
        </r>
      </text>
    </comment>
    <comment ref="C500" authorId="0">
      <text>
        <r>
          <rPr>
            <b/>
            <sz val="9"/>
            <color indexed="81"/>
            <rFont val="Tahoma"/>
            <family val="2"/>
          </rPr>
          <t>Meet flower families.</t>
        </r>
        <r>
          <rPr>
            <sz val="9"/>
            <color indexed="81"/>
            <rFont val="Tahoma"/>
            <family val="2"/>
          </rPr>
          <t xml:space="preserve"> Just like people in your family might share common traits, the same goes for flower families. Go to the library or online with an adult, and find a flower family you like. Then take photos or draw pictures of different flowers within that family. Make a flower family tree with your art!</t>
        </r>
      </text>
    </comment>
    <comment ref="C501" authorId="0">
      <text>
        <r>
          <rPr>
            <sz val="9"/>
            <color indexed="81"/>
            <rFont val="Tahoma"/>
            <family val="2"/>
          </rPr>
          <t>Not only do flowers have a lot going on inside of them, but they do a lot for people. Find out how flowers benefit people in this step.</t>
        </r>
      </text>
    </comment>
    <comment ref="C502" authorId="0">
      <text>
        <r>
          <rPr>
            <b/>
            <sz val="9"/>
            <color indexed="81"/>
            <rFont val="Tahoma"/>
            <family val="2"/>
          </rPr>
          <t>Flowers are fruits in disguie.</t>
        </r>
        <r>
          <rPr>
            <sz val="9"/>
            <color indexed="81"/>
            <rFont val="Tahoma"/>
            <family val="2"/>
          </rPr>
          <t xml:space="preserve"> </t>
        </r>
        <r>
          <rPr>
            <i/>
            <sz val="9"/>
            <color indexed="81"/>
            <rFont val="Tahoma"/>
            <family val="2"/>
          </rPr>
          <t>Shh!</t>
        </r>
        <r>
          <rPr>
            <sz val="9"/>
            <color indexed="81"/>
            <rFont val="Tahoma"/>
            <family val="2"/>
          </rPr>
          <t xml:space="preserve"> Don't blow their cover, but a flower will eventually become a fruit. For example, an apple grows from an apple blossom. Find a flower that turns into a fruit, and make a snack for your family or friends using that fruit. Tell them all about the flower that the fruity snack came from.
FOR MORE FUN: Sometimes even the flower is edible! Make a tea out of a flower such as hibiscus or chamomile, or taste a flower that's safe to eat, like a nasturtium or zucchini blossom.</t>
        </r>
      </text>
    </comment>
    <comment ref="C503" authorId="0">
      <text>
        <r>
          <rPr>
            <b/>
            <sz val="9"/>
            <color indexed="81"/>
            <rFont val="Tahoma"/>
            <family val="2"/>
          </rPr>
          <t>Flowers are healers.</t>
        </r>
        <r>
          <rPr>
            <sz val="9"/>
            <color indexed="81"/>
            <rFont val="Tahoma"/>
            <family val="2"/>
          </rPr>
          <t xml:space="preserve"> Scientists who study how plants can help humans are called ethnobotanists. They are constantly on the lookout for new flowers that could be made into medicines to help with common sicknesses. Find out about three different medicinal flowers or herbs and how they can help.</t>
        </r>
      </text>
    </comment>
    <comment ref="C504" authorId="0">
      <text>
        <r>
          <rPr>
            <b/>
            <sz val="9"/>
            <color indexed="81"/>
            <rFont val="Tahoma"/>
            <family val="2"/>
          </rPr>
          <t>Flowers are calming.</t>
        </r>
        <r>
          <rPr>
            <sz val="9"/>
            <color indexed="81"/>
            <rFont val="Tahoma"/>
            <family val="2"/>
          </rPr>
          <t xml:space="preserve"> Some people believe the scent of flowers does more than smell nice-it can help people feel better. The use of flower scents is called aromatherapy. Aromatherapists say that lavender and rose help peoople de-stress and relax. Try the recipe for bath beads and see if it helps you feel calmer when you need a break.</t>
        </r>
      </text>
    </comment>
    <comment ref="C505" authorId="0">
      <text>
        <r>
          <rPr>
            <sz val="9"/>
            <color indexed="81"/>
            <rFont val="Tahoma"/>
            <family val="2"/>
          </rPr>
          <t>Now that you've learned all about what flowers can do, create something beautiful with them! Find flowers in your yard or a neighbor's yard, at a store, or in a public place where you're allowed to pick them. (Always ask for permission before you pick.)</t>
        </r>
      </text>
    </comment>
    <comment ref="C506" authorId="0">
      <text>
        <r>
          <rPr>
            <b/>
            <sz val="9"/>
            <color indexed="81"/>
            <rFont val="Tahoma"/>
            <family val="2"/>
          </rPr>
          <t>Make a flower necklace.</t>
        </r>
        <r>
          <rPr>
            <sz val="9"/>
            <color indexed="81"/>
            <rFont val="Tahoma"/>
            <family val="2"/>
          </rPr>
          <t xml:space="preserve"> Hawaiians welcome visitors to their islands with beautiful flower necklaces called leis. You could string one yourself and use it to welcome a visitor to your home or group meeting. Or try gathering extra rose petals from a flower store, coat them with glue, let them dry, and string them together for a necklace.</t>
        </r>
      </text>
    </comment>
    <comment ref="C507" authorId="0">
      <text>
        <r>
          <rPr>
            <b/>
            <sz val="9"/>
            <color indexed="81"/>
            <rFont val="Tahoma"/>
            <family val="2"/>
          </rPr>
          <t>Dried-flower art.</t>
        </r>
        <r>
          <rPr>
            <sz val="9"/>
            <color indexed="81"/>
            <rFont val="Tahoma"/>
            <family val="2"/>
          </rPr>
          <t xml:space="preserve"> Make a pressed-flwoer bookmark by flattening a flower inside a heavy book. Then place it between two sheets of waxed paper. Have an adult help you iron the waxed paper, then cut around the flower to make the bookmark the right size. Or make a dried-flower bouquet: when a fresh bouquet starts to wilt, tie the bunch together with string. Hang it upside down for several days until the flowers dry out.
FOR MORE FUN: Make a dried-flower wreath</t>
        </r>
      </text>
    </comment>
    <comment ref="C508" authorId="0">
      <text>
        <r>
          <rPr>
            <b/>
            <sz val="9"/>
            <color indexed="81"/>
            <rFont val="Tahoma"/>
            <family val="2"/>
          </rPr>
          <t>Fun with flower look-alikes.</t>
        </r>
        <r>
          <rPr>
            <sz val="9"/>
            <color indexed="81"/>
            <rFont val="Tahoma"/>
            <family val="2"/>
          </rPr>
          <t xml:space="preserve"> Make your own bouquet so you can have fresh flowers anytime. What about making a flower "impostor" bouquet-try a poinsettia made out of paper plates, poppies made of tissue paper, and tulips made of eggshells!
FOR MORE FUN: Make the Daisy Flower Garden from flowers you create, and share it with Daisies. (If you don't know the Flower Friends, make the garden from any flowers you like!)</t>
        </r>
      </text>
    </comment>
    <comment ref="C509" authorId="0">
      <text>
        <r>
          <rPr>
            <sz val="9"/>
            <color indexed="81"/>
            <rFont val="Tahoma"/>
            <family val="2"/>
          </rPr>
          <t>Many flowers are symbols that send a specific message when you give them. You probably know the American meaning of a bouquet of roses! Flowers have meaning in Girl Scouting, too-the Daisies have a garden full of Flower Friends who help them learn the Girl Scout Law. Send your flower message as a bouquet, corsage, or arrangement-it could be for a holiday, to show how you feel, or just because. Make it from fresh flowers or craft flowers.</t>
        </r>
      </text>
    </comment>
    <comment ref="C510" authorId="0">
      <text>
        <r>
          <rPr>
            <b/>
            <sz val="9"/>
            <color indexed="81"/>
            <rFont val="Tahoma"/>
            <family val="2"/>
          </rPr>
          <t>Bouquet.</t>
        </r>
        <r>
          <rPr>
            <sz val="9"/>
            <color indexed="81"/>
            <rFont val="Tahoma"/>
            <family val="2"/>
          </rPr>
          <t xml:space="preserve"> A bouquet is a bunch of flowers. To make one, gather some flowers, cut the stems to the length you want, then twist wire around the stems to hold the bouquet together. Cover the wire with floral tape or colored ribbon-you could use recycled ribbon or cloth, too.</t>
        </r>
      </text>
    </comment>
    <comment ref="C511" authorId="0">
      <text>
        <r>
          <rPr>
            <b/>
            <sz val="9"/>
            <color indexed="81"/>
            <rFont val="Tahoma"/>
            <family val="2"/>
          </rPr>
          <t>Corsage.</t>
        </r>
        <r>
          <rPr>
            <sz val="9"/>
            <color indexed="81"/>
            <rFont val="Tahoma"/>
            <family val="2"/>
          </rPr>
          <t xml:space="preserve"> A corsage is a brooch or bracelet made of real flowers, usually worn to a special event like a dance. To make one, cut the stems of a few flowers 2 to 4 inches below the flower itself. Wrap each stem in floral tape. Then group them and tape all the stems together. Use a pin to fasten the corsage to a shirt, or attach it to an elastic band for a bracelet.</t>
        </r>
      </text>
    </comment>
    <comment ref="C512" authorId="0">
      <text>
        <r>
          <rPr>
            <b/>
            <sz val="9"/>
            <color indexed="81"/>
            <rFont val="Tahoma"/>
            <family val="2"/>
          </rPr>
          <t>Arrangement.</t>
        </r>
        <r>
          <rPr>
            <sz val="9"/>
            <color indexed="81"/>
            <rFont val="Tahoma"/>
            <family val="2"/>
          </rPr>
          <t xml:space="preserve"> An arrangement is a group of flowers place in a container in a pretty way. The container could be a vase, bucket, basket, or even a hat. Basic arrangements use an arch shape, with taller flowers in the middle and shorter ones around the outside. But flower arranging is about imagination. Mix flowers, colors, heights, and shapes however you want!</t>
        </r>
      </text>
    </comment>
    <comment ref="C517" authorId="0">
      <text>
        <r>
          <rPr>
            <b/>
            <sz val="9"/>
            <color indexed="81"/>
            <rFont val="Tahoma"/>
            <family val="2"/>
          </rPr>
          <t xml:space="preserve">Explore businesses you might like to start someday. </t>
        </r>
        <r>
          <rPr>
            <sz val="9"/>
            <color indexed="81"/>
            <rFont val="Tahoma"/>
            <family val="2"/>
          </rPr>
          <t>Make a list of your top interests, and select one that you could imagine turning into a business. For example, pet lovers might think about working as a pet groomer, veterinarian, pet-store owner, or dog trainer. Then find three businesses related to your interest and learn more about them.</t>
        </r>
      </text>
    </comment>
    <comment ref="C518" authorId="0">
      <text>
        <r>
          <rPr>
            <b/>
            <sz val="9"/>
            <color indexed="81"/>
            <rFont val="Tahoma"/>
            <family val="2"/>
          </rPr>
          <t>Go straight to the source.</t>
        </r>
        <r>
          <rPr>
            <sz val="9"/>
            <color indexed="81"/>
            <rFont val="Tahoma"/>
            <family val="2"/>
          </rPr>
          <t xml:space="preserve"> With an adult's help, talk to one person working in each of the businesses youa re interested in. Ask at least 10 questions so you can find out what a typical day is like and how happy each person is with the business.</t>
        </r>
      </text>
    </comment>
    <comment ref="C519" authorId="0">
      <text>
        <r>
          <rPr>
            <b/>
            <sz val="9"/>
            <color indexed="81"/>
            <rFont val="Tahoma"/>
            <family val="2"/>
          </rPr>
          <t>Get associated.</t>
        </r>
        <r>
          <rPr>
            <sz val="9"/>
            <color indexed="81"/>
            <rFont val="Tahoma"/>
            <family val="2"/>
          </rPr>
          <t xml:space="preserve"> Many business belong to a professional association, which is a group of people who are in the same kind of business. Find groups for each of the three businesses you are interested in. Call or e-mail each group to get the name of a member who is willing to talk to you about how they first got into their business and what skills helped them succeed.</t>
        </r>
      </text>
    </comment>
    <comment ref="C520" authorId="0">
      <text>
        <r>
          <rPr>
            <b/>
            <sz val="9"/>
            <color indexed="81"/>
            <rFont val="Tahoma"/>
            <family val="2"/>
          </rPr>
          <t xml:space="preserve">Read all about it. </t>
        </r>
        <r>
          <rPr>
            <sz val="9"/>
            <color indexed="81"/>
            <rFont val="Tahoma"/>
            <family val="2"/>
          </rPr>
          <t xml:space="preserve"> Libraries are filled with information that helps people learn about different types of businesses and video start their own. Explore at least three resources (print, video, or online) to teach yourself more about each business that interests you.</t>
        </r>
      </text>
    </comment>
    <comment ref="C521" authorId="0">
      <text>
        <r>
          <rPr>
            <b/>
            <sz val="9"/>
            <color indexed="81"/>
            <rFont val="Tahoma"/>
            <family val="2"/>
          </rPr>
          <t xml:space="preserve">Learn the basics of running a business. </t>
        </r>
        <r>
          <rPr>
            <sz val="9"/>
            <color indexed="81"/>
            <rFont val="Tahoma"/>
            <family val="2"/>
          </rPr>
          <t>Now that you know more about three different businesses, choose one an dlearn the basics of making that business run.</t>
        </r>
      </text>
    </comment>
    <comment ref="C522" authorId="0">
      <text>
        <r>
          <rPr>
            <b/>
            <sz val="9"/>
            <color indexed="81"/>
            <rFont val="Tahoma"/>
            <family val="2"/>
          </rPr>
          <t>Follow in someone's footsteps.</t>
        </r>
        <r>
          <rPr>
            <sz val="9"/>
            <color indexed="81"/>
            <rFont val="Tahoma"/>
            <family val="2"/>
          </rPr>
          <t xml:space="preserve"> Find a real business that interests you and "shadow" the owner or manager for an hour or two at work. Set aside some time to ask questions about how prices or rates are set for the business and how many sales or services happen each day.</t>
        </r>
      </text>
    </comment>
    <comment ref="C523" authorId="0">
      <text>
        <r>
          <rPr>
            <b/>
            <sz val="9"/>
            <color indexed="81"/>
            <rFont val="Tahoma"/>
            <family val="2"/>
          </rPr>
          <t>Get on the phone.</t>
        </r>
        <r>
          <rPr>
            <sz val="9"/>
            <color indexed="81"/>
            <rFont val="Tahoma"/>
            <family val="2"/>
          </rPr>
          <t xml:space="preserve"> If the business that interests you is not in your area, set up a phone interview. Be prepared with at least five questions about the basics of running the business; your goal is to get the owner or manager's best advice on starting your own business.</t>
        </r>
      </text>
    </comment>
    <comment ref="C524" authorId="0">
      <text>
        <r>
          <rPr>
            <b/>
            <sz val="9"/>
            <color indexed="81"/>
            <rFont val="Tahoma"/>
            <family val="2"/>
          </rPr>
          <t>Invite an expert speaker.</t>
        </r>
        <r>
          <rPr>
            <sz val="9"/>
            <color indexed="81"/>
            <rFont val="Tahoma"/>
            <family val="2"/>
          </rPr>
          <t xml:space="preserve"> Team up with your Junior friends and discuss the business that you are each interested in. Pick at least one person who is involved in a business of interest and invite them to be a part of your discussion.</t>
        </r>
      </text>
    </comment>
    <comment ref="C525" authorId="0">
      <text>
        <r>
          <rPr>
            <b/>
            <sz val="9"/>
            <color indexed="81"/>
            <rFont val="Tahoma"/>
            <family val="2"/>
          </rPr>
          <t xml:space="preserve">Find out what kind of support is available for small-business owners. </t>
        </r>
        <r>
          <rPr>
            <sz val="9"/>
            <color indexed="81"/>
            <rFont val="Tahoma"/>
            <family val="2"/>
          </rPr>
          <t>Starting a small business is like riding a roller coaster-there are plenty of ups and downs. The good news is that there are also a lot of resources to help business owners succeed. In this step, your goal is to learn about some of the organizations that support small business.</t>
        </r>
      </text>
    </comment>
    <comment ref="C526" authorId="0">
      <text>
        <r>
          <rPr>
            <b/>
            <sz val="9"/>
            <color indexed="81"/>
            <rFont val="Tahoma"/>
            <family val="2"/>
          </rPr>
          <t>Take it to the bank.</t>
        </r>
        <r>
          <rPr>
            <sz val="9"/>
            <color indexed="81"/>
            <rFont val="Tahoma"/>
            <family val="2"/>
          </rPr>
          <t xml:space="preserve"> Set up an appointment at a bank or credit union with the person who makes loans to small businesses, or invite a loan officer to visit your group meeting. Ask them to name three things a small business must do in order to qualify for a loan. Then find out three reasons why a business might not get a loan from the bank or credit union. Ask what other services the bank or credit union provides to small businesses in your community.</t>
        </r>
      </text>
    </comment>
    <comment ref="C527" authorId="0">
      <text>
        <r>
          <rPr>
            <b/>
            <sz val="9"/>
            <color indexed="81"/>
            <rFont val="Tahoma"/>
            <family val="2"/>
          </rPr>
          <t>Meet the Chamber of Commerce.</t>
        </r>
        <r>
          <rPr>
            <sz val="9"/>
            <color indexed="81"/>
            <rFont val="Tahoma"/>
            <family val="2"/>
          </rPr>
          <t xml:space="preserve"> A Chamber of Commerce helps businesses in their area succeed. Invite someone from the Chamber of Commerce to talk to your Girl Scout group about the ways they support new businesses and small-business owners.</t>
        </r>
      </text>
    </comment>
    <comment ref="C528" authorId="0">
      <text>
        <r>
          <rPr>
            <b/>
            <sz val="9"/>
            <color indexed="81"/>
            <rFont val="Tahoma"/>
            <family val="2"/>
          </rPr>
          <t>Find out about the Small Business Administration.</t>
        </r>
        <r>
          <rPr>
            <sz val="9"/>
            <color indexed="81"/>
            <rFont val="Tahoma"/>
            <family val="2"/>
          </rPr>
          <t xml:space="preserve"> The U.S. government's Small Business Administration works to strengthen small businesses across the country. With an adult's help, go to their website to find at least five ways they help small businesses. Then give a five-minute presentation to your Girl Scout friends or your family about what you've learned.</t>
        </r>
      </text>
    </comment>
    <comment ref="C529" authorId="0">
      <text>
        <r>
          <rPr>
            <b/>
            <sz val="9"/>
            <color indexed="81"/>
            <rFont val="Tahoma"/>
            <family val="2"/>
          </rPr>
          <t>Investigate what makes great custoemr service.</t>
        </r>
        <r>
          <rPr>
            <sz val="9"/>
            <color indexed="81"/>
            <rFont val="Tahoma"/>
            <family val="2"/>
          </rPr>
          <t xml:space="preserve"> Keeping your customers happy and knwoing what they need is important if you want to have a successful business. That's what good customer service is all about. Smart business owners plan the experience customers will have before they ever open their doors to the public.</t>
        </r>
      </text>
    </comment>
    <comment ref="C530" authorId="0">
      <text>
        <r>
          <rPr>
            <b/>
            <sz val="9"/>
            <color indexed="81"/>
            <rFont val="Tahoma"/>
            <family val="2"/>
          </rPr>
          <t>Create a customer-service pledge.</t>
        </r>
        <r>
          <rPr>
            <sz val="9"/>
            <color indexed="81"/>
            <rFont val="Tahoma"/>
            <family val="2"/>
          </rPr>
          <t xml:space="preserve"> First, talk to three adults about their customer service experience. Ask them to describe a time when the experience was great and a time when they had especially poor service. Then use their answers to create a customer-service pledge that includes five things your business will or won't do to ensure a good customer experience.</t>
        </r>
      </text>
    </comment>
    <comment ref="C531" authorId="0">
      <text>
        <r>
          <rPr>
            <b/>
            <sz val="9"/>
            <color indexed="81"/>
            <rFont val="Tahoma"/>
            <family val="2"/>
          </rPr>
          <t>Learn from the best.</t>
        </r>
        <r>
          <rPr>
            <sz val="9"/>
            <color indexed="81"/>
            <rFont val="Tahoma"/>
            <family val="2"/>
          </rPr>
          <t xml:space="preserve"> Search business websites or business magazines at the library to find lists of companies famous for their great customer service. Compare three different businesses to find out why people enjoy shopping with them. Make a poster with at least five great customer-service techniques to present to your Junior friends.</t>
        </r>
      </text>
    </comment>
    <comment ref="C532" authorId="0">
      <text>
        <r>
          <rPr>
            <b/>
            <sz val="9"/>
            <color indexed="81"/>
            <rFont val="Tahoma"/>
            <family val="2"/>
          </rPr>
          <t>Invite some experts.</t>
        </r>
        <r>
          <rPr>
            <sz val="9"/>
            <color indexed="81"/>
            <rFont val="Tahoma"/>
            <family val="2"/>
          </rPr>
          <t xml:space="preserve"> Invite three local business owners or managers to come to your Girl Scout group and talk about how they offer great customer service. Ask each person to explain why customer service is important to their success.</t>
        </r>
      </text>
    </comment>
    <comment ref="C533" authorId="0">
      <text>
        <r>
          <rPr>
            <b/>
            <sz val="9"/>
            <color indexed="81"/>
            <rFont val="Tahoma"/>
            <family val="2"/>
          </rPr>
          <t>Understand the importance of consumer research.</t>
        </r>
        <r>
          <rPr>
            <sz val="9"/>
            <color indexed="81"/>
            <rFont val="Tahoma"/>
            <family val="2"/>
          </rPr>
          <t xml:space="preserve"> What name would you call your make-believe business? What ways could you imagine getting people to use your business? What would people want from your business? These questions and more can be answered through the art of consumer research-that means asking possible customers what they think and using that information to make your business better. Complete the worksheet on the next page before starting this step.</t>
        </r>
      </text>
    </comment>
    <comment ref="C534" authorId="0">
      <text>
        <r>
          <rPr>
            <b/>
            <sz val="9"/>
            <color indexed="81"/>
            <rFont val="Tahoma"/>
            <family val="2"/>
          </rPr>
          <t>Pitch your pretend business.</t>
        </r>
        <r>
          <rPr>
            <sz val="9"/>
            <color indexed="81"/>
            <rFont val="Tahoma"/>
            <family val="2"/>
          </rPr>
          <t xml:space="preserve"> Invite a loan officer from a local bank or credit union to meet with you and your Junior friends. Take turns pitching your concept, then ask for their honest feedback!</t>
        </r>
      </text>
    </comment>
    <comment ref="C535" authorId="0">
      <text>
        <r>
          <rPr>
            <b/>
            <sz val="9"/>
            <color indexed="81"/>
            <rFont val="Tahoma"/>
            <family val="2"/>
          </rPr>
          <t>Conduct a "focus group".</t>
        </r>
        <r>
          <rPr>
            <sz val="9"/>
            <color indexed="81"/>
            <rFont val="Tahoma"/>
            <family val="2"/>
          </rPr>
          <t xml:space="preserve"> Identify at least three people who might use your imaginary business. Describe your business idea to them in detail and ask for feedback, including what changes they would suggest.</t>
        </r>
      </text>
    </comment>
    <comment ref="C536" authorId="0">
      <text>
        <r>
          <rPr>
            <b/>
            <sz val="9"/>
            <color indexed="81"/>
            <rFont val="Tahoma"/>
            <family val="2"/>
          </rPr>
          <t>Do a survey.</t>
        </r>
        <r>
          <rPr>
            <sz val="9"/>
            <color indexed="81"/>
            <rFont val="Tahoma"/>
            <family val="2"/>
          </rPr>
          <t xml:space="preserve"> After completing the worksheet, write "1 2 3 4 5" below each line. Ask at least a dozen people to rate each part of the statement by circling the number that tells how they feel about it. Use 1 for "strongly dislike," 2 for "dislike," 3 for "no opinion," 4 for "like," and 5 for "strongly like." Tally the results, and share them with your family or friends.</t>
        </r>
      </text>
    </comment>
    <comment ref="C540" authorId="0">
      <text>
        <r>
          <rPr>
            <sz val="9"/>
            <color indexed="81"/>
            <rFont val="Tahoma"/>
            <family val="2"/>
          </rPr>
          <t>Pick one of the following choices to start exploring the difference between your needs and your wants.</t>
        </r>
      </text>
    </comment>
    <comment ref="C541" authorId="0">
      <text>
        <r>
          <rPr>
            <b/>
            <sz val="9"/>
            <color indexed="81"/>
            <rFont val="Tahoma"/>
            <family val="2"/>
          </rPr>
          <t>Go on a home tour.</t>
        </r>
        <r>
          <rPr>
            <sz val="9"/>
            <color indexed="81"/>
            <rFont val="Tahoma"/>
            <family val="2"/>
          </rPr>
          <t xml:space="preserve"> Starting in the room where you sleep, write down at least five items in each room of your home. Write each item on its own scrap of paper. When you've completed your tour, find an open space and line up the papers from the item you need the most to the item you need the least. Then discuss your order with a friend or family member. </t>
        </r>
      </text>
    </comment>
    <comment ref="C542" authorId="0">
      <text>
        <r>
          <rPr>
            <b/>
            <sz val="9"/>
            <color indexed="81"/>
            <rFont val="Tahoma"/>
            <family val="2"/>
          </rPr>
          <t>Make a collage.</t>
        </r>
        <r>
          <rPr>
            <sz val="9"/>
            <color indexed="81"/>
            <rFont val="Tahoma"/>
            <family val="2"/>
          </rPr>
          <t xml:space="preserve"> Gather your Girl Scout friends and a stack of magazines and newspapers. Flip through them together and cut out at least 50 items. Use these items to create a collage that shows a progression from things you all think are wants to those you think are needs.</t>
        </r>
      </text>
    </comment>
    <comment ref="C543" authorId="0">
      <text>
        <r>
          <rPr>
            <b/>
            <sz val="9"/>
            <color indexed="81"/>
            <rFont val="Tahoma"/>
            <family val="2"/>
          </rPr>
          <t>Take a survey.</t>
        </r>
        <r>
          <rPr>
            <sz val="9"/>
            <color indexed="81"/>
            <rFont val="Tahoma"/>
            <family val="2"/>
          </rPr>
          <t xml:space="preserve"> Ask at least 20 classmates to list five things they need and five things they want. Compile the lists, making sure to delete duplicating answers. How do the responses compare to your own needs and wants? Are there any items that some students consider a need, while others consider them a want? Are there any wants or needs you didn't think of?</t>
        </r>
      </text>
    </comment>
    <comment ref="C544" authorId="0">
      <text>
        <r>
          <rPr>
            <b/>
            <sz val="9"/>
            <color indexed="81"/>
            <rFont val="Tahoma"/>
            <family val="2"/>
          </rPr>
          <t>Look into why you want what you want.</t>
        </r>
        <r>
          <rPr>
            <sz val="9"/>
            <color indexed="81"/>
            <rFont val="Tahoma"/>
            <family val="2"/>
          </rPr>
          <t xml:space="preserve"> Sometimes it's hard to tell the difference between what you need and what you want. Advertisers create exciting commercials to convince you to buy things. Or you might want soemthing simply because your best friend has it. Think about all the forces that make you want something you may not need.</t>
        </r>
      </text>
    </comment>
    <comment ref="C545" authorId="0">
      <text>
        <r>
          <rPr>
            <b/>
            <sz val="9"/>
            <color indexed="81"/>
            <rFont val="Tahoma"/>
            <family val="2"/>
          </rPr>
          <t>Log your wants.</t>
        </r>
        <r>
          <rPr>
            <sz val="9"/>
            <color indexed="81"/>
            <rFont val="Tahoma"/>
            <family val="2"/>
          </rPr>
          <t xml:space="preserve"> For a week, write a list of every item that makes you think, "I want that!", and jot down where you saw the item. At the end of the week, go through the list, and note how many items you're still thinking of and how many you've forgotten. Take a look at what triggers you to want something. Talk about what you've learned with a family member or friend.</t>
        </r>
      </text>
    </comment>
    <comment ref="C546" authorId="0">
      <text>
        <r>
          <rPr>
            <b/>
            <sz val="9"/>
            <color indexed="81"/>
            <rFont val="Tahoma"/>
            <family val="2"/>
          </rPr>
          <t>Investigate the latest trends.</t>
        </r>
        <r>
          <rPr>
            <sz val="9"/>
            <color indexed="81"/>
            <rFont val="Tahoma"/>
            <family val="2"/>
          </rPr>
          <t xml:space="preserve"> Talk to at least 10 people from different places, like your school, place of worship, or Girl Scout group. Ask each person to list what they think are the three most popular or tendy items. Compile the answers, and check off those that you want as well. Do you feel like you're influenced by trends? Why or why not?</t>
        </r>
      </text>
    </comment>
    <comment ref="C547" authorId="0">
      <text>
        <r>
          <rPr>
            <b/>
            <sz val="9"/>
            <color indexed="81"/>
            <rFont val="Tahoma"/>
            <family val="2"/>
          </rPr>
          <t>Do some time travel!</t>
        </r>
        <r>
          <rPr>
            <sz val="9"/>
            <color indexed="81"/>
            <rFont val="Tahoma"/>
            <family val="2"/>
          </rPr>
          <t xml:space="preserve"> Find 10 items that girls your age wanted in the past. What were the toys, clothes, and games that were the most popular? Then find 10 items that girls needed back then. Compare the wants and needs from the past with the things you want and need today. Which ones are different? Are any the same? Talk about what you've found with family or friends.</t>
        </r>
      </text>
    </comment>
    <comment ref="C548" authorId="0">
      <text>
        <r>
          <rPr>
            <b/>
            <sz val="9"/>
            <color indexed="81"/>
            <rFont val="Tahoma"/>
            <family val="2"/>
          </rPr>
          <t>Find out what makes people happy (or not!) with what they buy.</t>
        </r>
        <r>
          <rPr>
            <sz val="9"/>
            <color indexed="81"/>
            <rFont val="Tahoma"/>
            <family val="2"/>
          </rPr>
          <t xml:space="preserve"> "Buyer's remorse" is the sense of disappointment people sometimes have after buying an expensive item. Often, they've convinced themselves that they really need something-like the latest video game or a new necklace-only to discover afterwards that it wasn't truly necessary. Of course, when you think through your reasons for buying something and save the money to get it, you can end up feeling very happy with your purchase.</t>
        </r>
      </text>
    </comment>
    <comment ref="C549" authorId="0">
      <text>
        <r>
          <rPr>
            <b/>
            <sz val="9"/>
            <color indexed="81"/>
            <rFont val="Tahoma"/>
            <family val="2"/>
          </rPr>
          <t>Family stories.</t>
        </r>
        <r>
          <rPr>
            <sz val="9"/>
            <color indexed="81"/>
            <rFont val="Tahoma"/>
            <family val="2"/>
          </rPr>
          <t xml:space="preserve"> Talk to people in your family about a big purchase in their life. What decisions did they go through before buying it? Find out how they felt right after making the purchase-and then how they felt a week later, a month later, and even a year later. Did their feelings change at all?</t>
        </r>
      </text>
    </comment>
    <comment ref="C550" authorId="0">
      <text>
        <r>
          <rPr>
            <b/>
            <sz val="9"/>
            <color indexed="81"/>
            <rFont val="Tahoma"/>
            <family val="2"/>
          </rPr>
          <t>Trade stories with friends.</t>
        </r>
        <r>
          <rPr>
            <sz val="9"/>
            <color indexed="81"/>
            <rFont val="Tahoma"/>
            <family val="2"/>
          </rPr>
          <t xml:space="preserve"> Odds are, every one of your friends has had the experience of really loving something they bought-or wishing they hadn't bought it. Team up with your Junior friends and swap shopping stories. As a group, come up with a list of tips, based on waht each girl learned.</t>
        </r>
      </text>
    </comment>
    <comment ref="C551" authorId="0">
      <text>
        <r>
          <rPr>
            <b/>
            <sz val="9"/>
            <color indexed="81"/>
            <rFont val="Tahoma"/>
            <family val="2"/>
          </rPr>
          <t>Analyze customer reviews.</t>
        </r>
        <r>
          <rPr>
            <sz val="9"/>
            <color indexed="81"/>
            <rFont val="Tahoma"/>
            <family val="2"/>
          </rPr>
          <t xml:space="preserve"> Pick a big-ticket item like an expensive appliance, computer, or even a car. Then team up with an adult to research customer reviews online. Pay particular attention to those reviews where people were either extremely happy with their purchase or extremely upset. What kinds of complaints did people express about the products? What kinds of things made them happy?</t>
        </r>
      </text>
    </comment>
    <comment ref="C552" authorId="0">
      <text>
        <r>
          <rPr>
            <sz val="9"/>
            <color indexed="81"/>
            <rFont val="Tahoma"/>
            <family val="2"/>
          </rPr>
          <t>Even when you're buying something you need, you'll find you might have certain wants. For example, you may need a computer for school-but you want the top-of-the-line model with a super-fast processor. You may need new running shoes-but you want a famous brand. Practice making these decisions on a pretend shopping trip (you don't need to actually buy anything).</t>
        </r>
      </text>
    </comment>
    <comment ref="C553" authorId="0">
      <text>
        <r>
          <rPr>
            <b/>
            <sz val="9"/>
            <color indexed="81"/>
            <rFont val="Tahoma"/>
            <family val="2"/>
          </rPr>
          <t>Visit the mall.</t>
        </r>
        <r>
          <rPr>
            <sz val="9"/>
            <color indexed="81"/>
            <rFont val="Tahoma"/>
            <family val="2"/>
          </rPr>
          <t xml:space="preserve"> Start by picking an item that comes with different options at different prices, such as a computer or a personal music player. Compare two or three versions to find out what makes them different and how that affects the price. Talk to your friends and family about whether you think extra options are worth the money or whether you would give them up for a lower price.</t>
        </r>
      </text>
    </comment>
    <comment ref="C554" authorId="0">
      <text>
        <r>
          <rPr>
            <b/>
            <sz val="9"/>
            <color indexed="81"/>
            <rFont val="Tahoma"/>
            <family val="2"/>
          </rPr>
          <t>Shop for groceries.</t>
        </r>
        <r>
          <rPr>
            <sz val="9"/>
            <color indexed="81"/>
            <rFont val="Tahoma"/>
            <family val="2"/>
          </rPr>
          <t xml:space="preserve"> The next time your family goes grocery shopping, ask to tag along. Pick at least 10 items that your family usually buys, and compare them to other options. Discuss with your family whether it's worth exchanging any of the items for a lower-priced version? Why or why not?</t>
        </r>
      </text>
    </comment>
    <comment ref="C555" authorId="0">
      <text>
        <r>
          <rPr>
            <b/>
            <sz val="9"/>
            <color indexed="81"/>
            <rFont val="Tahoma"/>
            <family val="2"/>
          </rPr>
          <t>Go on a comparison scavenger hunt.</t>
        </r>
        <r>
          <rPr>
            <sz val="9"/>
            <color indexed="81"/>
            <rFont val="Tahoma"/>
            <family val="2"/>
          </rPr>
          <t xml:space="preserve"> Team up with some Girl Scout friends to turn your shopping experiment into a scavenger hunt at your local mall. Pick an item like a computer or a TV that comes with a wide range of features an dprice options. Give everyone 30 minutes to find inexpensive, average, and expensive price options. For each option, write down what features are included-for example, the most expensive TV might offer 3-D technology. Then regroup and share what you've learned.</t>
        </r>
      </text>
    </comment>
    <comment ref="C556" authorId="0">
      <text>
        <r>
          <rPr>
            <sz val="9"/>
            <color indexed="81"/>
            <rFont val="Tahoma"/>
            <family val="2"/>
          </rPr>
          <t>Now you're ready to put what you've learned about wants and needs into action! Once you've set your goal, create a budget and a plan.</t>
        </r>
      </text>
    </comment>
    <comment ref="C557" authorId="0">
      <text>
        <r>
          <rPr>
            <b/>
            <sz val="9"/>
            <color indexed="81"/>
            <rFont val="Tahoma"/>
            <family val="2"/>
          </rPr>
          <t>Help with a family purchase.</t>
        </r>
        <r>
          <rPr>
            <sz val="9"/>
            <color indexed="81"/>
            <rFont val="Tahoma"/>
            <family val="2"/>
          </rPr>
          <t xml:space="preserve"> Come up with at least one item that you need and one item that you want. Discuss your choices with your family, and agree on what you will buy. Then work together to come up with a budge that will let you get what you need, as well as a plan to save for what you want.</t>
        </r>
      </text>
    </comment>
    <comment ref="C558" authorId="0">
      <text>
        <r>
          <rPr>
            <b/>
            <sz val="9"/>
            <color indexed="81"/>
            <rFont val="Tahoma"/>
            <family val="2"/>
          </rPr>
          <t>Make a plan for your cookie money.</t>
        </r>
        <r>
          <rPr>
            <sz val="9"/>
            <color indexed="81"/>
            <rFont val="Tahoma"/>
            <family val="2"/>
          </rPr>
          <t xml:space="preserve"> Make a group decision abou thow to use the money your Girl Scout friends earned selling cookies. Start by brainstorming your needs and your wants-and let everyone know that there are no bad suggestions! Write your list on a board and divide into teams. Have each team pick their top three items, then present their choices to the entire group. Once all the teams have presented their ideas, have a group vote to decide how to use your money.</t>
        </r>
      </text>
    </comment>
    <comment ref="C559" authorId="0">
      <text>
        <r>
          <rPr>
            <b/>
            <sz val="9"/>
            <color indexed="81"/>
            <rFont val="Tahoma"/>
            <family val="2"/>
          </rPr>
          <t>Look into your future!</t>
        </r>
        <r>
          <rPr>
            <sz val="9"/>
            <color indexed="81"/>
            <rFont val="Tahoma"/>
            <family val="2"/>
          </rPr>
          <t xml:space="preserve"> Imagine yourself 10 years in the future. What are 10 items that you think you'll need on a day-to-day basis? And what are 10 items you think you'll want to have? Create a time capsule that includes both lists, and seal it with a promise not to open it for 10 years.</t>
        </r>
      </text>
    </comment>
    <comment ref="C565" authorId="0">
      <text>
        <r>
          <rPr>
            <b/>
            <sz val="9"/>
            <color indexed="81"/>
            <rFont val="Tahoma"/>
            <family val="2"/>
          </rPr>
          <t>Decide how many boxes of cookies you want to sell as a team, then break that overall goal down into smaller goals.</t>
        </r>
        <r>
          <rPr>
            <sz val="9"/>
            <color indexed="81"/>
            <rFont val="Tahoma"/>
            <family val="2"/>
          </rPr>
          <t xml:space="preserve"> For example, how many boxes do you want to sell per week? If you have several booths, how many boxes do you want to sell at each location? Think about goals besides sales, too. Perhaps each girl sets a goal for the number of customers she sells to or for the number of new customers she finds.</t>
        </r>
      </text>
    </comment>
    <comment ref="C567" authorId="0">
      <text>
        <r>
          <rPr>
            <b/>
            <sz val="9"/>
            <color indexed="81"/>
            <rFont val="Tahoma"/>
            <family val="2"/>
          </rPr>
          <t>There are many different tasks to do when running a business.</t>
        </r>
        <r>
          <rPr>
            <sz val="9"/>
            <color indexed="81"/>
            <rFont val="Tahoma"/>
            <family val="2"/>
          </rPr>
          <t xml:space="preserve"> Different skills are needed for each task. For example, accountants keep track of money, marketers design ads to sell a product, and customer-service representatives help customers with questions or problems. Find out more about the jobs people do in a small business, and discuss how those jobs apply to your cookie sale.</t>
        </r>
      </text>
    </comment>
    <comment ref="C569" authorId="0">
      <text>
        <r>
          <rPr>
            <b/>
            <sz val="9"/>
            <color indexed="81"/>
            <rFont val="Tahoma"/>
            <family val="2"/>
          </rPr>
          <t>Brainstorm with your group about the tasks involved in your cookie sale and the skills needed for each one.</t>
        </r>
        <r>
          <rPr>
            <sz val="9"/>
            <color indexed="81"/>
            <rFont val="Tahoma"/>
            <family val="2"/>
          </rPr>
          <t xml:space="preserve"> Divide the workload based on each girl's talents and interests. For example, someone who is good at art might want to make posters for the cookie booth, while someone who is very organized might want to keep track of customer lists or sales data.</t>
        </r>
      </text>
    </comment>
    <comment ref="C571" authorId="0">
      <text>
        <r>
          <rPr>
            <b/>
            <sz val="9"/>
            <color indexed="81"/>
            <rFont val="Tahoma"/>
            <family val="2"/>
          </rPr>
          <t>Who is more likely to make a sale-a person who is sloppily dressed and distracted or rude, or someone who is neatly dressed and greets customers with a smile and a friendly handshake?</t>
        </r>
        <r>
          <rPr>
            <sz val="9"/>
            <color indexed="81"/>
            <rFont val="Tahoma"/>
            <family val="2"/>
          </rPr>
          <t xml:space="preserve"> Take the time to notice how salespeople act as you and your family or friends run errands or go shopping. Discuss your observations with your group, then role-play different ways to make a good impression. You may want to practice shaking hands firmly, greeting customers with a smile, or calling customers on the phone to thank them for purchasing cookies.</t>
        </r>
      </text>
    </comment>
    <comment ref="C573" authorId="0">
      <text>
        <r>
          <rPr>
            <b/>
            <sz val="9"/>
            <color indexed="81"/>
            <rFont val="Tahoma"/>
            <family val="2"/>
          </rPr>
          <t>Your sales numbers are the key to knowing if you're meeting your goals and identifying areas where you can impove.</t>
        </r>
        <r>
          <rPr>
            <sz val="9"/>
            <color indexed="81"/>
            <rFont val="Tahoma"/>
            <family val="2"/>
          </rPr>
          <t xml:space="preserve"> Create a chart (on paper or on a computer) to track sales in different ways. For example, you may want to keep a log of daily sales that include a note about the weather on each day; it will help you figure out how rain or cold affects your sales. You could even track sales by the hour to see what time of day is best for sales. You could also track sales by neighborhood or cookie booth location to see if you sell more cookies in certain areas. At the end of the sale, discuss with your group how you could use what you've learned to increase business next year.</t>
        </r>
      </text>
    </comment>
    <comment ref="C578" authorId="0">
      <text>
        <r>
          <rPr>
            <b/>
            <sz val="9"/>
            <color indexed="81"/>
            <rFont val="Tahoma"/>
            <family val="2"/>
          </rPr>
          <t>Talk to a female business owner about how she find out what her customers want.</t>
        </r>
        <r>
          <rPr>
            <sz val="9"/>
            <color indexed="81"/>
            <rFont val="Tahoma"/>
            <family val="2"/>
          </rPr>
          <t xml:space="preserve"> If she was a Girl Scout and sold cookies, ask her what skills she learned that she still uses today. And remember to ask for some tips about selling that you can put into practice yourself.</t>
        </r>
      </text>
    </comment>
    <comment ref="C580" authorId="0">
      <text>
        <r>
          <rPr>
            <b/>
            <sz val="9"/>
            <color indexed="81"/>
            <rFont val="Tahoma"/>
            <family val="2"/>
          </rPr>
          <t>Walk through the aisles with your family or Junior friends.</t>
        </r>
        <r>
          <rPr>
            <sz val="9"/>
            <color indexed="81"/>
            <rFont val="Tahoma"/>
            <family val="2"/>
          </rPr>
          <t xml:space="preserve"> How are goods displayed to attract shoppers' attention? What signs catch your eye, and why? Do they have great visuals or short, snappy slogans? Watch what customers pick up off the shelf-and what they put back. What can you learn about setting up your cookie booth to increase sales?</t>
        </r>
      </text>
    </comment>
    <comment ref="C582" authorId="0">
      <text>
        <r>
          <rPr>
            <b/>
            <sz val="9"/>
            <color indexed="81"/>
            <rFont val="Tahoma"/>
            <family val="2"/>
          </rPr>
          <t>Many companies, including the bakers who make Girl Scout Cookies, use insights about their customers to figure out what cookies to sell and how to market them.</t>
        </r>
        <r>
          <rPr>
            <sz val="9"/>
            <color indexed="81"/>
            <rFont val="Tahoma"/>
            <family val="2"/>
          </rPr>
          <t xml:space="preserve"> Sometimes the reasons people don't purchase a product are just as important as the reasons they do. Create your own survey to ask people why they buy or don't buy Girl Scout cookies. Ask such questions as, If you buy cookies, how many boxes do you usually buy? What kinds of cookies do you buy? Were you a Girl Scout? Did you sell cookies? Why do you buy cookies? Talk to your friends or family about how this information can help you give your customers what they want.</t>
        </r>
      </text>
    </comment>
    <comment ref="C584" authorId="0">
      <text>
        <r>
          <rPr>
            <b/>
            <sz val="9"/>
            <color indexed="81"/>
            <rFont val="Tahoma"/>
            <family val="2"/>
          </rPr>
          <t>Hearing people say, "No thanks" is a part of selling any product.</t>
        </r>
        <r>
          <rPr>
            <sz val="9"/>
            <color indexed="81"/>
            <rFont val="Tahoma"/>
            <family val="2"/>
          </rPr>
          <t xml:space="preserve"> Use each no to learn more about customers. If someone tells you why they aren't buying, make a note of it. Observe people's reactions when you make your pitch to see what makes them consider buying cookies-or to see when you lose their attention. Discuss what you've observed with your family or friends.</t>
        </r>
      </text>
    </comment>
    <comment ref="C586" authorId="0">
      <text>
        <r>
          <rPr>
            <b/>
            <sz val="9"/>
            <color indexed="81"/>
            <rFont val="Tahoma"/>
            <family val="2"/>
          </rPr>
          <t>Customers often give you clues about what they want when you talk to them.</t>
        </r>
        <r>
          <rPr>
            <sz val="9"/>
            <color indexed="81"/>
            <rFont val="Tahoma"/>
            <family val="2"/>
          </rPr>
          <t xml:space="preserve"> Listen closely, and be ready to respond with a suggestion or follow-up question in order to close a sale. To get started, think about what you might say if a customer said one of these things:
</t>
        </r>
        <r>
          <rPr>
            <sz val="9"/>
            <color indexed="81"/>
            <rFont val="Wingdings"/>
            <charset val="2"/>
          </rPr>
          <t>ð</t>
        </r>
        <r>
          <rPr>
            <sz val="9"/>
            <color indexed="81"/>
            <rFont val="Tahoma"/>
            <family val="2"/>
          </rPr>
          <t>My kids aren't at home anymore. They're in college.</t>
        </r>
        <r>
          <rPr>
            <sz val="9"/>
            <color indexed="81"/>
            <rFont val="Wingdings"/>
            <charset val="2"/>
          </rPr>
          <t xml:space="preserve">
ð</t>
        </r>
        <r>
          <rPr>
            <sz val="9"/>
            <color indexed="81"/>
            <rFont val="Tahoma"/>
            <family val="2"/>
          </rPr>
          <t>I don't eat cookies because they aren't healthy.</t>
        </r>
        <r>
          <rPr>
            <sz val="9"/>
            <color indexed="81"/>
            <rFont val="Wingdings"/>
            <charset val="2"/>
          </rPr>
          <t xml:space="preserve">
ð</t>
        </r>
        <r>
          <rPr>
            <sz val="9"/>
            <color indexed="81"/>
            <rFont val="Tahoma"/>
            <family val="2"/>
          </rPr>
          <t>I love chocolate!</t>
        </r>
        <r>
          <rPr>
            <sz val="9"/>
            <color indexed="81"/>
            <rFont val="Wingdings"/>
            <charset val="2"/>
          </rPr>
          <t xml:space="preserve">
ð</t>
        </r>
        <r>
          <rPr>
            <sz val="9"/>
            <color indexed="81"/>
            <rFont val="Tahoma"/>
            <family val="2"/>
          </rPr>
          <t>I really don't like chocolate.</t>
        </r>
        <r>
          <rPr>
            <sz val="9"/>
            <color indexed="81"/>
            <rFont val="Wingdings"/>
            <charset val="2"/>
          </rPr>
          <t xml:space="preserve">
ð</t>
        </r>
        <r>
          <rPr>
            <sz val="9"/>
            <color indexed="81"/>
            <rFont val="Tahoma"/>
            <family val="2"/>
          </rPr>
          <t>You know, I sold cookies when I was a girl.</t>
        </r>
        <r>
          <rPr>
            <sz val="9"/>
            <color indexed="81"/>
            <rFont val="Wingdings"/>
            <charset val="2"/>
          </rPr>
          <t xml:space="preserve">
ð</t>
        </r>
        <r>
          <rPr>
            <sz val="9"/>
            <color indexed="81"/>
            <rFont val="Tahoma"/>
            <family val="2"/>
          </rPr>
          <t>I already bought a box from teh girl down the street.</t>
        </r>
        <r>
          <rPr>
            <sz val="9"/>
            <color indexed="81"/>
            <rFont val="Wingdings"/>
            <charset val="2"/>
          </rPr>
          <t xml:space="preserve">
ð</t>
        </r>
        <r>
          <rPr>
            <sz val="9"/>
            <color indexed="81"/>
            <rFont val="Tahoma"/>
            <family val="2"/>
          </rPr>
          <t>I can purchase cookies for less money inside this store.</t>
        </r>
      </text>
    </comment>
  </commentList>
</comments>
</file>

<file path=xl/comments2.xml><?xml version="1.0" encoding="utf-8"?>
<comments xmlns="http://schemas.openxmlformats.org/spreadsheetml/2006/main">
  <authors>
    <author>Audra Edmunds</author>
  </authors>
  <commentList>
    <comment ref="C8" authorId="0">
      <text>
        <r>
          <rPr>
            <sz val="9"/>
            <color indexed="81"/>
            <rFont val="Tahoma"/>
            <family val="2"/>
          </rPr>
          <t>story of a forgotten woman or girl from around the world who mobilized others and made a difference</t>
        </r>
      </text>
    </comment>
    <comment ref="C9" authorId="0">
      <text>
        <r>
          <rPr>
            <sz val="9"/>
            <color indexed="81"/>
            <rFont val="Tahoma"/>
            <family val="2"/>
          </rPr>
          <t>discover all the ways their strengths and powers help them create change in the world</t>
        </r>
      </text>
    </comment>
    <comment ref="C10" authorId="0">
      <text>
        <r>
          <rPr>
            <sz val="9"/>
            <color indexed="81"/>
            <rFont val="Tahoma"/>
            <family val="2"/>
          </rPr>
          <t>discover what the Girl Scout Law and true "heroines" share</t>
        </r>
      </text>
    </comment>
    <comment ref="C13" authorId="0">
      <text>
        <r>
          <rPr>
            <sz val="9"/>
            <color indexed="81"/>
            <rFont val="Tahoma"/>
            <family val="2"/>
          </rPr>
          <t>create a short "supergirl" story, comic, or TV script in which the characters take one small situation they care about and strive for long-lasting community change</t>
        </r>
      </text>
    </comment>
    <comment ref="C14" authorId="0">
      <text>
        <r>
          <rPr>
            <sz val="9"/>
            <color indexed="81"/>
            <rFont val="Tahoma"/>
            <family val="2"/>
          </rPr>
          <t>make a team decision and write their team hopes for a Take Action Project that reaches into a community network to solve a problem together with community members</t>
        </r>
      </text>
    </comment>
    <comment ref="C17" authorId="0">
      <text>
        <r>
          <rPr>
            <sz val="9"/>
            <color indexed="81"/>
            <rFont val="Tahoma"/>
            <family val="2"/>
          </rPr>
          <t>take action on their plan, reach out, join others and get them involved, and start something that snowballs into a change in their world</t>
        </r>
      </text>
    </comment>
    <comment ref="C18" authorId="0">
      <text>
        <r>
          <rPr>
            <sz val="9"/>
            <color indexed="81"/>
            <rFont val="Tahoma"/>
            <family val="2"/>
          </rPr>
          <t>join in their Girl Scout Junior circle to reflect on what they accomplished and celebrate it</t>
        </r>
      </text>
    </comment>
    <comment ref="C24" authorId="0">
      <text>
        <r>
          <rPr>
            <sz val="9"/>
            <color indexed="81"/>
            <rFont val="Tahoma"/>
            <family val="2"/>
          </rPr>
          <t>to reduce their energy use in one or more ways</t>
        </r>
      </text>
    </comment>
    <comment ref="C25" authorId="0">
      <text>
        <r>
          <rPr>
            <sz val="9"/>
            <color indexed="81"/>
            <rFont val="Tahoma"/>
            <family val="2"/>
          </rPr>
          <t>activities suggested along the journey</t>
        </r>
      </text>
    </comment>
    <comment ref="C26" authorId="0">
      <text>
        <r>
          <rPr>
            <sz val="9"/>
            <color indexed="81"/>
            <rFont val="Tahoma"/>
            <family val="2"/>
          </rPr>
          <t>are tackling energy issues</t>
        </r>
      </text>
    </comment>
    <comment ref="C29" authorId="0">
      <text>
        <r>
          <rPr>
            <sz val="9"/>
            <color indexed="81"/>
            <rFont val="Tahoma"/>
            <family val="2"/>
          </rPr>
          <t>in their buildings</t>
        </r>
      </text>
    </comment>
    <comment ref="C30" authorId="0">
      <text>
        <r>
          <rPr>
            <sz val="9"/>
            <color indexed="81"/>
            <rFont val="Tahoma"/>
            <family val="2"/>
          </rPr>
          <t>to make an energy improvement at home</t>
        </r>
      </text>
    </comment>
    <comment ref="C31" authorId="0">
      <text>
        <r>
          <rPr>
            <sz val="9"/>
            <color indexed="81"/>
            <rFont val="Tahoma"/>
            <family val="2"/>
          </rPr>
          <t>in a community building and suggest ways to make it more energy-efficient</t>
        </r>
      </text>
    </comment>
    <comment ref="C34" authorId="0">
      <text>
        <r>
          <rPr>
            <sz val="9"/>
            <color indexed="81"/>
            <rFont val="Tahoma"/>
            <family val="2"/>
          </rPr>
          <t>in the community, research it, create a plan, and carry it out, all the while reaching out to others to join in, too.</t>
        </r>
      </text>
    </comment>
    <comment ref="C35" authorId="0">
      <text>
        <r>
          <rPr>
            <sz val="9"/>
            <color indexed="81"/>
            <rFont val="Tahoma"/>
            <family val="2"/>
          </rPr>
          <t>reflect on what they accomplished, and celebrate it.</t>
        </r>
      </text>
    </comment>
  </commentList>
</comments>
</file>

<file path=xl/comments3.xml><?xml version="1.0" encoding="utf-8"?>
<comments xmlns="http://schemas.openxmlformats.org/spreadsheetml/2006/main">
  <authors>
    <author>Audra</author>
  </authors>
  <commentList>
    <comment ref="C7" authorId="0">
      <text/>
    </comment>
    <comment ref="C8" authorId="0">
      <text/>
    </comment>
    <comment ref="C9" authorId="0">
      <text/>
    </comment>
    <comment ref="C10" authorId="0">
      <text/>
    </comment>
    <comment ref="C11" authorId="0">
      <text/>
    </comment>
    <comment ref="C12" authorId="0">
      <text/>
    </comment>
    <comment ref="C13" authorId="0">
      <text/>
    </comment>
    <comment ref="C14" authorId="0">
      <text/>
    </comment>
    <comment ref="C15" authorId="0">
      <text/>
    </comment>
    <comment ref="C16" authorId="0">
      <text/>
    </comment>
    <comment ref="C17" authorId="0">
      <text/>
    </comment>
    <comment ref="C18" authorId="0">
      <text/>
    </comment>
    <comment ref="C19" authorId="0">
      <text/>
    </comment>
    <comment ref="C20" authorId="0">
      <text/>
    </comment>
    <comment ref="C21" authorId="0">
      <text/>
    </comment>
    <comment ref="C22" authorId="0">
      <text/>
    </comment>
    <comment ref="C23" authorId="0">
      <text/>
    </comment>
    <comment ref="C24" authorId="0">
      <text/>
    </comment>
    <comment ref="C25" authorId="0">
      <text/>
    </comment>
    <comment ref="C26" authorId="0">
      <text/>
    </comment>
    <comment ref="C31" authorId="0">
      <text/>
    </comment>
    <comment ref="C32" authorId="0">
      <text/>
    </comment>
    <comment ref="C33" authorId="0">
      <text/>
    </comment>
    <comment ref="C34" authorId="0">
      <text/>
    </comment>
    <comment ref="C35" authorId="0">
      <text/>
    </comment>
    <comment ref="C36" authorId="0">
      <text/>
    </comment>
    <comment ref="C37" authorId="0">
      <text/>
    </comment>
    <comment ref="C38" authorId="0">
      <text/>
    </comment>
    <comment ref="C39" authorId="0">
      <text/>
    </comment>
    <comment ref="C40" authorId="0">
      <text/>
    </comment>
    <comment ref="C41" authorId="0">
      <text/>
    </comment>
    <comment ref="C42" authorId="0">
      <text/>
    </comment>
    <comment ref="C43" authorId="0">
      <text/>
    </comment>
    <comment ref="C44" authorId="0">
      <text/>
    </comment>
    <comment ref="C45" authorId="0">
      <text/>
    </comment>
    <comment ref="C46" authorId="0">
      <text/>
    </comment>
    <comment ref="C47" authorId="0">
      <text/>
    </comment>
    <comment ref="C48" authorId="0">
      <text/>
    </comment>
    <comment ref="C49" authorId="0">
      <text/>
    </comment>
    <comment ref="C50" authorId="0">
      <text/>
    </comment>
    <comment ref="C55" authorId="0">
      <text/>
    </comment>
    <comment ref="C56" authorId="0">
      <text/>
    </comment>
    <comment ref="C57" authorId="0">
      <text/>
    </comment>
    <comment ref="C58" authorId="0">
      <text/>
    </comment>
    <comment ref="C59" authorId="0">
      <text/>
    </comment>
    <comment ref="C60" authorId="0">
      <text/>
    </comment>
    <comment ref="C61" authorId="0">
      <text/>
    </comment>
    <comment ref="C62" authorId="0">
      <text/>
    </comment>
    <comment ref="C63" authorId="0">
      <text/>
    </comment>
    <comment ref="C64" authorId="0">
      <text/>
    </comment>
    <comment ref="C65" authorId="0">
      <text/>
    </comment>
    <comment ref="C66" authorId="0">
      <text/>
    </comment>
    <comment ref="C67" authorId="0">
      <text/>
    </comment>
    <comment ref="C68" authorId="0">
      <text/>
    </comment>
    <comment ref="C69" authorId="0">
      <text/>
    </comment>
    <comment ref="C70" authorId="0">
      <text/>
    </comment>
    <comment ref="C71" authorId="0">
      <text/>
    </comment>
    <comment ref="C72" authorId="0">
      <text/>
    </comment>
    <comment ref="C73" authorId="0">
      <text/>
    </comment>
    <comment ref="C74" authorId="0">
      <text/>
    </comment>
    <comment ref="C79" authorId="0">
      <text/>
    </comment>
    <comment ref="C80" authorId="0">
      <text/>
    </comment>
    <comment ref="C81" authorId="0">
      <text/>
    </comment>
    <comment ref="C82" authorId="0">
      <text/>
    </comment>
    <comment ref="C83" authorId="0">
      <text/>
    </comment>
    <comment ref="C84" authorId="0">
      <text/>
    </comment>
    <comment ref="C85" authorId="0">
      <text/>
    </comment>
    <comment ref="C86" authorId="0">
      <text/>
    </comment>
    <comment ref="C87" authorId="0">
      <text/>
    </comment>
    <comment ref="C88" authorId="0">
      <text/>
    </comment>
    <comment ref="C89" authorId="0">
      <text/>
    </comment>
    <comment ref="C90" authorId="0">
      <text/>
    </comment>
    <comment ref="C91" authorId="0">
      <text/>
    </comment>
    <comment ref="C92" authorId="0">
      <text/>
    </comment>
    <comment ref="C93" authorId="0">
      <text/>
    </comment>
    <comment ref="C94" authorId="0">
      <text/>
    </comment>
    <comment ref="C95" authorId="0">
      <text/>
    </comment>
    <comment ref="C96" authorId="0">
      <text/>
    </comment>
    <comment ref="C97" authorId="0">
      <text/>
    </comment>
    <comment ref="C98" authorId="0">
      <text/>
    </comment>
    <comment ref="C103" authorId="0">
      <text/>
    </comment>
    <comment ref="C104" authorId="0">
      <text/>
    </comment>
    <comment ref="C105" authorId="0">
      <text/>
    </comment>
    <comment ref="C106" authorId="0">
      <text/>
    </comment>
    <comment ref="C107" authorId="0">
      <text/>
    </comment>
    <comment ref="C108" authorId="0">
      <text/>
    </comment>
    <comment ref="C109" authorId="0">
      <text/>
    </comment>
    <comment ref="C110" authorId="0">
      <text/>
    </comment>
    <comment ref="C111" authorId="0">
      <text/>
    </comment>
    <comment ref="C112" authorId="0">
      <text/>
    </comment>
    <comment ref="C113" authorId="0">
      <text/>
    </comment>
    <comment ref="C114" authorId="0">
      <text/>
    </comment>
    <comment ref="C115" authorId="0">
      <text/>
    </comment>
    <comment ref="C116" authorId="0">
      <text/>
    </comment>
    <comment ref="C117" authorId="0">
      <text/>
    </comment>
    <comment ref="C118" authorId="0">
      <text/>
    </comment>
    <comment ref="C119" authorId="0">
      <text/>
    </comment>
    <comment ref="C120" authorId="0">
      <text/>
    </comment>
    <comment ref="C121" authorId="0">
      <text/>
    </comment>
    <comment ref="C122" authorId="0">
      <text/>
    </comment>
  </commentList>
</comments>
</file>

<file path=xl/comments4.xml><?xml version="1.0" encoding="utf-8"?>
<comments xmlns="http://schemas.openxmlformats.org/spreadsheetml/2006/main">
  <authors>
    <author>Audra</author>
  </authors>
  <commentList>
    <comment ref="C6" authorId="0">
      <text>
        <r>
          <rPr>
            <sz val="9"/>
            <color indexed="81"/>
            <rFont val="Tahoma"/>
            <family val="2"/>
          </rPr>
          <t>Share your talents and skills by teaching younger Girl Scouts something you learned to do as a Junior.
This list has a few ideas to get you started. You only have to do one of these-or something like it-to complete the step.</t>
        </r>
      </text>
    </comment>
    <comment ref="C7" authorId="0">
      <text>
        <r>
          <rPr>
            <b/>
            <sz val="9"/>
            <color indexed="81"/>
            <rFont val="Tahoma"/>
            <family val="2"/>
          </rPr>
          <t>Invite Brownies to attend one of your meetings,</t>
        </r>
        <r>
          <rPr>
            <sz val="9"/>
            <color indexed="81"/>
            <rFont val="Tahoma"/>
            <family val="2"/>
          </rPr>
          <t xml:space="preserve"> and share something that will make them look forward to being a Girl Scout Junior. For example, you could show them photos from a mystery hunt you went on for your Detective badge, demonstrate how to pack for  an overnight camping trip, or show a video of everyone in your group talking about their favorite Junior memories.</t>
        </r>
      </text>
    </comment>
    <comment ref="C8" authorId="0">
      <text>
        <r>
          <rPr>
            <b/>
            <sz val="9"/>
            <color indexed="81"/>
            <rFont val="Tahoma"/>
            <family val="2"/>
          </rPr>
          <t>Invite girls your age who aren't Girl Scouts to join you in a fun activity-</t>
        </r>
        <r>
          <rPr>
            <sz val="9"/>
            <color indexed="81"/>
            <rFont val="Tahoma"/>
            <family val="2"/>
          </rPr>
          <t xml:space="preserve"> doing martial arts, learning sign language, or building a parade float. If you're doing a Take Action project, ask your buddies to tag along! Maybe you'll inspire them to pitch in.</t>
        </r>
      </text>
    </comment>
    <comment ref="C9" authorId="0">
      <text>
        <r>
          <rPr>
            <b/>
            <sz val="9"/>
            <color indexed="81"/>
            <rFont val="Tahoma"/>
            <family val="2"/>
          </rPr>
          <t>Team up with the girls in your group who earned a Bronze Award,</t>
        </r>
        <r>
          <rPr>
            <sz val="9"/>
            <color indexed="81"/>
            <rFont val="Tahoma"/>
            <family val="2"/>
          </rPr>
          <t xml:space="preserve"> and hold a question-and-answer session for interested Brownies. Describe how you chose your project, planned it, and overcame obstacles along the way. Inspire them to go for the Bronze, too!</t>
        </r>
      </text>
    </comment>
    <comment ref="C11" authorId="0">
      <text>
        <r>
          <rPr>
            <sz val="9"/>
            <color indexed="81"/>
            <rFont val="Tahoma"/>
            <family val="2"/>
          </rPr>
          <t>As a Cadette, you'll set your sights on the world outside your local area. There's no better way to find out what you have to look forward to than by talking with your Cadette sisters.
This list has a few ideas to get you started. You only have to do one of these-or something like it-to complete the step.</t>
        </r>
      </text>
    </comment>
    <comment ref="C12" authorId="0">
      <text>
        <r>
          <rPr>
            <b/>
            <sz val="9"/>
            <color indexed="81"/>
            <rFont val="Tahoma"/>
            <family val="2"/>
          </rPr>
          <t>Ask a Girl Scout Cadette to talk to you about her experiences.</t>
        </r>
        <r>
          <rPr>
            <sz val="9"/>
            <color indexed="81"/>
            <rFont val="Tahoma"/>
            <family val="2"/>
          </rPr>
          <t xml:space="preserve"> What was her favorite activity as a Cadette? What new skills did she learn?</t>
        </r>
      </text>
    </comment>
    <comment ref="C13" authorId="0">
      <text>
        <r>
          <rPr>
            <b/>
            <sz val="9"/>
            <color indexed="81"/>
            <rFont val="Tahoma"/>
            <family val="2"/>
          </rPr>
          <t>Do you want to work on your Girl Scout Silver Award?</t>
        </r>
        <r>
          <rPr>
            <sz val="9"/>
            <color indexed="81"/>
            <rFont val="Tahoma"/>
            <family val="2"/>
          </rPr>
          <t xml:space="preserve"> Find Cadettes who have earned this honor, and ask them for tips. Find out how they formed their teams, how they selected a project, and what they learned along the way. If you have some ideas for your project, ask them for advice.</t>
        </r>
      </text>
    </comment>
    <comment ref="C14" authorId="0">
      <text>
        <r>
          <rPr>
            <b/>
            <sz val="9"/>
            <color indexed="81"/>
            <rFont val="Tahoma"/>
            <family val="2"/>
          </rPr>
          <t>Talk to Cadettes about which Journeys they went on.</t>
        </r>
        <r>
          <rPr>
            <sz val="9"/>
            <color indexed="81"/>
            <rFont val="Tahoma"/>
            <family val="2"/>
          </rPr>
          <t xml:space="preserve"> What did they enjoy about the experience? How did they make their community better? Ask them to share their best moments from their Journey with you.</t>
        </r>
      </text>
    </comment>
    <comment ref="C16" authorId="0">
      <text>
        <r>
          <rPr>
            <sz val="9"/>
            <color indexed="81"/>
            <rFont val="Tahoma"/>
            <family val="2"/>
          </rPr>
          <t>Congratulations! You've earned your Bridge to Girl Scout Cadette Award! Celebrate with a favorite ceremony you learned on your Junior adventure—or make up a new one. Then add your award to your Cadette sash or vest.</t>
        </r>
      </text>
    </comment>
  </commentList>
</comments>
</file>

<file path=xl/comments5.xml><?xml version="1.0" encoding="utf-8"?>
<comments xmlns="http://schemas.openxmlformats.org/spreadsheetml/2006/main">
  <authors>
    <author>Frank Steele</author>
    <author>Audra</author>
  </authors>
  <commentList>
    <comment ref="C6" authorId="0">
      <text>
        <r>
          <rPr>
            <sz val="9"/>
            <color indexed="81"/>
            <rFont val="Tahoma"/>
            <family val="2"/>
          </rPr>
          <t>Talk with your Girl Scout leader or the person who is helping you in Girl Scouting about becoming a Junior Aide. With her help or the help of your Girl Scout council, find a troop or group of younger Girl Scouts you can work with.</t>
        </r>
      </text>
    </comment>
    <comment ref="C7" authorId="0">
      <text>
        <r>
          <rPr>
            <sz val="9"/>
            <color indexed="81"/>
            <rFont val="Tahoma"/>
            <family val="2"/>
          </rPr>
          <t xml:space="preserve">Talk to the adult volunteer who guides the group of younger Girl Scouts. Find out what you can do to help out. Arrange with the adult volunteer, the times, dates, and places that you will get together with the younger girls. Discuss with her the activities you would like to help with for at least three meetings. </t>
        </r>
      </text>
    </comment>
    <comment ref="C8" authorId="0">
      <text>
        <r>
          <rPr>
            <sz val="9"/>
            <color indexed="81"/>
            <rFont val="Tahoma"/>
            <family val="2"/>
          </rPr>
          <t>Meet with the younger girls. Partner with an adult volunteer to guide the activities you choose.</t>
        </r>
      </text>
    </comment>
    <comment ref="C26" authorId="1">
      <text>
        <r>
          <rPr>
            <sz val="9"/>
            <color indexed="81"/>
            <rFont val="Tahoma"/>
            <family val="2"/>
          </rPr>
          <t>If you complete all three Junior Journeys, you'll earn this very special award.</t>
        </r>
      </text>
    </comment>
    <comment ref="C37" authorId="1">
      <text>
        <r>
          <rPr>
            <sz val="9"/>
            <color indexed="81"/>
            <rFont val="Tahoma"/>
            <family val="2"/>
          </rPr>
          <t>Find a story, song, or poem from your faith with the same ideas. Talk with your family or friends about what the Law and the story, song, or poem have in common.</t>
        </r>
      </text>
    </comment>
    <comment ref="C38" authorId="1">
      <text>
        <r>
          <rPr>
            <sz val="9"/>
            <color indexed="81"/>
            <rFont val="Tahoma"/>
            <family val="2"/>
          </rPr>
          <t>Find a woman in your own or another faith community. Ask her how she tries to use that line of the Law in her life.</t>
        </r>
      </text>
    </comment>
    <comment ref="C39" authorId="1">
      <text>
        <r>
          <rPr>
            <sz val="9"/>
            <color indexed="81"/>
            <rFont val="Tahoma"/>
            <family val="2"/>
          </rPr>
          <t>by women that fit with that line of the Girl Scout Law. Put them where you can see them every day!</t>
        </r>
      </text>
    </comment>
    <comment ref="C40" authorId="1">
      <text>
        <r>
          <rPr>
            <sz val="9"/>
            <color indexed="81"/>
            <rFont val="Tahoma"/>
            <family val="2"/>
          </rPr>
          <t>of what you've learned. It might be a drawing, painting, or poster. You could also make up a story or a skit.</t>
        </r>
      </text>
    </comment>
    <comment ref="C41" authorId="1">
      <text>
        <r>
          <rPr>
            <sz val="9"/>
            <color indexed="81"/>
            <rFont val="Tahoma"/>
            <family val="2"/>
          </rPr>
          <t>Make a commitment to live what you've learned. You may want to talk to your friends, family, or a group in your faith community about how you plan to keep the connection between your faith and the Law strong. Maybe you'd enjoy performing your skit or showing them what you just made! Or you can choose to make a personal commitment to yourself, by writing a commitment statement that you keep private.</t>
        </r>
      </text>
    </comment>
    <comment ref="C44" authorId="1">
      <text>
        <r>
          <rPr>
            <sz val="9"/>
            <color indexed="81"/>
            <rFont val="Tahoma"/>
            <family val="2"/>
          </rPr>
          <t>Find a story, song, or poem from your faith with the same ideas. Talk with your family or friends about what the Law and the story, song, or poem have in common.</t>
        </r>
      </text>
    </comment>
    <comment ref="C45" authorId="1">
      <text>
        <r>
          <rPr>
            <sz val="9"/>
            <color indexed="81"/>
            <rFont val="Tahoma"/>
            <family val="2"/>
          </rPr>
          <t>Find a woman in your own or another faith community. Ask her how she tries to use that line of the Law in her life.</t>
        </r>
      </text>
    </comment>
    <comment ref="C46" authorId="1">
      <text>
        <r>
          <rPr>
            <sz val="9"/>
            <color indexed="81"/>
            <rFont val="Tahoma"/>
            <family val="2"/>
          </rPr>
          <t>by women that fit with that line of the Girl Scout Law. Put them where you can see them every day!</t>
        </r>
      </text>
    </comment>
    <comment ref="C47" authorId="1">
      <text>
        <r>
          <rPr>
            <sz val="9"/>
            <color indexed="81"/>
            <rFont val="Tahoma"/>
            <family val="2"/>
          </rPr>
          <t>of what you've learned. It might be a drawing, painting, or poster. You could also make up a story or a skit.</t>
        </r>
      </text>
    </comment>
    <comment ref="C48" authorId="1">
      <text>
        <r>
          <rPr>
            <sz val="9"/>
            <color indexed="81"/>
            <rFont val="Tahoma"/>
            <family val="2"/>
          </rPr>
          <t>Make a commitment to live what you've learned. You may want to talk to your friends, family, or a group in your faith community about how you plan to keep the connection between your faith and the Law strong. Maybe you'd enjoy performing your skit or showing them what you just made! Or you can choose to make a personal commitment to yourself, by writing a commitment statement that you keep private.</t>
        </r>
      </text>
    </comment>
    <comment ref="C51" authorId="1">
      <text>
        <r>
          <rPr>
            <b/>
            <sz val="9"/>
            <color indexed="81"/>
            <rFont val="Tahoma"/>
            <family val="2"/>
          </rPr>
          <t>Find out what the most common injuries are for kids your age.</t>
        </r>
        <r>
          <rPr>
            <sz val="9"/>
            <color indexed="81"/>
            <rFont val="Tahoma"/>
            <family val="2"/>
          </rPr>
          <t xml:space="preserve"> Make a list of how you can prevent them. Then do a home safety audit to check for dangers around the house.</t>
        </r>
      </text>
    </comment>
    <comment ref="C52" authorId="1">
      <text>
        <r>
          <rPr>
            <b/>
            <sz val="9"/>
            <color indexed="81"/>
            <rFont val="Tahoma"/>
            <family val="2"/>
          </rPr>
          <t>Conduct an emergency evacuation drill</t>
        </r>
        <r>
          <rPr>
            <sz val="9"/>
            <color indexed="81"/>
            <rFont val="Tahoma"/>
            <family val="2"/>
          </rPr>
          <t xml:space="preserve"> of your home or the place your Girl Scout group meets. In the case of fire, know where your main exit is located, and plan an alternate way to get out if the first exit is blocked.</t>
        </r>
      </text>
    </comment>
    <comment ref="C53" authorId="1">
      <text>
        <r>
          <rPr>
            <b/>
            <sz val="9"/>
            <color indexed="81"/>
            <rFont val="Tahoma"/>
            <family val="2"/>
          </rPr>
          <t>Find out how to read weather signs</t>
        </r>
        <r>
          <rPr>
            <sz val="9"/>
            <color indexed="81"/>
            <rFont val="Tahoma"/>
            <family val="2"/>
          </rPr>
          <t xml:space="preserve"> so you know when to head indoors and get to safety.</t>
        </r>
      </text>
    </comment>
    <comment ref="C54" authorId="1">
      <text>
        <r>
          <rPr>
            <b/>
            <sz val="9"/>
            <color indexed="81"/>
            <rFont val="Tahoma"/>
            <family val="2"/>
          </rPr>
          <t>Learn about bicycle safety.</t>
        </r>
        <r>
          <rPr>
            <sz val="9"/>
            <color indexed="81"/>
            <rFont val="Tahoma"/>
            <family val="2"/>
          </rPr>
          <t xml:space="preserve"> Research why bike helmets are important and how to check if a helmet fits you properly.</t>
        </r>
      </text>
    </comment>
    <comment ref="C55" authorId="1">
      <text>
        <r>
          <rPr>
            <b/>
            <sz val="9"/>
            <color indexed="81"/>
            <rFont val="Tahoma"/>
            <family val="2"/>
          </rPr>
          <t>Go on a hazard-identification walk</t>
        </r>
        <r>
          <rPr>
            <sz val="9"/>
            <color indexed="81"/>
            <rFont val="Tahoma"/>
            <family val="2"/>
          </rPr>
          <t xml:space="preserve"> along a local hiking trail, bike trail, or horse trail.</t>
        </r>
      </text>
    </comment>
  </commentList>
</comments>
</file>

<file path=xl/sharedStrings.xml><?xml version="1.0" encoding="utf-8"?>
<sst xmlns="http://schemas.openxmlformats.org/spreadsheetml/2006/main" count="2065" uniqueCount="783">
  <si>
    <t>meeting
totals</t>
  </si>
  <si>
    <t>yearly total (per girl)</t>
  </si>
  <si>
    <t>JuniorTrax 1.4</t>
  </si>
  <si>
    <t>JuniorTrax 1.5</t>
  </si>
  <si>
    <t>- fixed minor silly glitches that I missed</t>
  </si>
  <si>
    <t>It's Your Story -- Tell It!</t>
  </si>
  <si>
    <t>The Summary page:</t>
  </si>
  <si>
    <t>The Order page:</t>
  </si>
  <si>
    <t>Troubleshooting &amp; Frequently Asked Questions</t>
  </si>
  <si>
    <t>First, most issues can be solved by carefully reading these instructions.  I encourage you to re-read this entire page before you do anything else.  If that doesn't help, then the home site has a troubleshooting and FAQ page:</t>
  </si>
  <si>
    <t>http://trax.boy-scouts.net/faq.htm</t>
  </si>
  <si>
    <t xml:space="preserve">If neither of these has helped, then please e-mail me and ask.  However, I ask that you please exhaust the above resources before you e-mail me.  I get several e-mails per day asking for help, and to be honest, if they ask a question which I've already covered in these instructions and/or the FAQ page, I'm very likely to ignore the e-mail.  Please read before you e-mail me. </t>
  </si>
  <si>
    <t>What about sharing and editing this sheet?</t>
  </si>
  <si>
    <t>4.  You have my permission to e-mail me with suggestions for improvements you'd like to see, but please don't be offended if I don't use your suggestions.</t>
  </si>
  <si>
    <t>How can you contact me?</t>
  </si>
  <si>
    <t>aedmunds@bellsouth.net</t>
  </si>
  <si>
    <t>- Fixed minor glitches and added Journey Awards</t>
  </si>
  <si>
    <t>- Widespread Commercial release of software</t>
  </si>
  <si>
    <t>How to enter Junior Names in the spreadsheet:</t>
  </si>
  <si>
    <r>
      <t xml:space="preserve">To enter credit on the Badges page, enter an </t>
    </r>
    <r>
      <rPr>
        <b/>
        <sz val="10"/>
        <rFont val="Arial"/>
        <family val="2"/>
      </rPr>
      <t>A</t>
    </r>
    <r>
      <rPr>
        <sz val="10"/>
        <rFont val="Arial"/>
        <family val="2"/>
      </rPr>
      <t xml:space="preserve"> as a girl completes each requirement</t>
    </r>
    <r>
      <rPr>
        <sz val="10"/>
        <rFont val="Arial"/>
        <family val="2"/>
      </rPr>
      <t>.</t>
    </r>
  </si>
  <si>
    <t>What's the purpose of the individual Junior pages?</t>
  </si>
  <si>
    <t>You will never enter any information on the individual Junior pages.  Those pages are for you to occasionally print out and hand to the parents.  You can use them to let a parent know what their daughter has and has not completed.  You can also use that page to make homework assignments for the girls.</t>
  </si>
  <si>
    <t>JuniorTrax 1.1</t>
  </si>
  <si>
    <t>JuniorTrax 1.2</t>
  </si>
  <si>
    <t>Badges</t>
  </si>
  <si>
    <t>Page 1</t>
  </si>
  <si>
    <t>Energize Award</t>
  </si>
  <si>
    <t>Make an Energy Pledge</t>
  </si>
  <si>
    <t>Try at least two other Energize</t>
  </si>
  <si>
    <t>Check out how other people</t>
  </si>
  <si>
    <t>Investigate Award</t>
  </si>
  <si>
    <t xml:space="preserve">Learn about energy use </t>
  </si>
  <si>
    <t>Work with their families</t>
  </si>
  <si>
    <t>Investigate energy use</t>
  </si>
  <si>
    <t>Innovate Award</t>
  </si>
  <si>
    <t>Identify an energy issue</t>
  </si>
  <si>
    <t>Share the news</t>
  </si>
  <si>
    <t>Investiture</t>
  </si>
  <si>
    <t>JuniorTrax 1.7</t>
  </si>
  <si>
    <t>Annual Fund</t>
  </si>
  <si>
    <r>
      <t xml:space="preserve">Enter </t>
    </r>
    <r>
      <rPr>
        <b/>
        <sz val="8"/>
        <rFont val="Arial"/>
        <family val="2"/>
      </rPr>
      <t>Y</t>
    </r>
    <r>
      <rPr>
        <sz val="8"/>
        <rFont val="Arial"/>
        <family val="2"/>
      </rPr>
      <t xml:space="preserve"> for yes when you have presented the award</t>
    </r>
  </si>
  <si>
    <r>
      <t xml:space="preserve">   Enter </t>
    </r>
    <r>
      <rPr>
        <b/>
        <sz val="9"/>
        <rFont val="Arial"/>
        <family val="2"/>
      </rPr>
      <t>A</t>
    </r>
    <r>
      <rPr>
        <sz val="9"/>
        <rFont val="Arial"/>
        <family val="2"/>
      </rPr>
      <t xml:space="preserve"> to indicated Attendance at the Event.</t>
    </r>
  </si>
  <si>
    <t>&lt;&lt;Last Name&gt;&gt;</t>
  </si>
  <si>
    <t>- Added new Journey, more minor glitches fixed, added tab for council's own</t>
  </si>
  <si>
    <t>Get Ready</t>
  </si>
  <si>
    <t>Get Set</t>
  </si>
  <si>
    <t>Go!</t>
  </si>
  <si>
    <t>Date of Birth:</t>
  </si>
  <si>
    <t xml:space="preserve">Service Unit: </t>
  </si>
  <si>
    <t xml:space="preserve">Troop: </t>
  </si>
  <si>
    <r>
      <t xml:space="preserve">Enter </t>
    </r>
    <r>
      <rPr>
        <b/>
        <sz val="10"/>
        <rFont val="Arial"/>
        <family val="2"/>
      </rPr>
      <t>A</t>
    </r>
    <r>
      <rPr>
        <sz val="10"/>
        <rFont val="Arial"/>
        <family val="2"/>
      </rPr>
      <t xml:space="preserve"> for credit</t>
    </r>
  </si>
  <si>
    <t>It's Your Planet -- Love It!</t>
  </si>
  <si>
    <t>It's Your World -- Change It!</t>
  </si>
  <si>
    <t>GET MOVING!</t>
  </si>
  <si>
    <t>Page 2</t>
  </si>
  <si>
    <t>Page 3</t>
  </si>
  <si>
    <t xml:space="preserve"> </t>
  </si>
  <si>
    <t>Status: (P)artial or (C)omplete</t>
  </si>
  <si>
    <r>
      <t>Instructions and FAQs</t>
    </r>
    <r>
      <rPr>
        <b/>
        <sz val="10"/>
        <rFont val="Arial"/>
        <family val="2"/>
      </rPr>
      <t>:</t>
    </r>
  </si>
  <si>
    <t>What's the password?</t>
  </si>
  <si>
    <t>1.  You have my permission to share this spreadsheet, absolutely free of charge, to any scouter anywhere.</t>
  </si>
  <si>
    <t>3.  You have my permission to modify this sheet in any way to suit your own needs, however, if you do, please don't post your modified version anywhere on the internet.</t>
  </si>
  <si>
    <t>Version History</t>
  </si>
  <si>
    <t>- Initial release of the software package.</t>
  </si>
  <si>
    <t>Summary
Page</t>
  </si>
  <si>
    <t>Primary Adult</t>
  </si>
  <si>
    <t>Second Adult</t>
  </si>
  <si>
    <t xml:space="preserve">Relationship: </t>
  </si>
  <si>
    <t xml:space="preserve">City, State  ZIP: </t>
  </si>
  <si>
    <t xml:space="preserve">Name: </t>
  </si>
  <si>
    <t xml:space="preserve">Address: </t>
  </si>
  <si>
    <t xml:space="preserve">Work Phone: </t>
  </si>
  <si>
    <t xml:space="preserve">Home Phone: </t>
  </si>
  <si>
    <t xml:space="preserve">Work e-mail: </t>
  </si>
  <si>
    <t xml:space="preserve">Cell Phone: </t>
  </si>
  <si>
    <t xml:space="preserve">Home e-mail: </t>
  </si>
  <si>
    <t>The Parent Contact Info page is simply there to give you a place to collect parent info for your scouts.  Use it or not.  It will have no effect on the rest of the sheet.  This is just there as a tool for you.</t>
  </si>
  <si>
    <t>Attendance</t>
  </si>
  <si>
    <t>Date</t>
  </si>
  <si>
    <t>The Parent Contact Info page:</t>
  </si>
  <si>
    <t>The Attendance page:</t>
  </si>
  <si>
    <t>First, please enter your Service Unit in the box:</t>
  </si>
  <si>
    <t>Next, please enter your Troop number in this box:</t>
  </si>
  <si>
    <t xml:space="preserve">     The Girl Scout Trax Website:  </t>
  </si>
  <si>
    <t>- fixed issues with conversion, modified individual pages, added dues page</t>
  </si>
  <si>
    <t>&lt;LIST PATCH HERE&gt;</t>
  </si>
  <si>
    <t>Event Attended (Meeting, Field Trip, Day Camp, etc)</t>
  </si>
  <si>
    <t>Girl Scout Council Dues</t>
  </si>
  <si>
    <t>Service Unit Dues</t>
  </si>
  <si>
    <t>Fun Patches</t>
  </si>
  <si>
    <t>Leader 1</t>
  </si>
  <si>
    <t>Leader 2</t>
  </si>
  <si>
    <t>Leader 3</t>
  </si>
  <si>
    <t>Leader 4</t>
  </si>
  <si>
    <t>Leader 5</t>
  </si>
  <si>
    <t>Leader 6</t>
  </si>
  <si>
    <t>Leader 7</t>
  </si>
  <si>
    <t>Registration Papers</t>
  </si>
  <si>
    <t>Health History</t>
  </si>
  <si>
    <t xml:space="preserve">     EMERGENCY CONTACT</t>
  </si>
  <si>
    <t>Relationship:</t>
  </si>
  <si>
    <r>
      <t xml:space="preserve">First, I wouldn't recommend unprotecting the spreadsheet.  It has been locked for your protection.  Basically, it has been locked to keep you from messing up the formulas.  It's designed as such that if you are getting a message telling you that a cell is protected, then you are trying to type in the wrong box.  But if you must know, the password is:  </t>
    </r>
    <r>
      <rPr>
        <b/>
        <sz val="10"/>
        <rFont val="Arial"/>
        <family val="2"/>
      </rPr>
      <t>junior</t>
    </r>
  </si>
  <si>
    <t>JuniorTrax 1.0</t>
  </si>
  <si>
    <t xml:space="preserve"> Earned</t>
  </si>
  <si>
    <t xml:space="preserve"> Awarded</t>
  </si>
  <si>
    <r>
      <t xml:space="preserve">The summary page is for keeping track, at a glance, of where you are patches-wise.  You can quickly see, at a glance, what you have already awarded to the girls, and what you still owe them.  </t>
    </r>
    <r>
      <rPr>
        <sz val="10"/>
        <rFont val="Arial"/>
        <family val="2"/>
      </rPr>
      <t>A</t>
    </r>
    <r>
      <rPr>
        <sz val="10"/>
        <rFont val="Arial"/>
        <family val="2"/>
      </rPr>
      <t xml:space="preserve">s you enter completion information in other parts of the spreadsheet, as soon as a girl is complete for an award, it will automatically pop up an </t>
    </r>
    <r>
      <rPr>
        <b/>
        <sz val="10"/>
        <rFont val="Arial"/>
        <family val="2"/>
      </rPr>
      <t>E</t>
    </r>
    <r>
      <rPr>
        <sz val="10"/>
        <rFont val="Arial"/>
        <family val="2"/>
      </rPr>
      <t xml:space="preserve"> (and highlight it) on the Summary page.  When you present the award to the girl, enter an </t>
    </r>
    <r>
      <rPr>
        <b/>
        <sz val="10"/>
        <rFont val="Arial"/>
        <family val="2"/>
      </rPr>
      <t>A</t>
    </r>
    <r>
      <rPr>
        <sz val="10"/>
        <rFont val="Arial"/>
        <family val="2"/>
      </rPr>
      <t xml:space="preserve"> when </t>
    </r>
    <r>
      <rPr>
        <sz val="10"/>
        <rFont val="Arial"/>
        <family val="2"/>
      </rPr>
      <t>you present the award (and the highlight goes away).
Here is also where you will enter your Fun Patches.  Simply type in the patch you need to order then place the "E" in the Earned column and it will calculate for you on the Summary page as well as enter it onto the individual girls' pages.</t>
    </r>
  </si>
  <si>
    <t>You will never enter any information on the Order page.  It is a completely automated page that gleens information from the Summary page.  When it is time for you to turn in your request for awards from your awards chair, simply go to the Order page for that information.  Every time a girl earns a patch, the numbers on this page increase.  When you award the patch to the girl (and enter an A on the Summary page), the numbers decrease.</t>
  </si>
  <si>
    <t>Dance</t>
  </si>
  <si>
    <t>Jeweler</t>
  </si>
  <si>
    <t>Junior Aide Award</t>
  </si>
  <si>
    <r>
      <t>C</t>
    </r>
    <r>
      <rPr>
        <sz val="10"/>
        <rFont val="Arial"/>
        <family val="2"/>
      </rPr>
      <t xml:space="preserve"> = Completed Award</t>
    </r>
  </si>
  <si>
    <r>
      <t>P</t>
    </r>
    <r>
      <rPr>
        <sz val="10"/>
        <rFont val="Arial"/>
        <family val="2"/>
      </rPr>
      <t xml:space="preserve"> = Partially Completed Award</t>
    </r>
  </si>
  <si>
    <r>
      <t>A</t>
    </r>
    <r>
      <rPr>
        <sz val="10"/>
        <rFont val="Arial"/>
        <family val="2"/>
      </rPr>
      <t xml:space="preserve"> = Individual Requirement Achieved</t>
    </r>
  </si>
  <si>
    <t>Key</t>
  </si>
  <si>
    <r>
      <t xml:space="preserve">Double-Click on the Tabs at the bottom of the page that say "Junior 1", "Junior 2", etc.  That will highlight the text.  Simply type the girl's </t>
    </r>
    <r>
      <rPr>
        <b/>
        <i/>
        <sz val="10"/>
        <rFont val="Arial"/>
        <family val="2"/>
      </rPr>
      <t>first</t>
    </r>
    <r>
      <rPr>
        <sz val="10"/>
        <rFont val="Arial"/>
        <family val="2"/>
      </rPr>
      <t xml:space="preserve"> name on the tab.  That will cause her name to proliferate throughout the spreadsheet.</t>
    </r>
  </si>
  <si>
    <t>Thinking Day</t>
  </si>
  <si>
    <r>
      <t xml:space="preserve">Enter </t>
    </r>
    <r>
      <rPr>
        <b/>
        <sz val="10"/>
        <rFont val="Arial"/>
        <family val="2"/>
      </rPr>
      <t>A</t>
    </r>
    <r>
      <rPr>
        <sz val="10"/>
        <rFont val="Arial"/>
        <family val="2"/>
      </rPr>
      <t xml:space="preserve"> for credit</t>
    </r>
  </si>
  <si>
    <r>
      <t xml:space="preserve">   Enter </t>
    </r>
    <r>
      <rPr>
        <b/>
        <sz val="10"/>
        <rFont val="Arial"/>
        <family val="2"/>
      </rPr>
      <t>A</t>
    </r>
    <r>
      <rPr>
        <sz val="10"/>
        <rFont val="Arial"/>
        <family val="2"/>
      </rPr>
      <t xml:space="preserve"> for credit</t>
    </r>
  </si>
  <si>
    <t>Agent of Change</t>
  </si>
  <si>
    <t>The Power of One Award</t>
  </si>
  <si>
    <t>The Power of Team Award</t>
  </si>
  <si>
    <t>The Power of Community Award</t>
  </si>
  <si>
    <t>JuniorTrax 1.3</t>
  </si>
  <si>
    <t>Service Unit:</t>
  </si>
  <si>
    <t>Troop:</t>
  </si>
  <si>
    <t>- Modified formulas to make spreadsheet work on both Microsoft Excel and OpenOffice Calc.</t>
  </si>
  <si>
    <t>JuniorTrax 1.6</t>
  </si>
  <si>
    <t>2.  You have my permission to post this spreadsheet on any server willing to host it.  I will, however, ask that if you DO post this spreadsheet on a server somewhere, that you occasionally check back to the two main site that will host this sheet to check for updates (to make sure you have the latest version available.  
The site is:</t>
  </si>
  <si>
    <t>http://trax.boy-scouts.net/gstrax.htm</t>
  </si>
  <si>
    <t>http://trax.boy-scouts.net/pdf/JrAide.pdf</t>
  </si>
  <si>
    <t>Investiture &amp; Rededication Patches</t>
  </si>
  <si>
    <t>Cookies</t>
  </si>
  <si>
    <t>Bridging to Cadettes</t>
  </si>
  <si>
    <t>Journey Awards</t>
  </si>
  <si>
    <t>Immediately after you download:</t>
  </si>
  <si>
    <t>JuniorTrax 1.8</t>
  </si>
  <si>
    <t>-fixing issues with minor glitches…again, that I missed</t>
  </si>
  <si>
    <t>You must save your spreadsheet to your hard drive.  If you don't, it won't let you propogate the names throughout the spreadsheet, and it will act as though the spreadsheet is read-only.</t>
  </si>
  <si>
    <t>The Registration page:</t>
  </si>
  <si>
    <t>The Registration page is there to give you some help in remembering who has given you their registration papers, health history, paid their money to your council and your service unit.  This will not spread anywhere else on the sheet.  
For the leader names, simply click on the names to change your leaders' names.</t>
  </si>
  <si>
    <t>The Attendance page is used to help you keep track of who was present at various events, such as Meetings, Campouts, etc.</t>
  </si>
  <si>
    <t>Enter amount
   received</t>
  </si>
  <si>
    <t>The Dues page:</t>
  </si>
  <si>
    <t>Enter dues as you receive them.  The sheet is set up for you to record money.  Simply type in what they were able to contribute.</t>
  </si>
  <si>
    <t>Conduct an emergency evacuation</t>
  </si>
  <si>
    <t>How to enter credit on the Badges, Earned Age-Level, Signs, Bridgining and Bronze pages:</t>
  </si>
  <si>
    <t>Fall Sales</t>
  </si>
  <si>
    <t>Patches</t>
  </si>
  <si>
    <t>Quantity</t>
  </si>
  <si>
    <t>Reach Out</t>
  </si>
  <si>
    <t>girl's email</t>
  </si>
  <si>
    <t>aMUSE</t>
  </si>
  <si>
    <t>Go on a Girl Scout Junior Journey</t>
  </si>
  <si>
    <t>Build your Girl Scout Junior Team</t>
  </si>
  <si>
    <t>Exploer your community</t>
  </si>
  <si>
    <t>Choose your Bronze project</t>
  </si>
  <si>
    <t>Make a plan</t>
  </si>
  <si>
    <t>Put your plan in motion</t>
  </si>
  <si>
    <t>Spread the word</t>
  </si>
  <si>
    <t>The Bronze Award</t>
  </si>
  <si>
    <t>Speak Out</t>
  </si>
  <si>
    <t>Try Out</t>
  </si>
  <si>
    <t>JuniorTrax 1.9</t>
  </si>
  <si>
    <t>-added new journey</t>
  </si>
  <si>
    <t>Service Unit</t>
  </si>
  <si>
    <t>Troop</t>
  </si>
  <si>
    <t>Legacy</t>
  </si>
  <si>
    <t>Read all about it</t>
  </si>
  <si>
    <t>Share sisterhood</t>
  </si>
  <si>
    <t>Leave a place better than you found</t>
  </si>
  <si>
    <t>Enjoy Girl Scout traditions</t>
  </si>
  <si>
    <t>Financial Literacy</t>
  </si>
  <si>
    <t>Cookie Business</t>
  </si>
  <si>
    <t>Digital Photographer</t>
  </si>
  <si>
    <t>Staying Fit</t>
  </si>
  <si>
    <t>Musician</t>
  </si>
  <si>
    <t>Scribe</t>
  </si>
  <si>
    <t>Gardener</t>
  </si>
  <si>
    <t>Detective</t>
  </si>
  <si>
    <t>Camper</t>
  </si>
  <si>
    <t>Independence</t>
  </si>
  <si>
    <t>Gecacher</t>
  </si>
  <si>
    <t>Animal Habitats</t>
  </si>
  <si>
    <t>Playing the Past</t>
  </si>
  <si>
    <t>Product Designer</t>
  </si>
  <si>
    <t>Social Butterfly</t>
  </si>
  <si>
    <t>Drawing</t>
  </si>
  <si>
    <t>Practice with Purpose</t>
  </si>
  <si>
    <t>Inside Government</t>
  </si>
  <si>
    <t>Simple Meals</t>
  </si>
  <si>
    <t>Junior First Aid</t>
  </si>
  <si>
    <t>Junior Girl Scout Way</t>
  </si>
  <si>
    <t>Flowers</t>
  </si>
  <si>
    <t>Business Owner</t>
  </si>
  <si>
    <t>Savvy Shopper</t>
  </si>
  <si>
    <t>Cookie CEO</t>
  </si>
  <si>
    <t>Customer Insights</t>
  </si>
  <si>
    <t>Experiment with different materials</t>
  </si>
  <si>
    <t>Try black and white</t>
  </si>
  <si>
    <t>Use color</t>
  </si>
  <si>
    <t>Mix and match</t>
  </si>
  <si>
    <t>Learn how to add shading</t>
  </si>
  <si>
    <t>Draw a picture of something that</t>
  </si>
  <si>
    <t>Use hatching and crosshatching</t>
  </si>
  <si>
    <t>Use smudging to make shadows</t>
  </si>
  <si>
    <t>Get some perspective</t>
  </si>
  <si>
    <t>Draw an outdoor scene</t>
  </si>
  <si>
    <t>Zoom in on an object</t>
  </si>
  <si>
    <t>Take a bug's-eye view</t>
  </si>
  <si>
    <t>Use your imagination like a graphic</t>
  </si>
  <si>
    <t>Draw a new cover for your</t>
  </si>
  <si>
    <t>Draw a cartoon</t>
  </si>
  <si>
    <t>Draw a logo</t>
  </si>
  <si>
    <t>Make your masterpiece-and show</t>
  </si>
  <si>
    <t>Host an art show at a group</t>
  </si>
  <si>
    <t>Host an art gallery party at</t>
  </si>
  <si>
    <t>Create a special art scrapbook</t>
  </si>
  <si>
    <t>Decide on your goal</t>
  </si>
  <si>
    <t>Increase your endurance</t>
  </si>
  <si>
    <t>Build up your strength</t>
  </si>
  <si>
    <t>Drill for skill</t>
  </si>
  <si>
    <t>Practice, practice, practice!</t>
  </si>
  <si>
    <t>Cookie Rally (Year 1)</t>
  </si>
  <si>
    <t>Cookie Sales (Year 1)</t>
  </si>
  <si>
    <t>Cookie Pin (Year 1)</t>
  </si>
  <si>
    <t>Cookie Rally (Year 2)</t>
  </si>
  <si>
    <t>Cookie Sales (Year 2)</t>
  </si>
  <si>
    <t>Cookie Pin (Year 2)</t>
  </si>
  <si>
    <t>Fall Sales (Year 1)</t>
  </si>
  <si>
    <t>Fall Sales (Year 2)</t>
  </si>
  <si>
    <t>Thinking Day (Year 1)</t>
  </si>
  <si>
    <t>Thinking Day (Year 2)</t>
  </si>
  <si>
    <t>Rededication (1st year)</t>
  </si>
  <si>
    <t>Rededication (2nd year)</t>
  </si>
  <si>
    <t>Rededication (3rd year)</t>
  </si>
  <si>
    <t>Rededication (4th year)</t>
  </si>
  <si>
    <t>Rededication (5th year)</t>
  </si>
  <si>
    <r>
      <t xml:space="preserve">My Promise, My Faith </t>
    </r>
    <r>
      <rPr>
        <sz val="10"/>
        <rFont val="Arial"/>
        <family val="2"/>
      </rPr>
      <t>(Year 1)</t>
    </r>
  </si>
  <si>
    <t>Choose one line from the Law</t>
  </si>
  <si>
    <t>Find a woman in your community</t>
  </si>
  <si>
    <t>Gather three inspirational quotes</t>
  </si>
  <si>
    <t>Make something to remind you</t>
  </si>
  <si>
    <r>
      <t xml:space="preserve">My Promise, My Faith </t>
    </r>
    <r>
      <rPr>
        <sz val="10"/>
        <rFont val="Arial"/>
        <family val="2"/>
      </rPr>
      <t>(Year 2)</t>
    </r>
  </si>
  <si>
    <t xml:space="preserve">Make a commitment to live what </t>
  </si>
  <si>
    <t>Global Action award</t>
  </si>
  <si>
    <t>Global Action Award</t>
  </si>
  <si>
    <t>International Friendship Recognition pin</t>
  </si>
  <si>
    <t>International Friendship Recognition</t>
  </si>
  <si>
    <t>Find out what the most common</t>
  </si>
  <si>
    <t>Find out how to read weather signs</t>
  </si>
  <si>
    <t>Learn about bicycle safety</t>
  </si>
  <si>
    <t>Go on a hazard-identification walk</t>
  </si>
  <si>
    <t>Pass It On!</t>
  </si>
  <si>
    <t>Look Ahead!</t>
  </si>
  <si>
    <t>Plan a Ceremony</t>
  </si>
  <si>
    <t>Invite Brownies to attend one of your</t>
  </si>
  <si>
    <t>Invite girls your age who aren't Girl</t>
  </si>
  <si>
    <t>Team up with the girls in your group</t>
  </si>
  <si>
    <t>Ask a Girl Scout Cadette to talk to you</t>
  </si>
  <si>
    <t>Do you want to work on your Girl Scout</t>
  </si>
  <si>
    <t>Talk to Cadettes about which Journeys</t>
  </si>
  <si>
    <t>Bronze Award</t>
  </si>
  <si>
    <t>Ask a coach for advice</t>
  </si>
  <si>
    <t>Speak to a trainer at a gym or</t>
  </si>
  <si>
    <t>Talk with a physical education or</t>
  </si>
  <si>
    <t>Run</t>
  </si>
  <si>
    <t>Work out routine!</t>
  </si>
  <si>
    <t xml:space="preserve">Work with an older athlete in </t>
  </si>
  <si>
    <t>Work with an expert, coach</t>
  </si>
  <si>
    <t xml:space="preserve">Find a video with strength </t>
  </si>
  <si>
    <t>Talk to a coach or gym teacher</t>
  </si>
  <si>
    <t>Work with a friend who likes the</t>
  </si>
  <si>
    <t>Find a drill in a book or online</t>
  </si>
  <si>
    <t>Discuss the process with a</t>
  </si>
  <si>
    <t>Write a "Top 10 Tips for</t>
  </si>
  <si>
    <t>Make a short video or photo</t>
  </si>
  <si>
    <t>Decide what being an active</t>
  </si>
  <si>
    <t>Go inside government</t>
  </si>
  <si>
    <t>Look into laws</t>
  </si>
  <si>
    <t>Report on the issues</t>
  </si>
  <si>
    <t>Get involved in government</t>
  </si>
  <si>
    <t>Be an active citizen in action</t>
  </si>
  <si>
    <t>Take a poll</t>
  </si>
  <si>
    <t>Get a global view</t>
  </si>
  <si>
    <t>Visit a branch of the city, town</t>
  </si>
  <si>
    <t>Interview an elected official</t>
  </si>
  <si>
    <t>Chart the government structure</t>
  </si>
  <si>
    <t>Hold a "mock vote" on</t>
  </si>
  <si>
    <t>For 24 hours, list the laws that</t>
  </si>
  <si>
    <t>Think about laws you might</t>
  </si>
  <si>
    <t>Report on a government meeting</t>
  </si>
  <si>
    <t>Follow the local news every day</t>
  </si>
  <si>
    <t>Interview a local historian or</t>
  </si>
  <si>
    <t>Plan a campaign as if you were</t>
  </si>
  <si>
    <t>Work on someone else's</t>
  </si>
  <si>
    <t>Create a pamphlet or poster</t>
  </si>
  <si>
    <t>Step up your skills with a pro</t>
  </si>
  <si>
    <t>Whip up a great breakfast</t>
  </si>
  <si>
    <t>Fix a healthy lunch or dinner</t>
  </si>
  <si>
    <t>Create a delicious dessert</t>
  </si>
  <si>
    <t>Make your own meal</t>
  </si>
  <si>
    <t>Visit a restaurant</t>
  </si>
  <si>
    <t>Invite a great cook to your Girl</t>
  </si>
  <si>
    <t>Tour a kitchen</t>
  </si>
  <si>
    <t>Make easy weekday breakfasts</t>
  </si>
  <si>
    <t>Create an egg dish</t>
  </si>
  <si>
    <t>Make a weekend breakfast</t>
  </si>
  <si>
    <t>Faltbread</t>
  </si>
  <si>
    <t>International sandwich</t>
  </si>
  <si>
    <t>Pocket food</t>
  </si>
  <si>
    <t>Make a dessert you've never</t>
  </si>
  <si>
    <t>Make a favorite dessert healthier</t>
  </si>
  <si>
    <t>Make a holiday dessert</t>
  </si>
  <si>
    <t xml:space="preserve">Make a salad meal using a </t>
  </si>
  <si>
    <t>Make a soup, stew, or other</t>
  </si>
  <si>
    <t>Make three dishes for one meal</t>
  </si>
  <si>
    <t>Learn the first steps to take in an</t>
  </si>
  <si>
    <t>Talk to first responders</t>
  </si>
  <si>
    <t>Make a portable first aid kit</t>
  </si>
  <si>
    <t>Find out how to handle urgent first</t>
  </si>
  <si>
    <t>Know how to take care of someone</t>
  </si>
  <si>
    <t>Make posters</t>
  </si>
  <si>
    <t>Create a skit</t>
  </si>
  <si>
    <t xml:space="preserve">Make a short video  </t>
  </si>
  <si>
    <t>Talk to an EMT or firefighter</t>
  </si>
  <si>
    <t>Talk to police officers</t>
  </si>
  <si>
    <t>Tour an emergency room or</t>
  </si>
  <si>
    <t xml:space="preserve">Make a first aid kit that fits in </t>
  </si>
  <si>
    <t>Make a kit that fits in a car's</t>
  </si>
  <si>
    <t>Make a personal kit</t>
  </si>
  <si>
    <t>With your Junior friends, organize</t>
  </si>
  <si>
    <t>Research situations that require</t>
  </si>
  <si>
    <t>Go on a field trip to an ER</t>
  </si>
  <si>
    <t>Read about illnesses and how to</t>
  </si>
  <si>
    <t>Visit a medical clinic</t>
  </si>
  <si>
    <t>Talk to family members and</t>
  </si>
  <si>
    <t>Match songs to an occasion</t>
  </si>
  <si>
    <t>Find lift-the-spirit songs</t>
  </si>
  <si>
    <t>Pick songs for a ceremony or</t>
  </si>
  <si>
    <t>Make up a song to share a</t>
  </si>
  <si>
    <t>Celebrate the Girl Scout birthday</t>
  </si>
  <si>
    <t>Celebrate the Girl Scout Promise</t>
  </si>
  <si>
    <t xml:space="preserve">Imagine yourself as one of the </t>
  </si>
  <si>
    <t>Help a Brownie or Daisy group</t>
  </si>
  <si>
    <t>Make a time capsule</t>
  </si>
  <si>
    <t>Scouts' Own for sisterhood</t>
  </si>
  <si>
    <t>Sisters across time</t>
  </si>
  <si>
    <t>Improve part of a park in your</t>
  </si>
  <si>
    <t>Tackle a problem in your</t>
  </si>
  <si>
    <t>Make a walking tour for your</t>
  </si>
  <si>
    <t>Try a tradition from the past</t>
  </si>
  <si>
    <t>Create a game about Girl Scout</t>
  </si>
  <si>
    <t>Start a Dez chain story</t>
  </si>
  <si>
    <t>Uncover the science of one flower</t>
  </si>
  <si>
    <t>Look under the petals</t>
  </si>
  <si>
    <t>Find out how flowers help people</t>
  </si>
  <si>
    <t>Have fun with flowers</t>
  </si>
  <si>
    <t>Send a message in flower code</t>
  </si>
  <si>
    <t>Go on a flower hunt</t>
  </si>
  <si>
    <t>Grow your flower</t>
  </si>
  <si>
    <t>Talk to a real botanist and learn</t>
  </si>
  <si>
    <t>Dye a flower</t>
  </si>
  <si>
    <t>Stop and smell the flowers</t>
  </si>
  <si>
    <t>Meet flower families</t>
  </si>
  <si>
    <t>Flowers are fruits in disguise</t>
  </si>
  <si>
    <t>Flowers are healers</t>
  </si>
  <si>
    <t>Flowers are calming</t>
  </si>
  <si>
    <t>Make a flower necklace</t>
  </si>
  <si>
    <t>Dried-flower art</t>
  </si>
  <si>
    <t>Fun with flower look-alikes</t>
  </si>
  <si>
    <t>Bouquet</t>
  </si>
  <si>
    <t>Corsage</t>
  </si>
  <si>
    <t>Arrangement</t>
  </si>
  <si>
    <t>Explore businesses you might like</t>
  </si>
  <si>
    <t>Learn the basics of running a</t>
  </si>
  <si>
    <t>Find out what kind of support</t>
  </si>
  <si>
    <t>Investigate what makes great</t>
  </si>
  <si>
    <t>Understand the importance of</t>
  </si>
  <si>
    <t>Go straight to the source</t>
  </si>
  <si>
    <t>Get associated</t>
  </si>
  <si>
    <t>Follow in someone's footsteps</t>
  </si>
  <si>
    <t>Get on the phone</t>
  </si>
  <si>
    <t>Invite an expert speaker</t>
  </si>
  <si>
    <t>Take it to the bank</t>
  </si>
  <si>
    <t>Meet the Chamber of Commerce</t>
  </si>
  <si>
    <t>Find out about the Small</t>
  </si>
  <si>
    <t>Create a customer-service pledge</t>
  </si>
  <si>
    <t>Learn from the best</t>
  </si>
  <si>
    <t>Invite some experts</t>
  </si>
  <si>
    <t>Pitch your pretend business</t>
  </si>
  <si>
    <t>Conduct a "focus group"</t>
  </si>
  <si>
    <t>Do a survey</t>
  </si>
  <si>
    <t>Explore your needs and wants</t>
  </si>
  <si>
    <t>Look into why you want what you</t>
  </si>
  <si>
    <t>Find out what makes people happy</t>
  </si>
  <si>
    <t>Learn how to decide what to buy</t>
  </si>
  <si>
    <t>Make a plan to buy something</t>
  </si>
  <si>
    <t>Go on a home tour</t>
  </si>
  <si>
    <t>Make a collage</t>
  </si>
  <si>
    <t>Take a survey</t>
  </si>
  <si>
    <t>Log your wants</t>
  </si>
  <si>
    <t>Investigate the latest trends</t>
  </si>
  <si>
    <t>Do some time travel</t>
  </si>
  <si>
    <t>Family stories</t>
  </si>
  <si>
    <t>Trade stories with friends</t>
  </si>
  <si>
    <t>Analyze customer reviews</t>
  </si>
  <si>
    <t>Visit the mall</t>
  </si>
  <si>
    <t>Shop for groceries</t>
  </si>
  <si>
    <t>Go on a comparison scavenger</t>
  </si>
  <si>
    <t>Help with a family purchase</t>
  </si>
  <si>
    <t>Make a plan for your cookie</t>
  </si>
  <si>
    <t>Look into your future</t>
  </si>
  <si>
    <t>Set a group goal</t>
  </si>
  <si>
    <t>Explore how a small business</t>
  </si>
  <si>
    <t>Create a cookie sale job list</t>
  </si>
  <si>
    <t>Learn to make a good impression</t>
  </si>
  <si>
    <t>Track your sales</t>
  </si>
  <si>
    <t>Decide how many boxes of</t>
  </si>
  <si>
    <t>There are many different tasks</t>
  </si>
  <si>
    <t>Brainstorm with your group</t>
  </si>
  <si>
    <t>Who is more likely to make a</t>
  </si>
  <si>
    <t>Your sales numbers are the key</t>
  </si>
  <si>
    <t>Ask an expert what customers want</t>
  </si>
  <si>
    <t>Do some research at the grocery store</t>
  </si>
  <si>
    <t>Find out who buys cookies and why</t>
  </si>
  <si>
    <t>Learn from people who don't buy</t>
  </si>
  <si>
    <t>Listen for clues and ask great questions</t>
  </si>
  <si>
    <t>Talk to a female business owner</t>
  </si>
  <si>
    <t>Walk through the aisles with your</t>
  </si>
  <si>
    <t>Many companies, including the</t>
  </si>
  <si>
    <t>Hearing people say, "No, thanks"</t>
  </si>
  <si>
    <t>Custoemrs often give you clues</t>
  </si>
  <si>
    <t>Every step has three choices. Do ONE choice to complete each step.</t>
  </si>
  <si>
    <t>Learn about digital cameras from an</t>
  </si>
  <si>
    <t>Take tons of photographs</t>
  </si>
  <si>
    <t>Edit three photos</t>
  </si>
  <si>
    <t>Make a digital photo project</t>
  </si>
  <si>
    <t>Share your photos</t>
  </si>
  <si>
    <t>Interview a local photographer or</t>
  </si>
  <si>
    <t>Visit a camera store</t>
  </si>
  <si>
    <t>Teach yourself the basics</t>
  </si>
  <si>
    <t>Photograph a friend or group of</t>
  </si>
  <si>
    <t>Photograph a pet</t>
  </si>
  <si>
    <t>Photograph a landscape</t>
  </si>
  <si>
    <t>Fix something</t>
  </si>
  <si>
    <t>Change something</t>
  </si>
  <si>
    <t>Add something</t>
  </si>
  <si>
    <t>Create a collage</t>
  </si>
  <si>
    <t>Create a panoramic photo to</t>
  </si>
  <si>
    <t>Make a gift for someone special</t>
  </si>
  <si>
    <t>Make a digital album</t>
  </si>
  <si>
    <t>Stage an art show</t>
  </si>
  <si>
    <t>Start an online photo journal</t>
  </si>
  <si>
    <t>Start moving</t>
  </si>
  <si>
    <t>Try 30 minutes of aerobic activity</t>
  </si>
  <si>
    <t>Find a way to make your day more</t>
  </si>
  <si>
    <t>Forget being a couch potato</t>
  </si>
  <si>
    <t>Keep your fit body fueled</t>
  </si>
  <si>
    <t>Be a food-label detective</t>
  </si>
  <si>
    <t>Play a brainstorm game</t>
  </si>
  <si>
    <t>Nutrient scavenger hunt</t>
  </si>
  <si>
    <t>Know how to stress less</t>
  </si>
  <si>
    <t>Dear self</t>
  </si>
  <si>
    <t>Helping others help us</t>
  </si>
  <si>
    <t>Create a stress-free zone</t>
  </si>
  <si>
    <t>Get the truth about health</t>
  </si>
  <si>
    <t>Review health websites</t>
  </si>
  <si>
    <t>Talk to a health professional</t>
  </si>
  <si>
    <t>Find truth in advertising</t>
  </si>
  <si>
    <t>Help your family stay fit</t>
  </si>
  <si>
    <t>Have a "slow food" dinner</t>
  </si>
  <si>
    <t>Come up with an active family</t>
  </si>
  <si>
    <t>Have a family check-in night</t>
  </si>
  <si>
    <t>Explore how music is made</t>
  </si>
  <si>
    <t>Find out about three different</t>
  </si>
  <si>
    <t>Be a conductor</t>
  </si>
  <si>
    <t>Get in the musical mood</t>
  </si>
  <si>
    <t>Travel around the world of music</t>
  </si>
  <si>
    <t>Listen to one pop song from three</t>
  </si>
  <si>
    <t>Find out more about three</t>
  </si>
  <si>
    <t>Oh say, can you see</t>
  </si>
  <si>
    <t>Check out the music in your life</t>
  </si>
  <si>
    <t>Take a music poll</t>
  </si>
  <si>
    <t>Go to a live musical performance</t>
  </si>
  <si>
    <t>Interview someone with a job in</t>
  </si>
  <si>
    <t>Make your own music</t>
  </si>
  <si>
    <t>Make a simple instrument</t>
  </si>
  <si>
    <t>Compose your own song</t>
  </si>
  <si>
    <t>Make up lyrics to a song</t>
  </si>
  <si>
    <t>Perform your music</t>
  </si>
  <si>
    <t>Create a performance</t>
  </si>
  <si>
    <t>Perform in a musical event</t>
  </si>
  <si>
    <t>Add to your skills</t>
  </si>
  <si>
    <t>Entertainment Technology</t>
  </si>
  <si>
    <t>Animate your own artwork</t>
  </si>
  <si>
    <t>Make a flip book</t>
  </si>
  <si>
    <t>Play around with stop-action</t>
  </si>
  <si>
    <t>Make your own thaumatrope</t>
  </si>
  <si>
    <t>Dig into video game development</t>
  </si>
  <si>
    <t>Use a free downloadable program</t>
  </si>
  <si>
    <t>Go onto an interactive site</t>
  </si>
  <si>
    <t>Talk to a developer</t>
  </si>
  <si>
    <t>Try the science of amusement park</t>
  </si>
  <si>
    <t>Create a roller coaster with marbles</t>
  </si>
  <si>
    <t>Catapult some stuff</t>
  </si>
  <si>
    <t>Figure out centrifugal force</t>
  </si>
  <si>
    <t>Create your own special effects</t>
  </si>
  <si>
    <t>Try the blue screen</t>
  </si>
  <si>
    <t>Play makeup artist</t>
  </si>
  <si>
    <t>Make your own 3-D glasses</t>
  </si>
  <si>
    <t>Surf a sound wave</t>
  </si>
  <si>
    <t>Experiment with acoustics</t>
  </si>
  <si>
    <t>Go on an elephant hike</t>
  </si>
  <si>
    <t>Make a ringtone for yourself, a</t>
  </si>
  <si>
    <t>Start with a poem</t>
  </si>
  <si>
    <t>Write one sonnet</t>
  </si>
  <si>
    <t>Write one haiku and one limerick</t>
  </si>
  <si>
    <t>Write a free-verse poem</t>
  </si>
  <si>
    <t>Create a short story</t>
  </si>
  <si>
    <t>Mystery</t>
  </si>
  <si>
    <t>Humor</t>
  </si>
  <si>
    <t>Adventure</t>
  </si>
  <si>
    <t>use words to share who you are</t>
  </si>
  <si>
    <t>A favorite Girl Scout memory</t>
  </si>
  <si>
    <t>A memorable day</t>
  </si>
  <si>
    <t>A big adventure</t>
  </si>
  <si>
    <t>Write an article</t>
  </si>
  <si>
    <t>An interview article</t>
  </si>
  <si>
    <t>A news story</t>
  </si>
  <si>
    <t>A "roundup" article</t>
  </si>
  <si>
    <t>Tell the world what you think</t>
  </si>
  <si>
    <t>A favorite animal</t>
  </si>
  <si>
    <t>A place you'd like to visit</t>
  </si>
  <si>
    <t>Your favorite book</t>
  </si>
  <si>
    <t>Get to know the tools of the trade</t>
  </si>
  <si>
    <t>Visit a jewelry store or jewelry artist</t>
  </si>
  <si>
    <t>Visit a museum with an exhibit on</t>
  </si>
  <si>
    <t>Invite a jewelry maker to talk to your</t>
  </si>
  <si>
    <t>Make jewelry with metal</t>
  </si>
  <si>
    <t>Make a chain-loop necklace or</t>
  </si>
  <si>
    <t>Make a pendant with a photo or</t>
  </si>
  <si>
    <t>Make earrings by twisting wire into</t>
  </si>
  <si>
    <t>Turn everyday objects into jewelry</t>
  </si>
  <si>
    <t>Make a bead bracelet</t>
  </si>
  <si>
    <t>Make two necklaces with different</t>
  </si>
  <si>
    <t>Make jewelry from nature</t>
  </si>
  <si>
    <t>Create jewelry inspired by another</t>
  </si>
  <si>
    <t>Friendship ring from Ireland</t>
  </si>
  <si>
    <t>American Indian animal jewelry</t>
  </si>
  <si>
    <t>Name pendant from Egypt</t>
  </si>
  <si>
    <t>Make a sparkling gift</t>
  </si>
  <si>
    <t>Make jewelry for a friend</t>
  </si>
  <si>
    <t>Make jewelry for the girls in your</t>
  </si>
  <si>
    <t>Make jewelry for a relative</t>
  </si>
  <si>
    <t>Visit a garden</t>
  </si>
  <si>
    <t>Visit an outdoor garden</t>
  </si>
  <si>
    <t>Visit an indoor garden</t>
  </si>
  <si>
    <t>Visit a landscaped garden</t>
  </si>
  <si>
    <t>Explore garden design</t>
  </si>
  <si>
    <t>Plan your dream garden</t>
  </si>
  <si>
    <t>Look into surprising gardens</t>
  </si>
  <si>
    <t>Make a mini Zen garden</t>
  </si>
  <si>
    <t>Learn how to choose garden plants</t>
  </si>
  <si>
    <t>Find six plants that will grow in your</t>
  </si>
  <si>
    <t>Find six plants that grow in different</t>
  </si>
  <si>
    <t>Find six seasonal plants</t>
  </si>
  <si>
    <t>Experiment with seeds</t>
  </si>
  <si>
    <t>Experiment with soil</t>
  </si>
  <si>
    <t>Experiment with water</t>
  </si>
  <si>
    <t>Experiment with sunlight</t>
  </si>
  <si>
    <t>Grow your own garden</t>
  </si>
  <si>
    <t>Plant an outdoor garden</t>
  </si>
  <si>
    <t>Plant an indoor garden</t>
  </si>
  <si>
    <t>Help with planting at a community</t>
  </si>
  <si>
    <t>Practice the power of observation</t>
  </si>
  <si>
    <t>Ask an adult helper to find and</t>
  </si>
  <si>
    <t>Shake up a room</t>
  </si>
  <si>
    <t>Take notice</t>
  </si>
  <si>
    <t>Communicate in code</t>
  </si>
  <si>
    <t>Learn some classic codes</t>
  </si>
  <si>
    <t>Create your own code with your</t>
  </si>
  <si>
    <t>Make invisible inks</t>
  </si>
  <si>
    <t>Fingerprint for fun</t>
  </si>
  <si>
    <t>Study three sets of prints</t>
  </si>
  <si>
    <t>Make your own identity card</t>
  </si>
  <si>
    <t>Get fingerprinted at your local police</t>
  </si>
  <si>
    <t>Try out detective science</t>
  </si>
  <si>
    <t>Look at three kinds of "evidence"</t>
  </si>
  <si>
    <t>Find out about DNA</t>
  </si>
  <si>
    <t>Detect handwriting details</t>
  </si>
  <si>
    <t>Follow the clues to solve a real</t>
  </si>
  <si>
    <t>Ask friends to create a clue hunt</t>
  </si>
  <si>
    <t>Find clues "on the scene"</t>
  </si>
  <si>
    <t>Solve three online mysteries.</t>
  </si>
  <si>
    <t>Age-Level Awards</t>
  </si>
  <si>
    <t>(do all five)</t>
  </si>
  <si>
    <t>Safety Award</t>
  </si>
  <si>
    <r>
      <t xml:space="preserve">Age-Level Awards </t>
    </r>
    <r>
      <rPr>
        <sz val="10"/>
        <rFont val="Arial"/>
        <family val="2"/>
      </rPr>
      <t>(cont'd)</t>
    </r>
  </si>
  <si>
    <t>Badges Summary                  Total:</t>
  </si>
  <si>
    <t>Council's Own</t>
  </si>
  <si>
    <t>Fun Patches (cont'd)</t>
  </si>
  <si>
    <t>Bridge to Junior Girl Scouts</t>
  </si>
  <si>
    <t xml:space="preserve">(P)artial or (C)ompleted:  </t>
  </si>
  <si>
    <t>Age-Level Patches</t>
  </si>
  <si>
    <t>discover and share the powerful</t>
  </si>
  <si>
    <t>use their own "power log" to</t>
  </si>
  <si>
    <t>discover what the Girl Scout Law</t>
  </si>
  <si>
    <t>create a short "supergirl" story,</t>
  </si>
  <si>
    <t>make a team decision</t>
  </si>
  <si>
    <t>join in their Girl Scout Junior circle</t>
  </si>
  <si>
    <t>take action on your plan, reach</t>
  </si>
  <si>
    <t>Start planning your adventure</t>
  </si>
  <si>
    <t>Talk to an experienced camper</t>
  </si>
  <si>
    <t>Go to an outdoor store</t>
  </si>
  <si>
    <t>Look at campsite maps for your</t>
  </si>
  <si>
    <t>Gain a new camping skill</t>
  </si>
  <si>
    <t>Tie useful knots</t>
  </si>
  <si>
    <t>Use a map and compass or GPS</t>
  </si>
  <si>
    <t>Build a campfire</t>
  </si>
  <si>
    <t>Find your inner camp chef</t>
  </si>
  <si>
    <t>Make a one-pot meal</t>
  </si>
  <si>
    <t>Cook in foil</t>
  </si>
  <si>
    <t>Cook a meal on a stick</t>
  </si>
  <si>
    <t>Try a new activity</t>
  </si>
  <si>
    <t>Have some Leave No Trace fun</t>
  </si>
  <si>
    <t>Be a scientist-and keep a journal</t>
  </si>
  <si>
    <t>Try a new adventure</t>
  </si>
  <si>
    <t>Head out on your trip-and have</t>
  </si>
  <si>
    <t>Gather around the campfire</t>
  </si>
  <si>
    <t>Do a night watch</t>
  </si>
  <si>
    <t>Have fun with flashlights</t>
  </si>
  <si>
    <t>Get transportation smart</t>
  </si>
  <si>
    <t>Get a bike ready to ride</t>
  </si>
  <si>
    <t>Help take care of a car</t>
  </si>
  <si>
    <t>Use public transportation</t>
  </si>
  <si>
    <t>Make your clothes look great</t>
  </si>
  <si>
    <t>Become a laundry expert</t>
  </si>
  <si>
    <t>Learn two basic sewing skills-and</t>
  </si>
  <si>
    <t>Try on the role of clothes</t>
  </si>
  <si>
    <t>Break a bad habit</t>
  </si>
  <si>
    <t>At school</t>
  </si>
  <si>
    <t>At home</t>
  </si>
  <si>
    <t>With your friends</t>
  </si>
  <si>
    <t>Help around the house</t>
  </si>
  <si>
    <t>Solve a pesky plumbing problem</t>
  </si>
  <si>
    <t>Clean to the beat</t>
  </si>
  <si>
    <t>Hang something up</t>
  </si>
  <si>
    <t>Show off your independence</t>
  </si>
  <si>
    <t>Stay home alone</t>
  </si>
  <si>
    <t>Run a family errand</t>
  </si>
  <si>
    <t>Go out with a friend</t>
  </si>
  <si>
    <t>Prepare for your adventure</t>
  </si>
  <si>
    <t>With an adult, visit an official</t>
  </si>
  <si>
    <t>Invite a geocacher to talk to you</t>
  </si>
  <si>
    <t>Attend a geocaching event</t>
  </si>
  <si>
    <t>Learn to use a GPS receiver</t>
  </si>
  <si>
    <t>Find the GPS coordinates of three</t>
  </si>
  <si>
    <t>Hide an item for a friend to find</t>
  </si>
  <si>
    <t>Go on a photo hunt</t>
  </si>
  <si>
    <t>Make a trade item</t>
  </si>
  <si>
    <t>Make something that represents</t>
  </si>
  <si>
    <t>Make a piece of jewelry</t>
  </si>
  <si>
    <t>Go on a geocaching adventure</t>
  </si>
  <si>
    <t>Make it a hiking adventure</t>
  </si>
  <si>
    <t>Take a multi-cache adventure</t>
  </si>
  <si>
    <t>Go on a themed adventure</t>
  </si>
  <si>
    <t>Take part in a bug's travels!</t>
  </si>
  <si>
    <t>Make a bug go around the world</t>
  </si>
  <si>
    <t>Have your bug follow the girls</t>
  </si>
  <si>
    <t>Track a bug's travels</t>
  </si>
  <si>
    <t>Find out about wild animals</t>
  </si>
  <si>
    <t>Observe a pet or tame animal</t>
  </si>
  <si>
    <t>Make a skit or puppet show about</t>
  </si>
  <si>
    <t>List wild animals near your home,</t>
  </si>
  <si>
    <t>Investigate an animal habitat</t>
  </si>
  <si>
    <t>Visit a zoo or animal sanctuary</t>
  </si>
  <si>
    <t>Explore an animal habitat near</t>
  </si>
  <si>
    <t>Make a habitat collage</t>
  </si>
  <si>
    <t>Create an animal house</t>
  </si>
  <si>
    <t>Check out baby-animal habitats</t>
  </si>
  <si>
    <t>Make your own animal house</t>
  </si>
  <si>
    <t>Insulate your own "nest."</t>
  </si>
  <si>
    <t>Explore endangered habitats</t>
  </si>
  <si>
    <t>The Artic Circle</t>
  </si>
  <si>
    <t>The Gulf of Mexico</t>
  </si>
  <si>
    <t>The Amazon rain forest</t>
  </si>
  <si>
    <t>Help protect animal habitats</t>
  </si>
  <si>
    <t>Wildlife awareness party</t>
  </si>
  <si>
    <t>Create a backyard habitat</t>
  </si>
  <si>
    <t>Help clean up an animal habitat</t>
  </si>
  <si>
    <t>Decide who you are</t>
  </si>
  <si>
    <t>Write her diary</t>
  </si>
  <si>
    <t>Write a speech for your character</t>
  </si>
  <si>
    <t>Play a game of 20 questions</t>
  </si>
  <si>
    <t>Create a costume</t>
  </si>
  <si>
    <t>Do it yourself</t>
  </si>
  <si>
    <t>Make two or three accessories</t>
  </si>
  <si>
    <t>Draw it out</t>
  </si>
  <si>
    <t>Experience daily life</t>
  </si>
  <si>
    <t>What are your chores/duties</t>
  </si>
  <si>
    <t>Food and meals</t>
  </si>
  <si>
    <t>Home Sweet Home</t>
  </si>
  <si>
    <t>Have some old-fashioned fun</t>
  </si>
  <si>
    <t>Make music</t>
  </si>
  <si>
    <t>Play a game-or two</t>
  </si>
  <si>
    <t>Create art</t>
  </si>
  <si>
    <t>Become your character</t>
  </si>
  <si>
    <t>Make your own event</t>
  </si>
  <si>
    <t>Have a living-history party</t>
  </si>
  <si>
    <t>Attend a history-oriented event in</t>
  </si>
  <si>
    <t>Observe what makes a great</t>
  </si>
  <si>
    <t>Choose a product you use at school</t>
  </si>
  <si>
    <t>Choose a product from a hobby</t>
  </si>
  <si>
    <t>Choose a home product</t>
  </si>
  <si>
    <t>Be an innovation detective</t>
  </si>
  <si>
    <t>Observe</t>
  </si>
  <si>
    <t>Interview</t>
  </si>
  <si>
    <t>Photograph</t>
  </si>
  <si>
    <t>Figure out what's working and</t>
  </si>
  <si>
    <t>Step by step</t>
  </si>
  <si>
    <t>Draw the product</t>
  </si>
  <si>
    <t>Analyze a group of products</t>
  </si>
  <si>
    <t>Innovate to find solutions</t>
  </si>
  <si>
    <t>Troubleshoot</t>
  </si>
  <si>
    <t>Fire the product, keep the job</t>
  </si>
  <si>
    <t>Mess up so you can try again</t>
  </si>
  <si>
    <t>Draw your idea</t>
  </si>
  <si>
    <t>Build a prototype</t>
  </si>
  <si>
    <t>Make your change on the original</t>
  </si>
  <si>
    <t>From terrible to terrific</t>
  </si>
  <si>
    <t>Hold a conversation</t>
  </si>
  <si>
    <t>Practice conversation starters</t>
  </si>
  <si>
    <t>Invite an expert to come talk about</t>
  </si>
  <si>
    <t>Make a poster with 10 conversation</t>
  </si>
  <si>
    <t>Use table manners</t>
  </si>
  <si>
    <t>Brainstorm five things not to do at</t>
  </si>
  <si>
    <t>Set the table</t>
  </si>
  <si>
    <t>Study table manners from other</t>
  </si>
  <si>
    <t>Be prepared for special occasions</t>
  </si>
  <si>
    <t>Wedding</t>
  </si>
  <si>
    <t>Funeral or wake</t>
  </si>
  <si>
    <t>Coming-of-age ceremony</t>
  </si>
  <si>
    <t>Say thank you</t>
  </si>
  <si>
    <t>Thank the host</t>
  </si>
  <si>
    <t>Handwrite a thank-you note</t>
  </si>
  <si>
    <t>Make a thank-you gift</t>
  </si>
  <si>
    <t>Practice being at ease</t>
  </si>
  <si>
    <t>Other Girl Scouts</t>
  </si>
  <si>
    <t>Your friends and their parents</t>
  </si>
  <si>
    <t>Everyone in your class</t>
  </si>
  <si>
    <t>&lt;&lt;List Badge Here&gt;&gt;</t>
  </si>
  <si>
    <t>&lt;List Requirement Here&gt;</t>
  </si>
  <si>
    <t xml:space="preserve">  These I modeled after all the others.  If you can attain a picture, you may paste it in the space to the left of the name. You will enter the name of the badge, and all the requirements under the name. I've left the comments open so that you may enter the specific requirements here. Everything will transfer through to all the other necessary sheets.
  The status portion is set the same at 1 step for each requirements to complete.  You may change if you know how, otherwise, just enter the A's if they're done.</t>
  </si>
  <si>
    <t xml:space="preserve">NOTE: Page 3, which has council's own badges on them, is not set up to print (neither is this). </t>
  </si>
  <si>
    <t>World Thinking Day</t>
  </si>
  <si>
    <t>JuniorTrax 2.0</t>
  </si>
  <si>
    <t>-amended to reflect changes in new Girl's Guide for Scouting. Removed all other badges. Contains new requirements for Bronze Award, reflects the Age-Level Awards as in Girl's Guide for Scouting. Modified Individual Junior pages as well.</t>
  </si>
  <si>
    <t>Journey Summit Pin</t>
  </si>
  <si>
    <t>JuniorTrax 2.1</t>
  </si>
  <si>
    <t>-added Summit Pin to Age-Level, Summary, Order and Individual Tabs</t>
  </si>
  <si>
    <t>Johnson</t>
  </si>
  <si>
    <t>Bekah</t>
  </si>
  <si>
    <t>mom</t>
  </si>
  <si>
    <t>Hanson</t>
  </si>
  <si>
    <t>Elizabeth</t>
  </si>
  <si>
    <t>a</t>
  </si>
  <si>
    <t>aa</t>
  </si>
  <si>
    <t>meeting</t>
  </si>
  <si>
    <t>Sandy Hanson</t>
  </si>
  <si>
    <t>dad- Jeff Hanson</t>
  </si>
  <si>
    <t>Mom</t>
  </si>
  <si>
    <t>49 Greatwood Ct</t>
  </si>
  <si>
    <t>Inwood, WvV 25428</t>
  </si>
  <si>
    <t>Michelle Foltz</t>
  </si>
  <si>
    <t>Friend</t>
  </si>
  <si>
    <t>33 Battalion Ct</t>
  </si>
  <si>
    <t>Bunker Hill, WV 25413</t>
  </si>
  <si>
    <t xml:space="preserve">a </t>
  </si>
  <si>
    <t>meeting (victoria csi badge)</t>
  </si>
  <si>
    <t>meeting (cookie prep)</t>
  </si>
  <si>
    <t>Christmas caroling and party</t>
  </si>
  <si>
    <t>metting (stephanie movie badge)</t>
  </si>
  <si>
    <t>y</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</si>
</sst>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164" formatCode="[$-409]mmm\-yy;@"/>
    <numFmt numFmtId="165" formatCode="m/d/yy;@"/>
    <numFmt numFmtId="166" formatCode="mm/dd/yy;@"/>
    <numFmt numFmtId="167" formatCode="[&lt;=9999999]###\-####;\(###\)\ ###\-####"/>
  </numFmts>
  <fonts count="68" x14ac:knownFonts="1">
    <font>
      <sz val="10"/>
      <name val="Arial"/>
    </font>
    <font>
      <sz val="10"/>
      <name val="Arial"/>
      <family val="2"/>
    </font>
    <font>
      <sz val="8"/>
      <name val="Arial"/>
      <family val="2"/>
    </font>
    <font>
      <b/>
      <sz val="10"/>
      <name val="Arial"/>
      <family val="2"/>
    </font>
    <font>
      <sz val="10"/>
      <name val="Arial"/>
      <family val="2"/>
    </font>
    <font>
      <b/>
      <sz val="12"/>
      <name val="Arial"/>
      <family val="2"/>
    </font>
    <font>
      <b/>
      <sz val="11"/>
      <name val="Arial"/>
      <family val="2"/>
    </font>
    <font>
      <b/>
      <sz val="8"/>
      <name val="Arial"/>
      <family val="2"/>
    </font>
    <font>
      <sz val="8"/>
      <name val="Arial"/>
      <family val="2"/>
    </font>
    <font>
      <b/>
      <u/>
      <sz val="10"/>
      <name val="Arial"/>
      <family val="2"/>
    </font>
    <font>
      <sz val="9"/>
      <name val="Arial"/>
      <family val="2"/>
    </font>
    <font>
      <u/>
      <sz val="10"/>
      <color indexed="12"/>
      <name val="Arial"/>
      <family val="2"/>
    </font>
    <font>
      <sz val="9"/>
      <name val="Arial"/>
      <family val="2"/>
    </font>
    <font>
      <b/>
      <sz val="9"/>
      <name val="Arial"/>
      <family val="2"/>
    </font>
    <font>
      <b/>
      <sz val="9"/>
      <name val="Arial"/>
      <family val="2"/>
    </font>
    <font>
      <b/>
      <sz val="12"/>
      <color indexed="9"/>
      <name val="Arial"/>
      <family val="2"/>
    </font>
    <font>
      <b/>
      <sz val="10"/>
      <color indexed="9"/>
      <name val="Arial"/>
      <family val="2"/>
    </font>
    <font>
      <sz val="10"/>
      <color indexed="9"/>
      <name val="Arial"/>
      <family val="2"/>
    </font>
    <font>
      <sz val="12"/>
      <name val="Arial"/>
      <family val="2"/>
    </font>
    <font>
      <b/>
      <sz val="18"/>
      <name val="Arial"/>
      <family val="2"/>
    </font>
    <font>
      <b/>
      <sz val="14"/>
      <color indexed="9"/>
      <name val="Arial"/>
      <family val="2"/>
    </font>
    <font>
      <sz val="9"/>
      <color indexed="81"/>
      <name val="Tahoma"/>
      <family val="2"/>
    </font>
    <font>
      <sz val="11"/>
      <color indexed="8"/>
      <name val="Verdana"/>
      <family val="2"/>
    </font>
    <font>
      <sz val="7.35"/>
      <color indexed="8"/>
      <name val="Arial"/>
      <family val="2"/>
    </font>
    <font>
      <sz val="10"/>
      <name val="Arial Narrow"/>
      <family val="2"/>
    </font>
    <font>
      <b/>
      <sz val="10"/>
      <name val="Arial"/>
      <family val="2"/>
    </font>
    <font>
      <sz val="10"/>
      <name val="Arial"/>
      <family val="2"/>
    </font>
    <font>
      <i/>
      <sz val="9"/>
      <color indexed="81"/>
      <name val="Tahoma"/>
      <family val="2"/>
    </font>
    <font>
      <sz val="10"/>
      <color indexed="20"/>
      <name val="Arial"/>
      <family val="2"/>
    </font>
    <font>
      <b/>
      <sz val="9"/>
      <color indexed="81"/>
      <name val="Tahoma"/>
      <family val="2"/>
    </font>
    <font>
      <sz val="10"/>
      <color indexed="54"/>
      <name val="Arial"/>
      <family val="2"/>
    </font>
    <font>
      <sz val="11"/>
      <name val="Arial Narrow"/>
      <family val="2"/>
    </font>
    <font>
      <b/>
      <sz val="14"/>
      <color indexed="20"/>
      <name val="Arial"/>
      <family val="2"/>
    </font>
    <font>
      <sz val="10"/>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i/>
      <sz val="10"/>
      <name val="Arial"/>
      <family val="2"/>
    </font>
    <font>
      <sz val="9"/>
      <color theme="0"/>
      <name val="Arial"/>
      <family val="2"/>
    </font>
    <font>
      <sz val="9"/>
      <color indexed="81"/>
      <name val="Wingdings"/>
      <charset val="2"/>
    </font>
    <font>
      <sz val="11"/>
      <name val="Arial"/>
      <family val="2"/>
    </font>
    <font>
      <sz val="8"/>
      <color theme="0"/>
      <name val="Arial"/>
      <family val="2"/>
    </font>
    <font>
      <b/>
      <sz val="8"/>
      <color theme="0"/>
      <name val="Arial"/>
      <family val="2"/>
    </font>
    <font>
      <b/>
      <sz val="8"/>
      <color indexed="81"/>
      <name val="Tahoma"/>
      <family val="2"/>
    </font>
    <font>
      <i/>
      <sz val="8"/>
      <name val="Arial"/>
      <family val="2"/>
    </font>
    <font>
      <sz val="8"/>
      <color indexed="81"/>
      <name val="Tahoma"/>
      <family val="2"/>
    </font>
    <font>
      <sz val="8"/>
      <color indexed="81"/>
      <name val="Wingdings"/>
      <charset val="2"/>
    </font>
    <font>
      <b/>
      <sz val="16"/>
      <name val="Arial"/>
      <family val="2"/>
    </font>
    <font>
      <sz val="16"/>
      <name val="Arial"/>
      <family val="2"/>
    </font>
    <font>
      <sz val="12"/>
      <color indexed="9"/>
      <name val="Arial"/>
      <family val="2"/>
    </font>
    <font>
      <sz val="10"/>
      <color theme="0"/>
      <name val="Arial"/>
      <family val="2"/>
    </font>
    <font>
      <sz val="10"/>
      <color rgb="FF7030A0"/>
      <name val="Arial"/>
      <family val="2"/>
    </font>
    <font>
      <b/>
      <sz val="9"/>
      <color theme="0"/>
      <name val="Arial"/>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
      <patternFill patternType="solid">
        <fgColor indexed="14"/>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theme="6" tint="-0.499984740745262"/>
        <bgColor indexed="64"/>
      </patternFill>
    </fill>
    <fill>
      <patternFill patternType="solid">
        <fgColor rgb="FF7030A0"/>
        <bgColor indexed="64"/>
      </patternFill>
    </fill>
    <fill>
      <patternFill patternType="solid">
        <fgColor theme="0" tint="-0.249977111117893"/>
        <bgColor indexed="64"/>
      </patternFill>
    </fill>
  </fills>
  <borders count="5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ck">
        <color indexed="64"/>
      </left>
      <right style="double">
        <color indexed="64"/>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ck">
        <color indexed="64"/>
      </left>
      <right/>
      <top style="thin">
        <color indexed="64"/>
      </top>
      <bottom/>
      <diagonal/>
    </border>
    <border>
      <left style="thick">
        <color indexed="64"/>
      </left>
      <right/>
      <top/>
      <bottom style="thin">
        <color indexed="64"/>
      </bottom>
      <diagonal/>
    </border>
    <border>
      <left/>
      <right style="thin">
        <color indexed="64"/>
      </right>
      <top style="thin">
        <color indexed="64"/>
      </top>
      <bottom/>
      <diagonal/>
    </border>
    <border>
      <left style="thin">
        <color indexed="64"/>
      </left>
      <right style="thick">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dotted">
        <color indexed="64"/>
      </bottom>
      <diagonal/>
    </border>
    <border>
      <left style="thin">
        <color indexed="64"/>
      </left>
      <right style="double">
        <color indexed="64"/>
      </right>
      <top style="thin">
        <color indexed="64"/>
      </top>
      <bottom style="thick">
        <color indexed="64"/>
      </bottom>
      <diagonal/>
    </border>
    <border>
      <left/>
      <right style="thick">
        <color indexed="64"/>
      </right>
      <top style="thin">
        <color indexed="64"/>
      </top>
      <bottom style="thin">
        <color indexed="64"/>
      </bottom>
      <diagonal/>
    </border>
    <border>
      <left style="thin">
        <color indexed="64"/>
      </left>
      <right style="thick">
        <color indexed="64"/>
      </right>
      <top style="thin">
        <color indexed="64"/>
      </top>
      <bottom style="dotted">
        <color indexed="64"/>
      </bottom>
      <diagonal/>
    </border>
    <border>
      <left style="thin">
        <color indexed="64"/>
      </left>
      <right style="thick">
        <color indexed="64"/>
      </right>
      <top style="thin">
        <color indexed="64"/>
      </top>
      <bottom/>
      <diagonal/>
    </border>
    <border>
      <left style="thin">
        <color indexed="64"/>
      </left>
      <right style="thick">
        <color indexed="64"/>
      </right>
      <top style="thin">
        <color indexed="64"/>
      </top>
      <bottom style="thick">
        <color indexed="64"/>
      </bottom>
      <diagonal/>
    </border>
    <border>
      <left style="thick">
        <color indexed="64"/>
      </left>
      <right style="double">
        <color indexed="64"/>
      </right>
      <top style="thin">
        <color indexed="64"/>
      </top>
      <bottom/>
      <diagonal/>
    </border>
    <border>
      <left style="thick">
        <color indexed="64"/>
      </left>
      <right style="double">
        <color indexed="64"/>
      </right>
      <top style="thin">
        <color indexed="64"/>
      </top>
      <bottom style="thick">
        <color indexed="64"/>
      </bottom>
      <diagonal/>
    </border>
    <border>
      <left style="double">
        <color indexed="64"/>
      </left>
      <right style="thin">
        <color indexed="64"/>
      </right>
      <top style="thin">
        <color indexed="64"/>
      </top>
      <bottom style="thick">
        <color indexed="64"/>
      </bottom>
      <diagonal/>
    </border>
    <border>
      <left/>
      <right style="thick">
        <color indexed="64"/>
      </right>
      <top style="thin">
        <color indexed="64"/>
      </top>
      <bottom/>
      <diagonal/>
    </border>
    <border>
      <left/>
      <right style="thick">
        <color indexed="64"/>
      </right>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ashDot">
        <color indexed="64"/>
      </left>
      <right/>
      <top/>
      <bottom/>
      <diagonal/>
    </border>
    <border>
      <left style="dashDot">
        <color indexed="64"/>
      </left>
      <right/>
      <top/>
      <bottom style="thin">
        <color indexed="64"/>
      </bottom>
      <diagonal/>
    </border>
    <border>
      <left style="thin">
        <color indexed="64"/>
      </left>
      <right style="thin">
        <color indexed="64"/>
      </right>
      <top/>
      <bottom/>
      <diagonal/>
    </border>
    <border>
      <left style="double">
        <color indexed="64"/>
      </left>
      <right style="double">
        <color indexed="64"/>
      </right>
      <top style="thick">
        <color indexed="64"/>
      </top>
      <bottom style="thin">
        <color indexed="64"/>
      </bottom>
      <diagonal/>
    </border>
    <border>
      <left style="double">
        <color indexed="64"/>
      </left>
      <right style="thick">
        <color indexed="64"/>
      </right>
      <top style="thick">
        <color indexed="64"/>
      </top>
      <bottom style="thin">
        <color indexed="64"/>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right/>
      <top style="medium">
        <color indexed="64"/>
      </top>
      <bottom/>
      <diagonal/>
    </border>
  </borders>
  <cellStyleXfs count="45">
    <xf numFmtId="0" fontId="0" fillId="0" borderId="0"/>
    <xf numFmtId="0" fontId="35" fillId="2" borderId="0" applyNumberFormat="0" applyBorder="0" applyAlignment="0" applyProtection="0"/>
    <xf numFmtId="0" fontId="35" fillId="3" borderId="0" applyNumberFormat="0" applyBorder="0" applyAlignment="0" applyProtection="0"/>
    <xf numFmtId="0" fontId="35" fillId="4" borderId="0" applyNumberFormat="0" applyBorder="0" applyAlignment="0" applyProtection="0"/>
    <xf numFmtId="0" fontId="35" fillId="5" borderId="0" applyNumberFormat="0" applyBorder="0" applyAlignment="0" applyProtection="0"/>
    <xf numFmtId="0" fontId="35" fillId="6" borderId="0" applyNumberFormat="0" applyBorder="0" applyAlignment="0" applyProtection="0"/>
    <xf numFmtId="0" fontId="35" fillId="7"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5" borderId="0" applyNumberFormat="0" applyBorder="0" applyAlignment="0" applyProtection="0"/>
    <xf numFmtId="0" fontId="35" fillId="8" borderId="0" applyNumberFormat="0" applyBorder="0" applyAlignment="0" applyProtection="0"/>
    <xf numFmtId="0" fontId="35" fillId="11" borderId="0" applyNumberFormat="0" applyBorder="0" applyAlignment="0" applyProtection="0"/>
    <xf numFmtId="0" fontId="36" fillId="12" borderId="0" applyNumberFormat="0" applyBorder="0" applyAlignment="0" applyProtection="0"/>
    <xf numFmtId="0" fontId="36" fillId="9" borderId="0" applyNumberFormat="0" applyBorder="0" applyAlignment="0" applyProtection="0"/>
    <xf numFmtId="0" fontId="36" fillId="10" borderId="0" applyNumberFormat="0" applyBorder="0" applyAlignment="0" applyProtection="0"/>
    <xf numFmtId="0" fontId="36" fillId="13"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6" borderId="0" applyNumberFormat="0" applyBorder="0" applyAlignment="0" applyProtection="0"/>
    <xf numFmtId="0" fontId="36" fillId="17" borderId="0" applyNumberFormat="0" applyBorder="0" applyAlignment="0" applyProtection="0"/>
    <xf numFmtId="0" fontId="36" fillId="18" borderId="0" applyNumberFormat="0" applyBorder="0" applyAlignment="0" applyProtection="0"/>
    <xf numFmtId="0" fontId="36" fillId="13" borderId="0" applyNumberFormat="0" applyBorder="0" applyAlignment="0" applyProtection="0"/>
    <xf numFmtId="0" fontId="36" fillId="14" borderId="0" applyNumberFormat="0" applyBorder="0" applyAlignment="0" applyProtection="0"/>
    <xf numFmtId="0" fontId="36" fillId="19" borderId="0" applyNumberFormat="0" applyBorder="0" applyAlignment="0" applyProtection="0"/>
    <xf numFmtId="0" fontId="37" fillId="3" borderId="0" applyNumberFormat="0" applyBorder="0" applyAlignment="0" applyProtection="0"/>
    <xf numFmtId="0" fontId="38" fillId="20" borderId="1" applyNumberFormat="0" applyAlignment="0" applyProtection="0"/>
    <xf numFmtId="0" fontId="39" fillId="21" borderId="2" applyNumberFormat="0" applyAlignment="0" applyProtection="0"/>
    <xf numFmtId="44" fontId="1" fillId="0" borderId="0" applyFont="0" applyFill="0" applyBorder="0" applyAlignment="0" applyProtection="0"/>
    <xf numFmtId="0" fontId="40" fillId="0" borderId="0" applyNumberFormat="0" applyFill="0" applyBorder="0" applyAlignment="0" applyProtection="0"/>
    <xf numFmtId="0" fontId="41" fillId="4" borderId="0" applyNumberFormat="0" applyBorder="0" applyAlignment="0" applyProtection="0"/>
    <xf numFmtId="0" fontId="42" fillId="0" borderId="3" applyNumberFormat="0" applyFill="0" applyAlignment="0" applyProtection="0"/>
    <xf numFmtId="0" fontId="43" fillId="0" borderId="4" applyNumberFormat="0" applyFill="0" applyAlignment="0" applyProtection="0"/>
    <xf numFmtId="0" fontId="44" fillId="0" borderId="5" applyNumberFormat="0" applyFill="0" applyAlignment="0" applyProtection="0"/>
    <xf numFmtId="0" fontId="44" fillId="0" borderId="0" applyNumberFormat="0" applyFill="0" applyBorder="0" applyAlignment="0" applyProtection="0"/>
    <xf numFmtId="0" fontId="11" fillId="0" borderId="0" applyNumberFormat="0" applyFill="0" applyBorder="0" applyAlignment="0" applyProtection="0">
      <alignment vertical="top"/>
      <protection locked="0"/>
    </xf>
    <xf numFmtId="0" fontId="45" fillId="7" borderId="1" applyNumberFormat="0" applyAlignment="0" applyProtection="0"/>
    <xf numFmtId="0" fontId="46" fillId="0" borderId="6" applyNumberFormat="0" applyFill="0" applyAlignment="0" applyProtection="0"/>
    <xf numFmtId="0" fontId="47" fillId="22" borderId="0" applyNumberFormat="0" applyBorder="0" applyAlignment="0" applyProtection="0"/>
    <xf numFmtId="0" fontId="1" fillId="23" borderId="7" applyNumberFormat="0" applyFont="0" applyAlignment="0" applyProtection="0"/>
    <xf numFmtId="0" fontId="48" fillId="20" borderId="8" applyNumberFormat="0" applyAlignment="0" applyProtection="0"/>
    <xf numFmtId="0" fontId="49" fillId="0" borderId="0" applyNumberFormat="0" applyFill="0" applyBorder="0" applyAlignment="0" applyProtection="0"/>
    <xf numFmtId="0" fontId="50" fillId="0" borderId="9" applyNumberFormat="0" applyFill="0" applyAlignment="0" applyProtection="0"/>
    <xf numFmtId="0" fontId="51" fillId="0" borderId="0" applyNumberFormat="0" applyFill="0" applyBorder="0" applyAlignment="0" applyProtection="0"/>
    <xf numFmtId="0" fontId="1" fillId="0" borderId="0"/>
  </cellStyleXfs>
  <cellXfs count="548">
    <xf numFmtId="0" fontId="0" fillId="0" borderId="0" xfId="0"/>
    <xf numFmtId="0" fontId="3" fillId="0" borderId="0" xfId="0" applyFont="1"/>
    <xf numFmtId="0" fontId="0" fillId="0" borderId="10" xfId="0" applyBorder="1" applyAlignment="1">
      <alignment horizontal="right"/>
    </xf>
    <xf numFmtId="0" fontId="0" fillId="0" borderId="0" xfId="0" applyBorder="1"/>
    <xf numFmtId="0" fontId="0" fillId="0" borderId="0" xfId="0" applyBorder="1" applyAlignment="1">
      <alignment horizontal="right"/>
    </xf>
    <xf numFmtId="0" fontId="3" fillId="0" borderId="0" xfId="0" applyFont="1" applyBorder="1" applyAlignment="1">
      <alignment horizontal="right"/>
    </xf>
    <xf numFmtId="0" fontId="0" fillId="0" borderId="0" xfId="0" applyBorder="1" applyProtection="1"/>
    <xf numFmtId="0" fontId="0" fillId="0" borderId="0" xfId="0" applyProtection="1"/>
    <xf numFmtId="0" fontId="4" fillId="0" borderId="0" xfId="0" applyFont="1"/>
    <xf numFmtId="0" fontId="0" fillId="0" borderId="0" xfId="0" applyBorder="1" applyAlignment="1">
      <alignment horizontal="center"/>
    </xf>
    <xf numFmtId="0" fontId="0" fillId="0" borderId="0" xfId="0" applyAlignment="1">
      <alignment wrapText="1"/>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3" fillId="0" borderId="14" xfId="0" applyFont="1" applyBorder="1" applyAlignment="1">
      <alignment horizontal="center"/>
    </xf>
    <xf numFmtId="165" fontId="0" fillId="0" borderId="0" xfId="0" applyNumberFormat="1" applyAlignment="1">
      <alignment horizontal="center"/>
    </xf>
    <xf numFmtId="0" fontId="0" fillId="0" borderId="0" xfId="0" quotePrefix="1"/>
    <xf numFmtId="0" fontId="0" fillId="0" borderId="0" xfId="0" applyAlignment="1">
      <alignment horizontal="left" vertical="top" wrapText="1"/>
    </xf>
    <xf numFmtId="0" fontId="3" fillId="0" borderId="0" xfId="0" applyFont="1" applyBorder="1" applyAlignment="1"/>
    <xf numFmtId="0" fontId="0" fillId="0" borderId="12" xfId="0" applyFill="1" applyBorder="1" applyAlignment="1" applyProtection="1">
      <alignment horizontal="center"/>
      <protection locked="0"/>
    </xf>
    <xf numFmtId="166" fontId="0" fillId="0" borderId="0" xfId="0" applyNumberFormat="1" applyAlignment="1">
      <alignment horizontal="center"/>
    </xf>
    <xf numFmtId="0" fontId="3" fillId="0" borderId="15" xfId="0" applyFont="1" applyBorder="1" applyAlignment="1">
      <alignment horizontal="right"/>
    </xf>
    <xf numFmtId="0" fontId="0" fillId="0" borderId="10" xfId="0" applyBorder="1" applyProtection="1">
      <protection locked="0"/>
    </xf>
    <xf numFmtId="0" fontId="0" fillId="0" borderId="16" xfId="0" applyBorder="1" applyProtection="1">
      <protection locked="0"/>
    </xf>
    <xf numFmtId="0" fontId="0" fillId="0" borderId="0" xfId="0" applyBorder="1" applyProtection="1">
      <protection locked="0"/>
    </xf>
    <xf numFmtId="0" fontId="0" fillId="0" borderId="15" xfId="0" applyBorder="1" applyProtection="1">
      <protection locked="0"/>
    </xf>
    <xf numFmtId="0" fontId="3" fillId="0" borderId="0" xfId="0" applyFont="1" applyAlignment="1" applyProtection="1">
      <alignment horizontal="center"/>
    </xf>
    <xf numFmtId="0" fontId="0" fillId="0" borderId="12" xfId="0" applyBorder="1" applyAlignment="1" applyProtection="1">
      <alignment horizontal="left"/>
      <protection locked="0"/>
    </xf>
    <xf numFmtId="0" fontId="4" fillId="0" borderId="12" xfId="0" applyFont="1" applyBorder="1" applyAlignment="1" applyProtection="1">
      <alignment horizontal="center"/>
      <protection locked="0"/>
    </xf>
    <xf numFmtId="0" fontId="0" fillId="0" borderId="12" xfId="0" applyBorder="1" applyProtection="1">
      <protection locked="0"/>
    </xf>
    <xf numFmtId="0" fontId="0" fillId="0" borderId="17" xfId="0" applyBorder="1" applyAlignment="1" applyProtection="1">
      <protection locked="0"/>
    </xf>
    <xf numFmtId="0" fontId="0" fillId="0" borderId="17" xfId="0" applyBorder="1" applyAlignment="1" applyProtection="1">
      <alignment horizontal="left"/>
      <protection locked="0"/>
    </xf>
    <xf numFmtId="0" fontId="0" fillId="0" borderId="17" xfId="0" applyFill="1" applyBorder="1" applyAlignment="1" applyProtection="1">
      <alignment horizontal="left"/>
      <protection locked="0"/>
    </xf>
    <xf numFmtId="0" fontId="10" fillId="0" borderId="17" xfId="0" applyFont="1" applyFill="1" applyBorder="1" applyAlignment="1" applyProtection="1">
      <alignment horizontal="left"/>
      <protection locked="0"/>
    </xf>
    <xf numFmtId="0" fontId="1" fillId="0" borderId="17" xfId="0" applyFont="1" applyBorder="1" applyAlignment="1" applyProtection="1">
      <alignment horizontal="left"/>
      <protection locked="0"/>
    </xf>
    <xf numFmtId="0" fontId="10" fillId="0" borderId="17" xfId="0" applyFont="1" applyBorder="1" applyAlignment="1" applyProtection="1">
      <alignment horizontal="left"/>
      <protection locked="0"/>
    </xf>
    <xf numFmtId="0" fontId="0" fillId="0" borderId="18" xfId="0" applyBorder="1" applyAlignment="1" applyProtection="1">
      <alignment horizontal="left"/>
      <protection locked="0"/>
    </xf>
    <xf numFmtId="0" fontId="0" fillId="0" borderId="18" xfId="0" applyBorder="1" applyProtection="1">
      <protection locked="0"/>
    </xf>
    <xf numFmtId="0" fontId="3" fillId="0" borderId="19" xfId="0" applyFont="1" applyFill="1" applyBorder="1" applyAlignment="1" applyProtection="1">
      <alignment horizontal="center"/>
    </xf>
    <xf numFmtId="0" fontId="0" fillId="0" borderId="10" xfId="0" applyBorder="1" applyAlignment="1">
      <alignment horizontal="center"/>
    </xf>
    <xf numFmtId="166" fontId="4" fillId="0" borderId="12" xfId="0" applyNumberFormat="1" applyFont="1" applyFill="1" applyBorder="1" applyAlignment="1" applyProtection="1">
      <alignment horizontal="center"/>
      <protection locked="0"/>
    </xf>
    <xf numFmtId="0" fontId="5" fillId="0" borderId="0" xfId="0" applyFont="1" applyFill="1" applyBorder="1" applyAlignment="1">
      <alignment horizontal="center" vertical="top" textRotation="90"/>
    </xf>
    <xf numFmtId="0" fontId="5" fillId="0" borderId="0" xfId="0" applyFont="1" applyFill="1" applyBorder="1" applyAlignment="1">
      <alignment horizontal="center" vertical="top"/>
    </xf>
    <xf numFmtId="0" fontId="0" fillId="0" borderId="0" xfId="0" applyAlignment="1"/>
    <xf numFmtId="0" fontId="10" fillId="0" borderId="12" xfId="0" applyFont="1" applyBorder="1" applyAlignment="1" applyProtection="1">
      <alignment horizontal="center"/>
      <protection locked="0"/>
    </xf>
    <xf numFmtId="0" fontId="14" fillId="0" borderId="14" xfId="0" applyFont="1" applyBorder="1" applyAlignment="1">
      <alignment horizontal="center"/>
    </xf>
    <xf numFmtId="14" fontId="3" fillId="0" borderId="0" xfId="0" applyNumberFormat="1" applyFont="1" applyAlignment="1" applyProtection="1">
      <alignment horizontal="center" textRotation="90"/>
    </xf>
    <xf numFmtId="14" fontId="0" fillId="0" borderId="0" xfId="0" applyNumberFormat="1" applyAlignment="1" applyProtection="1">
      <alignment horizontal="left"/>
    </xf>
    <xf numFmtId="0" fontId="4" fillId="0" borderId="0" xfId="0" applyFont="1" applyAlignment="1" applyProtection="1">
      <alignment horizontal="center"/>
      <protection locked="0"/>
    </xf>
    <xf numFmtId="0" fontId="0" fillId="0" borderId="15" xfId="0" applyBorder="1" applyProtection="1"/>
    <xf numFmtId="0" fontId="5" fillId="0" borderId="0" xfId="0" quotePrefix="1" applyFont="1"/>
    <xf numFmtId="0" fontId="5" fillId="0" borderId="0" xfId="0" applyFont="1" applyProtection="1">
      <protection locked="0"/>
    </xf>
    <xf numFmtId="14" fontId="0" fillId="0" borderId="0" xfId="0" applyNumberFormat="1" applyAlignment="1" applyProtection="1">
      <alignment horizontal="left"/>
      <protection locked="0"/>
    </xf>
    <xf numFmtId="0" fontId="0" fillId="0" borderId="0" xfId="0" applyAlignment="1" applyProtection="1">
      <alignment horizontal="left"/>
      <protection locked="0"/>
    </xf>
    <xf numFmtId="0" fontId="0" fillId="25" borderId="20" xfId="0" applyFill="1" applyBorder="1" applyAlignment="1" applyProtection="1">
      <alignment horizontal="center"/>
    </xf>
    <xf numFmtId="0" fontId="0" fillId="25" borderId="11" xfId="0" applyFill="1" applyBorder="1" applyAlignment="1" applyProtection="1">
      <alignment horizontal="center"/>
    </xf>
    <xf numFmtId="0" fontId="0" fillId="25" borderId="21" xfId="0" applyFill="1" applyBorder="1" applyAlignment="1" applyProtection="1">
      <alignment horizontal="center"/>
    </xf>
    <xf numFmtId="0" fontId="0" fillId="25" borderId="15" xfId="0" applyFill="1" applyBorder="1" applyAlignment="1" applyProtection="1">
      <alignment horizontal="center"/>
    </xf>
    <xf numFmtId="0" fontId="0" fillId="0" borderId="0" xfId="0" applyBorder="1" applyAlignment="1" applyProtection="1">
      <alignment horizontal="center"/>
    </xf>
    <xf numFmtId="0" fontId="0" fillId="0" borderId="22" xfId="0" applyBorder="1" applyAlignment="1">
      <alignment horizontal="left"/>
    </xf>
    <xf numFmtId="0" fontId="4" fillId="0" borderId="0" xfId="0" applyFont="1" applyAlignment="1">
      <alignment horizontal="right"/>
    </xf>
    <xf numFmtId="0" fontId="4" fillId="0" borderId="0" xfId="0" applyFont="1" applyProtection="1">
      <protection locked="0"/>
    </xf>
    <xf numFmtId="0" fontId="4" fillId="0" borderId="0" xfId="0" applyFont="1" applyBorder="1" applyProtection="1"/>
    <xf numFmtId="0" fontId="3" fillId="0" borderId="11" xfId="0" applyFont="1" applyBorder="1" applyAlignment="1">
      <alignment horizontal="center"/>
    </xf>
    <xf numFmtId="0" fontId="3" fillId="0" borderId="0" xfId="0" applyFont="1" applyBorder="1" applyAlignment="1">
      <alignment horizontal="center"/>
    </xf>
    <xf numFmtId="0" fontId="0" fillId="0" borderId="12" xfId="0" applyBorder="1" applyAlignment="1">
      <alignment horizontal="left"/>
    </xf>
    <xf numFmtId="0" fontId="4" fillId="0" borderId="11" xfId="0" applyFont="1" applyBorder="1" applyAlignment="1">
      <alignment vertical="top" wrapText="1"/>
    </xf>
    <xf numFmtId="0" fontId="10" fillId="0" borderId="12" xfId="0" applyFont="1" applyBorder="1" applyAlignment="1" applyProtection="1">
      <alignment horizontal="center" vertical="top"/>
      <protection locked="0"/>
    </xf>
    <xf numFmtId="0" fontId="5" fillId="0" borderId="0" xfId="0" applyFont="1" applyFill="1" applyBorder="1" applyAlignment="1">
      <alignment horizontal="center" vertical="top" textRotation="90" wrapText="1"/>
    </xf>
    <xf numFmtId="0" fontId="4" fillId="0" borderId="11" xfId="0" applyFont="1" applyBorder="1" applyAlignment="1"/>
    <xf numFmtId="0" fontId="4" fillId="0" borderId="12" xfId="0" applyFont="1" applyBorder="1" applyAlignment="1"/>
    <xf numFmtId="0" fontId="0" fillId="0" borderId="0" xfId="0" applyFill="1" applyBorder="1"/>
    <xf numFmtId="0" fontId="3" fillId="0" borderId="0" xfId="0" applyFont="1" applyBorder="1" applyAlignment="1">
      <alignment vertical="top"/>
    </xf>
    <xf numFmtId="0" fontId="10" fillId="0" borderId="0" xfId="0" applyFont="1" applyBorder="1"/>
    <xf numFmtId="0" fontId="3" fillId="0" borderId="0" xfId="0" applyFont="1" applyBorder="1"/>
    <xf numFmtId="0" fontId="0" fillId="0" borderId="0" xfId="0" applyFill="1"/>
    <xf numFmtId="0" fontId="10" fillId="0" borderId="0" xfId="0" applyFont="1"/>
    <xf numFmtId="0" fontId="0" fillId="0" borderId="12" xfId="0" applyBorder="1"/>
    <xf numFmtId="0" fontId="0" fillId="0" borderId="22" xfId="0" applyBorder="1" applyAlignment="1" applyProtection="1">
      <alignment horizontal="left"/>
    </xf>
    <xf numFmtId="0" fontId="0" fillId="0" borderId="10" xfId="0" applyBorder="1" applyAlignment="1">
      <alignment horizontal="center" vertical="top"/>
    </xf>
    <xf numFmtId="0" fontId="0" fillId="0" borderId="10" xfId="0" applyBorder="1" applyAlignment="1">
      <alignment horizontal="center" vertical="top" wrapText="1"/>
    </xf>
    <xf numFmtId="0" fontId="10" fillId="0" borderId="12" xfId="0" applyFont="1" applyBorder="1" applyAlignment="1" applyProtection="1">
      <alignment horizontal="center" vertical="center" wrapText="1"/>
      <protection locked="0"/>
    </xf>
    <xf numFmtId="0" fontId="10" fillId="0" borderId="12" xfId="0" applyFont="1" applyBorder="1" applyAlignment="1" applyProtection="1">
      <alignment horizontal="center" vertical="center"/>
      <protection locked="0"/>
    </xf>
    <xf numFmtId="0" fontId="14" fillId="0" borderId="14" xfId="0" applyFont="1" applyBorder="1" applyAlignment="1">
      <alignment horizontal="center" vertical="center"/>
    </xf>
    <xf numFmtId="0" fontId="3" fillId="0" borderId="0" xfId="0" applyFont="1" applyAlignment="1"/>
    <xf numFmtId="0" fontId="5" fillId="0" borderId="24" xfId="0" applyFont="1" applyBorder="1" applyAlignment="1" applyProtection="1">
      <alignment horizontal="center" vertical="center" wrapText="1"/>
    </xf>
    <xf numFmtId="0" fontId="3" fillId="0" borderId="25" xfId="0" applyFont="1" applyBorder="1" applyAlignment="1" applyProtection="1">
      <alignment horizontal="left"/>
    </xf>
    <xf numFmtId="0" fontId="4" fillId="0" borderId="26" xfId="0" applyFont="1" applyBorder="1" applyAlignment="1" applyProtection="1">
      <alignment horizontal="left" indent="1"/>
    </xf>
    <xf numFmtId="0" fontId="0" fillId="0" borderId="26" xfId="0" applyBorder="1" applyAlignment="1" applyProtection="1">
      <alignment horizontal="left" indent="1"/>
    </xf>
    <xf numFmtId="0" fontId="0" fillId="0" borderId="0" xfId="0" applyAlignment="1">
      <alignment horizontal="left" wrapText="1"/>
    </xf>
    <xf numFmtId="0" fontId="0" fillId="0" borderId="25" xfId="0" applyBorder="1" applyAlignment="1" applyProtection="1">
      <alignment horizontal="left" indent="1"/>
    </xf>
    <xf numFmtId="0" fontId="4" fillId="0" borderId="25" xfId="0" applyFont="1" applyBorder="1" applyAlignment="1" applyProtection="1">
      <alignment horizontal="left" indent="1"/>
    </xf>
    <xf numFmtId="0" fontId="4" fillId="0" borderId="25" xfId="0" applyFont="1" applyBorder="1" applyAlignment="1" applyProtection="1">
      <alignment horizontal="left" indent="2"/>
    </xf>
    <xf numFmtId="0" fontId="1" fillId="0" borderId="27" xfId="0" applyFont="1" applyFill="1" applyBorder="1" applyAlignment="1" applyProtection="1">
      <alignment horizontal="center" textRotation="90"/>
    </xf>
    <xf numFmtId="0" fontId="1" fillId="0" borderId="28" xfId="0" applyFont="1" applyBorder="1" applyAlignment="1" applyProtection="1">
      <alignment horizontal="center" textRotation="90"/>
    </xf>
    <xf numFmtId="0" fontId="1" fillId="0" borderId="17" xfId="0" applyFont="1" applyBorder="1" applyAlignment="1" applyProtection="1">
      <alignment horizontal="center"/>
    </xf>
    <xf numFmtId="0" fontId="26" fillId="0" borderId="17" xfId="0" applyFont="1" applyBorder="1" applyAlignment="1" applyProtection="1">
      <alignment horizontal="center"/>
    </xf>
    <xf numFmtId="0" fontId="26" fillId="0" borderId="17" xfId="0" quotePrefix="1" applyFont="1" applyBorder="1" applyAlignment="1" applyProtection="1">
      <alignment horizontal="center"/>
    </xf>
    <xf numFmtId="0" fontId="25" fillId="0" borderId="17" xfId="0" applyFont="1" applyBorder="1" applyAlignment="1" applyProtection="1">
      <alignment horizontal="center" textRotation="90"/>
    </xf>
    <xf numFmtId="0" fontId="26" fillId="0" borderId="17" xfId="0" applyFont="1" applyBorder="1" applyAlignment="1" applyProtection="1">
      <alignment horizontal="center" textRotation="90"/>
    </xf>
    <xf numFmtId="0" fontId="25" fillId="0" borderId="29" xfId="0" applyFont="1" applyBorder="1" applyAlignment="1" applyProtection="1">
      <alignment horizontal="center"/>
    </xf>
    <xf numFmtId="164" fontId="25" fillId="0" borderId="17" xfId="0" applyNumberFormat="1" applyFont="1" applyBorder="1" applyAlignment="1" applyProtection="1">
      <alignment horizontal="center"/>
    </xf>
    <xf numFmtId="0" fontId="25" fillId="0" borderId="17" xfId="0" applyFont="1" applyBorder="1" applyAlignment="1" applyProtection="1">
      <alignment horizontal="center"/>
    </xf>
    <xf numFmtId="0" fontId="25" fillId="0" borderId="11" xfId="0" applyFont="1" applyBorder="1" applyAlignment="1" applyProtection="1">
      <alignment horizontal="center"/>
    </xf>
    <xf numFmtId="0" fontId="25" fillId="0" borderId="27" xfId="0" applyFont="1" applyBorder="1" applyAlignment="1" applyProtection="1">
      <alignment horizontal="center"/>
    </xf>
    <xf numFmtId="0" fontId="3" fillId="0" borderId="30" xfId="0" applyFont="1" applyBorder="1" applyAlignment="1" applyProtection="1">
      <alignment horizontal="left"/>
    </xf>
    <xf numFmtId="0" fontId="4" fillId="0" borderId="31" xfId="0" applyFont="1" applyBorder="1" applyAlignment="1" applyProtection="1">
      <alignment horizontal="left" indent="1"/>
    </xf>
    <xf numFmtId="0" fontId="26" fillId="0" borderId="15" xfId="0" applyFont="1" applyBorder="1" applyAlignment="1" applyProtection="1">
      <alignment horizontal="center"/>
    </xf>
    <xf numFmtId="0" fontId="3" fillId="0" borderId="0" xfId="0" applyFont="1" applyAlignment="1">
      <alignment horizontal="left"/>
    </xf>
    <xf numFmtId="0" fontId="9" fillId="0" borderId="0" xfId="0" applyFont="1" applyAlignment="1"/>
    <xf numFmtId="0" fontId="0" fillId="0" borderId="0" xfId="0" applyAlignment="1">
      <alignment vertical="top" wrapText="1"/>
    </xf>
    <xf numFmtId="0" fontId="3" fillId="0" borderId="0" xfId="0" applyFont="1" applyAlignment="1">
      <alignment horizontal="right"/>
    </xf>
    <xf numFmtId="0" fontId="3" fillId="0" borderId="0" xfId="0" applyFont="1" applyFill="1" applyBorder="1" applyAlignment="1">
      <alignment horizontal="center" vertical="top" textRotation="90"/>
    </xf>
    <xf numFmtId="0" fontId="4" fillId="0" borderId="12" xfId="0" applyFont="1" applyFill="1" applyBorder="1" applyAlignment="1" applyProtection="1">
      <alignment horizontal="center"/>
      <protection locked="0"/>
    </xf>
    <xf numFmtId="0" fontId="0" fillId="0" borderId="12" xfId="0" applyFill="1" applyBorder="1" applyAlignment="1" applyProtection="1">
      <alignment horizontal="center" vertical="center"/>
      <protection locked="0"/>
    </xf>
    <xf numFmtId="0" fontId="1" fillId="0" borderId="12" xfId="0" applyFont="1" applyFill="1" applyBorder="1" applyAlignment="1" applyProtection="1">
      <alignment horizontal="center"/>
      <protection locked="0"/>
    </xf>
    <xf numFmtId="0" fontId="5" fillId="0" borderId="0" xfId="0" applyFont="1" applyFill="1" applyBorder="1" applyAlignment="1" applyProtection="1">
      <alignment horizontal="center" vertical="top" textRotation="90"/>
    </xf>
    <xf numFmtId="0" fontId="3" fillId="0" borderId="0" xfId="0" applyFont="1" applyFill="1" applyBorder="1" applyAlignment="1" applyProtection="1">
      <alignment horizontal="center" vertical="top" textRotation="90"/>
    </xf>
    <xf numFmtId="0" fontId="4" fillId="0" borderId="0" xfId="0" applyFont="1" applyProtection="1"/>
    <xf numFmtId="0" fontId="0" fillId="0" borderId="0" xfId="0" applyFill="1" applyBorder="1" applyAlignment="1" applyProtection="1">
      <alignment horizontal="right"/>
    </xf>
    <xf numFmtId="0" fontId="0" fillId="0" borderId="0" xfId="0" applyBorder="1" applyAlignment="1" applyProtection="1">
      <alignment horizontal="right"/>
    </xf>
    <xf numFmtId="0" fontId="3" fillId="0" borderId="11" xfId="0" applyFont="1" applyBorder="1" applyAlignment="1" applyProtection="1">
      <alignment horizontal="center"/>
    </xf>
    <xf numFmtId="0" fontId="14" fillId="0" borderId="14" xfId="0" applyFont="1" applyBorder="1" applyAlignment="1" applyProtection="1">
      <alignment horizontal="center"/>
    </xf>
    <xf numFmtId="0" fontId="3" fillId="0" borderId="0" xfId="0" applyFont="1" applyBorder="1" applyAlignment="1" applyProtection="1">
      <alignment horizontal="center"/>
    </xf>
    <xf numFmtId="0" fontId="3" fillId="0" borderId="0" xfId="0" applyFont="1" applyProtection="1"/>
    <xf numFmtId="0" fontId="8" fillId="0" borderId="0" xfId="0" applyFont="1" applyBorder="1" applyAlignment="1" applyProtection="1"/>
    <xf numFmtId="0" fontId="4" fillId="0" borderId="10" xfId="0" applyFont="1" applyFill="1" applyBorder="1" applyAlignment="1" applyProtection="1">
      <alignment horizontal="left" vertical="top"/>
    </xf>
    <xf numFmtId="0" fontId="0" fillId="0" borderId="0" xfId="0" applyBorder="1" applyAlignment="1" applyProtection="1">
      <alignment horizontal="right" vertical="top"/>
    </xf>
    <xf numFmtId="0" fontId="23" fillId="0" borderId="0" xfId="0" applyFont="1" applyAlignment="1" applyProtection="1">
      <alignment horizontal="center"/>
    </xf>
    <xf numFmtId="0" fontId="3" fillId="0" borderId="0" xfId="0" applyFont="1" applyFill="1" applyBorder="1" applyAlignment="1" applyProtection="1">
      <alignment horizontal="center"/>
    </xf>
    <xf numFmtId="0" fontId="25" fillId="0" borderId="14" xfId="0" applyFont="1" applyBorder="1" applyAlignment="1" applyProtection="1">
      <alignment horizontal="center"/>
    </xf>
    <xf numFmtId="0" fontId="4" fillId="0" borderId="0" xfId="0" applyFont="1" applyFill="1" applyBorder="1" applyAlignment="1" applyProtection="1">
      <alignment horizontal="center"/>
    </xf>
    <xf numFmtId="0" fontId="3" fillId="0" borderId="0" xfId="0" applyFont="1" applyBorder="1" applyAlignment="1">
      <alignment horizontal="left"/>
    </xf>
    <xf numFmtId="0" fontId="4" fillId="0" borderId="11" xfId="0" applyFont="1" applyBorder="1" applyAlignment="1">
      <alignment horizontal="right"/>
    </xf>
    <xf numFmtId="0" fontId="6" fillId="0" borderId="0" xfId="0" applyFont="1" applyBorder="1" applyAlignment="1">
      <alignment horizontal="right"/>
    </xf>
    <xf numFmtId="0" fontId="4" fillId="0" borderId="32" xfId="0" applyFont="1" applyBorder="1" applyAlignment="1">
      <alignment horizontal="left"/>
    </xf>
    <xf numFmtId="0" fontId="6" fillId="0" borderId="10" xfId="0" applyFont="1" applyBorder="1" applyAlignment="1">
      <alignment horizontal="left" wrapText="1"/>
    </xf>
    <xf numFmtId="0" fontId="6" fillId="0" borderId="10" xfId="0" applyFont="1" applyBorder="1" applyAlignment="1" applyProtection="1">
      <alignment horizontal="left" wrapText="1"/>
    </xf>
    <xf numFmtId="164" fontId="2" fillId="0" borderId="33" xfId="0" applyNumberFormat="1" applyFont="1" applyBorder="1" applyAlignment="1" applyProtection="1">
      <alignment horizontal="center"/>
      <protection locked="0"/>
    </xf>
    <xf numFmtId="164" fontId="2" fillId="0" borderId="28" xfId="0" applyNumberFormat="1" applyFont="1" applyBorder="1" applyAlignment="1" applyProtection="1">
      <alignment horizontal="center"/>
      <protection locked="0"/>
    </xf>
    <xf numFmtId="164" fontId="2" fillId="0" borderId="34" xfId="0" applyNumberFormat="1" applyFont="1" applyBorder="1" applyAlignment="1" applyProtection="1">
      <alignment horizontal="center"/>
      <protection locked="0"/>
    </xf>
    <xf numFmtId="164" fontId="2" fillId="0" borderId="35" xfId="0" applyNumberFormat="1" applyFont="1" applyBorder="1" applyAlignment="1" applyProtection="1">
      <alignment horizontal="center"/>
      <protection locked="0"/>
    </xf>
    <xf numFmtId="164" fontId="2" fillId="0" borderId="36" xfId="0" applyNumberFormat="1" applyFont="1" applyBorder="1" applyAlignment="1" applyProtection="1">
      <alignment horizontal="center"/>
      <protection locked="0"/>
    </xf>
    <xf numFmtId="164" fontId="2" fillId="0" borderId="38" xfId="0" applyNumberFormat="1" applyFont="1" applyBorder="1" applyAlignment="1" applyProtection="1">
      <alignment horizontal="center"/>
      <protection locked="0"/>
    </xf>
    <xf numFmtId="164" fontId="2" fillId="0" borderId="39" xfId="0" applyNumberFormat="1" applyFont="1" applyBorder="1" applyAlignment="1" applyProtection="1">
      <alignment horizontal="center"/>
      <protection locked="0"/>
    </xf>
    <xf numFmtId="164" fontId="2" fillId="0" borderId="40" xfId="0" applyNumberFormat="1" applyFont="1" applyBorder="1" applyAlignment="1" applyProtection="1">
      <alignment horizontal="center"/>
      <protection locked="0"/>
    </xf>
    <xf numFmtId="164" fontId="2" fillId="0" borderId="17" xfId="0" applyNumberFormat="1" applyFont="1" applyBorder="1" applyAlignment="1" applyProtection="1">
      <alignment horizontal="center"/>
    </xf>
    <xf numFmtId="0" fontId="0" fillId="0" borderId="41" xfId="0" applyBorder="1" applyAlignment="1" applyProtection="1">
      <alignment horizontal="left" indent="1"/>
    </xf>
    <xf numFmtId="0" fontId="0" fillId="0" borderId="0" xfId="0" applyAlignment="1" applyProtection="1">
      <alignment horizontal="left" vertical="top" wrapText="1"/>
    </xf>
    <xf numFmtId="0" fontId="4" fillId="0" borderId="0" xfId="0" applyFont="1" applyBorder="1"/>
    <xf numFmtId="0" fontId="10" fillId="0" borderId="13" xfId="0" applyFont="1" applyBorder="1" applyAlignment="1" applyProtection="1">
      <alignment horizontal="center"/>
      <protection locked="0"/>
    </xf>
    <xf numFmtId="0" fontId="10" fillId="0" borderId="19" xfId="0" applyFont="1" applyBorder="1" applyAlignment="1" applyProtection="1">
      <alignment horizontal="center"/>
      <protection locked="0"/>
    </xf>
    <xf numFmtId="0" fontId="6" fillId="0" borderId="0" xfId="0" applyFont="1" applyBorder="1" applyAlignment="1" applyProtection="1">
      <alignment horizontal="right"/>
    </xf>
    <xf numFmtId="0" fontId="3" fillId="0" borderId="12" xfId="0" applyFont="1" applyFill="1" applyBorder="1" applyAlignment="1">
      <alignment horizontal="center"/>
    </xf>
    <xf numFmtId="0" fontId="1" fillId="0" borderId="33" xfId="0" applyFont="1" applyBorder="1" applyAlignment="1" applyProtection="1">
      <alignment horizontal="center" textRotation="90"/>
    </xf>
    <xf numFmtId="0" fontId="2" fillId="0" borderId="25" xfId="0" applyFont="1" applyBorder="1" applyAlignment="1" applyProtection="1">
      <alignment horizontal="center" vertical="center" wrapText="1"/>
    </xf>
    <xf numFmtId="0" fontId="0" fillId="0" borderId="0" xfId="0" quotePrefix="1" applyAlignment="1">
      <alignment horizontal="left"/>
    </xf>
    <xf numFmtId="0" fontId="3" fillId="0" borderId="0" xfId="0" applyFont="1" applyAlignment="1">
      <alignment vertical="top"/>
    </xf>
    <xf numFmtId="166" fontId="0" fillId="0" borderId="0" xfId="0" applyNumberFormat="1" applyAlignment="1">
      <alignment horizontal="center" vertical="top"/>
    </xf>
    <xf numFmtId="0" fontId="13" fillId="0" borderId="14" xfId="0" applyFont="1" applyBorder="1" applyAlignment="1" applyProtection="1">
      <alignment horizontal="center"/>
    </xf>
    <xf numFmtId="167" fontId="0" fillId="0" borderId="10" xfId="0" applyNumberFormat="1" applyBorder="1" applyProtection="1">
      <protection locked="0"/>
    </xf>
    <xf numFmtId="167" fontId="0" fillId="0" borderId="0" xfId="0" applyNumberFormat="1" applyBorder="1" applyProtection="1">
      <protection locked="0"/>
    </xf>
    <xf numFmtId="167" fontId="0" fillId="0" borderId="0" xfId="0" applyNumberFormat="1" applyBorder="1" applyProtection="1"/>
    <xf numFmtId="0" fontId="25" fillId="0" borderId="12" xfId="0" applyFont="1" applyFill="1" applyBorder="1" applyAlignment="1">
      <alignment horizontal="left"/>
    </xf>
    <xf numFmtId="0" fontId="0" fillId="0" borderId="18" xfId="0" applyFill="1" applyBorder="1" applyAlignment="1" applyProtection="1">
      <alignment horizontal="center"/>
      <protection locked="0"/>
    </xf>
    <xf numFmtId="0" fontId="0" fillId="0" borderId="12" xfId="0" applyBorder="1" applyAlignment="1" applyProtection="1">
      <alignment horizontal="left" indent="1"/>
      <protection locked="0"/>
    </xf>
    <xf numFmtId="0" fontId="0" fillId="0" borderId="21" xfId="0" applyBorder="1"/>
    <xf numFmtId="0" fontId="0" fillId="0" borderId="15" xfId="0" applyBorder="1"/>
    <xf numFmtId="0" fontId="0" fillId="0" borderId="42" xfId="0" applyBorder="1" applyAlignment="1" applyProtection="1">
      <alignment horizontal="left" indent="1"/>
    </xf>
    <xf numFmtId="0" fontId="25" fillId="0" borderId="43" xfId="0" applyFont="1" applyBorder="1" applyAlignment="1" applyProtection="1">
      <alignment horizontal="center"/>
    </xf>
    <xf numFmtId="0" fontId="25" fillId="0" borderId="12" xfId="0" applyFont="1" applyFill="1" applyBorder="1" applyAlignment="1">
      <alignment horizontal="center"/>
    </xf>
    <xf numFmtId="0" fontId="3" fillId="0" borderId="13" xfId="0" applyFont="1" applyFill="1" applyBorder="1" applyAlignment="1">
      <alignment horizontal="center"/>
    </xf>
    <xf numFmtId="0" fontId="1" fillId="0" borderId="10" xfId="0" applyFont="1" applyBorder="1" applyProtection="1">
      <protection locked="0"/>
    </xf>
    <xf numFmtId="0" fontId="11" fillId="0" borderId="15" xfId="0" applyFont="1" applyBorder="1"/>
    <xf numFmtId="1" fontId="6" fillId="0" borderId="10" xfId="0" applyNumberFormat="1" applyFont="1" applyBorder="1" applyAlignment="1">
      <alignment horizontal="left" wrapText="1"/>
    </xf>
    <xf numFmtId="164" fontId="2" fillId="0" borderId="37" xfId="0" applyNumberFormat="1" applyFont="1" applyBorder="1" applyAlignment="1" applyProtection="1">
      <alignment horizontal="center"/>
    </xf>
    <xf numFmtId="164" fontId="2" fillId="0" borderId="11" xfId="0" applyNumberFormat="1" applyFont="1" applyBorder="1" applyAlignment="1" applyProtection="1">
      <alignment horizontal="center"/>
    </xf>
    <xf numFmtId="164" fontId="2" fillId="0" borderId="44" xfId="0" applyNumberFormat="1" applyFont="1" applyBorder="1" applyAlignment="1" applyProtection="1">
      <alignment horizontal="center"/>
    </xf>
    <xf numFmtId="164" fontId="2" fillId="0" borderId="15" xfId="0" applyNumberFormat="1" applyFont="1" applyBorder="1" applyAlignment="1" applyProtection="1">
      <alignment horizontal="center"/>
    </xf>
    <xf numFmtId="164" fontId="2" fillId="0" borderId="45" xfId="0" applyNumberFormat="1" applyFont="1" applyBorder="1" applyAlignment="1" applyProtection="1">
      <alignment horizontal="center"/>
    </xf>
    <xf numFmtId="44" fontId="1" fillId="0" borderId="12" xfId="28" applyFont="1" applyBorder="1" applyProtection="1">
      <protection locked="0"/>
    </xf>
    <xf numFmtId="44" fontId="1" fillId="0" borderId="12" xfId="28" applyFont="1" applyBorder="1" applyProtection="1"/>
    <xf numFmtId="44" fontId="1" fillId="0" borderId="12" xfId="28" applyFont="1" applyBorder="1" applyAlignment="1" applyProtection="1">
      <alignment wrapText="1"/>
    </xf>
    <xf numFmtId="0" fontId="0" fillId="0" borderId="0" xfId="0" applyAlignment="1">
      <alignment horizontal="center"/>
    </xf>
    <xf numFmtId="164" fontId="25" fillId="0" borderId="37" xfId="0" applyNumberFormat="1" applyFont="1" applyBorder="1" applyAlignment="1" applyProtection="1">
      <alignment horizontal="center"/>
    </xf>
    <xf numFmtId="167" fontId="0" fillId="0" borderId="0" xfId="0" applyNumberFormat="1" applyAlignment="1" applyProtection="1">
      <alignment horizontal="left"/>
      <protection locked="0"/>
    </xf>
    <xf numFmtId="0" fontId="24" fillId="0" borderId="0" xfId="0" applyFont="1" applyBorder="1" applyAlignment="1" applyProtection="1">
      <alignment horizontal="center" textRotation="90"/>
    </xf>
    <xf numFmtId="0" fontId="11" fillId="0" borderId="0" xfId="35" applyBorder="1" applyAlignment="1" applyProtection="1">
      <alignment horizontal="left"/>
    </xf>
    <xf numFmtId="0" fontId="3" fillId="0" borderId="0" xfId="0" applyFont="1" applyBorder="1" applyAlignment="1" applyProtection="1">
      <alignment horizontal="right"/>
    </xf>
    <xf numFmtId="0" fontId="4" fillId="26" borderId="12" xfId="0" applyFont="1" applyFill="1" applyBorder="1" applyAlignment="1" applyProtection="1">
      <alignment horizontal="center"/>
      <protection locked="0"/>
    </xf>
    <xf numFmtId="0" fontId="1" fillId="0" borderId="0" xfId="0" quotePrefix="1" applyFont="1"/>
    <xf numFmtId="0" fontId="0" fillId="0" borderId="0" xfId="0" applyAlignment="1" applyProtection="1"/>
    <xf numFmtId="0" fontId="0" fillId="0" borderId="0" xfId="0" applyBorder="1" applyAlignment="1">
      <alignment horizontal="center"/>
    </xf>
    <xf numFmtId="0" fontId="1" fillId="0" borderId="0" xfId="44"/>
    <xf numFmtId="0" fontId="3" fillId="0" borderId="0" xfId="44" applyFont="1" applyAlignment="1">
      <alignment horizontal="center"/>
    </xf>
    <xf numFmtId="0" fontId="1" fillId="0" borderId="18" xfId="44" applyBorder="1" applyProtection="1">
      <protection locked="0"/>
    </xf>
    <xf numFmtId="14" fontId="1" fillId="0" borderId="18" xfId="44" applyNumberFormat="1" applyBorder="1" applyProtection="1">
      <protection locked="0"/>
    </xf>
    <xf numFmtId="0" fontId="1" fillId="0" borderId="18" xfId="44" applyBorder="1" applyAlignment="1" applyProtection="1">
      <alignment horizontal="center" wrapText="1"/>
    </xf>
    <xf numFmtId="44" fontId="3" fillId="0" borderId="14" xfId="28" applyFont="1" applyBorder="1" applyAlignment="1" applyProtection="1">
      <alignment wrapText="1"/>
    </xf>
    <xf numFmtId="0" fontId="1" fillId="0" borderId="0" xfId="0" applyFont="1" applyBorder="1" applyAlignment="1" applyProtection="1">
      <alignment horizontal="right"/>
    </xf>
    <xf numFmtId="0" fontId="1" fillId="0" borderId="0" xfId="0" applyFont="1" applyBorder="1" applyAlignment="1" applyProtection="1">
      <alignment horizontal="left"/>
    </xf>
    <xf numFmtId="0" fontId="3" fillId="0" borderId="0" xfId="0" applyFont="1" applyBorder="1" applyAlignment="1" applyProtection="1">
      <alignment horizontal="left" wrapText="1"/>
    </xf>
    <xf numFmtId="0" fontId="6" fillId="0" borderId="0" xfId="0" applyFont="1" applyBorder="1"/>
    <xf numFmtId="0" fontId="0" fillId="0" borderId="10" xfId="0" applyBorder="1"/>
    <xf numFmtId="0" fontId="0" fillId="0" borderId="17" xfId="0" applyBorder="1"/>
    <xf numFmtId="0" fontId="53" fillId="0" borderId="17" xfId="0" applyFont="1" applyBorder="1" applyAlignment="1" applyProtection="1">
      <alignment horizontal="center"/>
    </xf>
    <xf numFmtId="0" fontId="0" fillId="0" borderId="10" xfId="0" applyFill="1" applyBorder="1"/>
    <xf numFmtId="0" fontId="6" fillId="0" borderId="0" xfId="0" applyFont="1" applyBorder="1" applyAlignment="1" applyProtection="1"/>
    <xf numFmtId="0" fontId="6" fillId="0" borderId="0" xfId="0" applyFont="1" applyAlignment="1" applyProtection="1"/>
    <xf numFmtId="0" fontId="6" fillId="0" borderId="0" xfId="0" applyFont="1" applyAlignment="1" applyProtection="1">
      <alignment horizontal="center"/>
    </xf>
    <xf numFmtId="0" fontId="1" fillId="0" borderId="15" xfId="0" applyFont="1" applyBorder="1" applyAlignment="1" applyProtection="1">
      <alignment vertical="top" wrapText="1"/>
    </xf>
    <xf numFmtId="0" fontId="10" fillId="0" borderId="15" xfId="0" applyFont="1" applyBorder="1" applyAlignment="1" applyProtection="1">
      <alignment horizontal="center" vertical="top"/>
    </xf>
    <xf numFmtId="0" fontId="10" fillId="0" borderId="15" xfId="0" applyFont="1" applyBorder="1" applyAlignment="1" applyProtection="1">
      <alignment horizontal="center"/>
    </xf>
    <xf numFmtId="0" fontId="0" fillId="0" borderId="10" xfId="0" applyBorder="1" applyAlignment="1" applyProtection="1">
      <alignment horizontal="right"/>
    </xf>
    <xf numFmtId="0" fontId="1" fillId="0" borderId="11" xfId="0" applyFont="1" applyBorder="1" applyAlignment="1" applyProtection="1">
      <alignment horizontal="left" vertical="top" wrapText="1" indent="1"/>
    </xf>
    <xf numFmtId="0" fontId="10" fillId="0" borderId="13" xfId="0" applyFont="1" applyBorder="1" applyAlignment="1" applyProtection="1">
      <alignment horizontal="center" vertical="top"/>
      <protection locked="0"/>
    </xf>
    <xf numFmtId="0" fontId="1" fillId="0" borderId="17" xfId="0" applyFont="1" applyBorder="1" applyAlignment="1" applyProtection="1"/>
    <xf numFmtId="0" fontId="1" fillId="0" borderId="17" xfId="0" applyFont="1" applyBorder="1" applyAlignment="1" applyProtection="1">
      <alignment wrapText="1"/>
    </xf>
    <xf numFmtId="0" fontId="1" fillId="0" borderId="12" xfId="0" applyFont="1" applyBorder="1" applyAlignment="1" applyProtection="1">
      <alignment horizontal="left" vertical="top" wrapText="1" indent="1"/>
    </xf>
    <xf numFmtId="0" fontId="1" fillId="0" borderId="0" xfId="0" applyFont="1" applyBorder="1" applyAlignment="1" applyProtection="1">
      <alignment horizontal="left" vertical="top" wrapText="1" indent="1"/>
    </xf>
    <xf numFmtId="0" fontId="1" fillId="0" borderId="0" xfId="0" applyFont="1" applyFill="1" applyBorder="1" applyAlignment="1" applyProtection="1">
      <alignment horizontal="left" vertical="top" wrapText="1"/>
    </xf>
    <xf numFmtId="0" fontId="1" fillId="0" borderId="12" xfId="0" applyFont="1" applyBorder="1"/>
    <xf numFmtId="0" fontId="1" fillId="0" borderId="17" xfId="0" applyFont="1" applyBorder="1"/>
    <xf numFmtId="0" fontId="1" fillId="0" borderId="0" xfId="0" applyFont="1" applyBorder="1"/>
    <xf numFmtId="0" fontId="1" fillId="0" borderId="12" xfId="0" applyFont="1" applyBorder="1" applyAlignment="1" applyProtection="1">
      <alignment horizontal="center"/>
      <protection locked="0"/>
    </xf>
    <xf numFmtId="0" fontId="0" fillId="0" borderId="0" xfId="0" applyBorder="1" applyAlignment="1" applyProtection="1">
      <alignment horizontal="center"/>
      <protection locked="0"/>
    </xf>
    <xf numFmtId="0" fontId="3" fillId="0" borderId="0" xfId="44" applyFont="1" applyFill="1" applyBorder="1" applyAlignment="1" applyProtection="1">
      <alignment horizontal="left"/>
    </xf>
    <xf numFmtId="0" fontId="1" fillId="0" borderId="0" xfId="44" applyAlignment="1" applyProtection="1">
      <alignment horizontal="center"/>
    </xf>
    <xf numFmtId="0" fontId="1" fillId="0" borderId="0" xfId="44" applyProtection="1"/>
    <xf numFmtId="0" fontId="1" fillId="0" borderId="12" xfId="44" applyFont="1" applyFill="1" applyBorder="1" applyProtection="1"/>
    <xf numFmtId="0" fontId="1" fillId="0" borderId="12" xfId="44" applyFont="1" applyBorder="1" applyAlignment="1" applyProtection="1">
      <alignment horizontal="center"/>
      <protection locked="0"/>
    </xf>
    <xf numFmtId="0" fontId="1" fillId="0" borderId="0" xfId="44" applyFill="1" applyBorder="1" applyProtection="1"/>
    <xf numFmtId="0" fontId="3" fillId="0" borderId="0" xfId="44" applyFont="1" applyBorder="1" applyAlignment="1">
      <alignment horizontal="center"/>
    </xf>
    <xf numFmtId="0" fontId="3" fillId="0" borderId="14" xfId="44" applyFont="1" applyBorder="1" applyAlignment="1">
      <alignment horizontal="center"/>
    </xf>
    <xf numFmtId="0" fontId="11" fillId="0" borderId="15" xfId="35" applyBorder="1" applyAlignment="1" applyProtection="1"/>
    <xf numFmtId="0" fontId="11" fillId="0" borderId="0" xfId="35" applyAlignment="1" applyProtection="1">
      <alignment horizontal="left"/>
    </xf>
    <xf numFmtId="0" fontId="1" fillId="0" borderId="0" xfId="0" applyFont="1" applyFill="1" applyBorder="1"/>
    <xf numFmtId="0" fontId="1" fillId="0" borderId="12" xfId="0" applyFont="1" applyFill="1" applyBorder="1"/>
    <xf numFmtId="0" fontId="11" fillId="0" borderId="0" xfId="35" applyBorder="1" applyAlignment="1" applyProtection="1">
      <alignment horizontal="left"/>
      <protection locked="0"/>
    </xf>
    <xf numFmtId="0" fontId="1" fillId="0" borderId="22" xfId="0" applyFont="1" applyFill="1" applyBorder="1" applyAlignment="1" applyProtection="1">
      <alignment horizontal="left" vertical="top"/>
    </xf>
    <xf numFmtId="0" fontId="6" fillId="0" borderId="0" xfId="44" applyFont="1" applyBorder="1" applyAlignment="1" applyProtection="1">
      <alignment horizontal="right"/>
    </xf>
    <xf numFmtId="0" fontId="5" fillId="0" borderId="10" xfId="44" applyFont="1" applyBorder="1" applyAlignment="1" applyProtection="1">
      <alignment horizontal="left" wrapText="1"/>
    </xf>
    <xf numFmtId="0" fontId="3" fillId="0" borderId="11" xfId="44" applyFont="1" applyBorder="1" applyAlignment="1" applyProtection="1"/>
    <xf numFmtId="0" fontId="1" fillId="0" borderId="11" xfId="44" applyFont="1" applyBorder="1" applyAlignment="1" applyProtection="1"/>
    <xf numFmtId="0" fontId="3" fillId="0" borderId="0" xfId="44" applyFont="1" applyBorder="1" applyAlignment="1" applyProtection="1"/>
    <xf numFmtId="0" fontId="1" fillId="0" borderId="0" xfId="44" applyFont="1" applyBorder="1" applyAlignment="1" applyProtection="1"/>
    <xf numFmtId="0" fontId="3" fillId="0" borderId="15" xfId="44" applyFont="1" applyBorder="1" applyAlignment="1" applyProtection="1"/>
    <xf numFmtId="0" fontId="1" fillId="0" borderId="15" xfId="44" applyFont="1" applyBorder="1" applyAlignment="1" applyProtection="1"/>
    <xf numFmtId="0" fontId="7" fillId="0" borderId="15" xfId="44" applyFont="1" applyBorder="1" applyAlignment="1" applyProtection="1">
      <alignment horizontal="left" wrapText="1"/>
    </xf>
    <xf numFmtId="0" fontId="2" fillId="0" borderId="15" xfId="44" applyFont="1" applyBorder="1" applyAlignment="1" applyProtection="1">
      <alignment horizontal="left" wrapText="1"/>
    </xf>
    <xf numFmtId="0" fontId="1" fillId="0" borderId="0" xfId="44" applyBorder="1" applyAlignment="1" applyProtection="1">
      <alignment horizontal="right"/>
    </xf>
    <xf numFmtId="0" fontId="1" fillId="0" borderId="10" xfId="44" applyBorder="1" applyAlignment="1" applyProtection="1">
      <alignment horizontal="right"/>
    </xf>
    <xf numFmtId="0" fontId="1" fillId="0" borderId="22" xfId="44" applyFont="1" applyBorder="1" applyAlignment="1" applyProtection="1">
      <alignment horizontal="left" vertical="top"/>
    </xf>
    <xf numFmtId="0" fontId="1" fillId="0" borderId="12" xfId="44" applyFont="1" applyFill="1" applyBorder="1" applyAlignment="1" applyProtection="1">
      <alignment horizontal="center"/>
      <protection locked="0"/>
    </xf>
    <xf numFmtId="0" fontId="1" fillId="0" borderId="12" xfId="44" applyFill="1" applyBorder="1" applyAlignment="1" applyProtection="1">
      <alignment horizontal="center"/>
      <protection locked="0"/>
    </xf>
    <xf numFmtId="0" fontId="56" fillId="0" borderId="0" xfId="44" applyFont="1" applyProtection="1"/>
    <xf numFmtId="0" fontId="56" fillId="0" borderId="0" xfId="44" applyFont="1" applyBorder="1" applyProtection="1"/>
    <xf numFmtId="0" fontId="57" fillId="0" borderId="11" xfId="44" applyFont="1" applyBorder="1" applyAlignment="1" applyProtection="1">
      <alignment horizontal="center"/>
    </xf>
    <xf numFmtId="0" fontId="56" fillId="0" borderId="11" xfId="44" applyFont="1" applyBorder="1" applyAlignment="1" applyProtection="1">
      <alignment horizontal="center"/>
    </xf>
    <xf numFmtId="0" fontId="56" fillId="0" borderId="0" xfId="44" applyFont="1"/>
    <xf numFmtId="0" fontId="56" fillId="0" borderId="0" xfId="44" applyFont="1" applyBorder="1" applyAlignment="1" applyProtection="1">
      <alignment horizontal="right"/>
    </xf>
    <xf numFmtId="0" fontId="56" fillId="0" borderId="11" xfId="44" applyFont="1" applyBorder="1" applyAlignment="1" applyProtection="1">
      <alignment horizontal="left" vertical="top"/>
    </xf>
    <xf numFmtId="0" fontId="3" fillId="0" borderId="0" xfId="44" applyFont="1" applyBorder="1" applyAlignment="1" applyProtection="1">
      <alignment horizontal="center"/>
    </xf>
    <xf numFmtId="0" fontId="3" fillId="0" borderId="14" xfId="44" applyFont="1" applyBorder="1" applyAlignment="1" applyProtection="1">
      <alignment horizontal="center"/>
    </xf>
    <xf numFmtId="0" fontId="11" fillId="0" borderId="0" xfId="35" applyAlignment="1" applyProtection="1"/>
    <xf numFmtId="0" fontId="1" fillId="0" borderId="12" xfId="0" applyFont="1" applyBorder="1" applyAlignment="1">
      <alignment horizontal="left" indent="1"/>
    </xf>
    <xf numFmtId="0" fontId="0" fillId="30" borderId="14" xfId="0" applyFill="1" applyBorder="1" applyProtection="1">
      <protection locked="0"/>
    </xf>
    <xf numFmtId="0" fontId="0" fillId="31" borderId="12" xfId="0" applyFill="1" applyBorder="1" applyAlignment="1" applyProtection="1">
      <alignment horizontal="center"/>
      <protection locked="0"/>
    </xf>
    <xf numFmtId="0" fontId="0" fillId="0" borderId="0" xfId="0" applyFont="1" applyFill="1" applyBorder="1"/>
    <xf numFmtId="0" fontId="0" fillId="0" borderId="0" xfId="0" applyFill="1" applyAlignment="1"/>
    <xf numFmtId="0" fontId="2" fillId="0" borderId="0" xfId="0" applyFont="1" applyBorder="1" applyAlignment="1" applyProtection="1"/>
    <xf numFmtId="0" fontId="3" fillId="0" borderId="22" xfId="0" applyFont="1" applyFill="1" applyBorder="1" applyAlignment="1" applyProtection="1">
      <alignment horizontal="left"/>
    </xf>
    <xf numFmtId="0" fontId="4" fillId="0" borderId="22" xfId="0" applyFont="1" applyFill="1" applyBorder="1" applyAlignment="1" applyProtection="1">
      <alignment horizontal="left" indent="1"/>
    </xf>
    <xf numFmtId="0" fontId="4" fillId="0" borderId="21" xfId="0" applyFont="1" applyFill="1" applyBorder="1" applyAlignment="1" applyProtection="1">
      <alignment horizontal="left" indent="1"/>
    </xf>
    <xf numFmtId="0" fontId="4" fillId="0" borderId="12" xfId="0" applyFont="1" applyFill="1" applyBorder="1" applyAlignment="1" applyProtection="1">
      <alignment horizontal="left" indent="1"/>
    </xf>
    <xf numFmtId="0" fontId="3" fillId="0" borderId="12" xfId="0" applyFont="1" applyFill="1" applyBorder="1" applyAlignment="1" applyProtection="1">
      <alignment horizontal="left"/>
    </xf>
    <xf numFmtId="0" fontId="25" fillId="0" borderId="22" xfId="0" applyFont="1" applyFill="1" applyBorder="1" applyAlignment="1" applyProtection="1">
      <alignment horizontal="left"/>
    </xf>
    <xf numFmtId="0" fontId="3" fillId="0" borderId="20" xfId="0" applyFont="1" applyFill="1" applyBorder="1" applyAlignment="1" applyProtection="1">
      <alignment horizontal="left"/>
    </xf>
    <xf numFmtId="0" fontId="26" fillId="0" borderId="12" xfId="0" applyFont="1" applyFill="1" applyBorder="1" applyAlignment="1" applyProtection="1">
      <alignment horizontal="left" indent="1"/>
    </xf>
    <xf numFmtId="0" fontId="33" fillId="0" borderId="12" xfId="0" applyFont="1" applyFill="1" applyBorder="1" applyAlignment="1" applyProtection="1">
      <alignment horizontal="left" indent="1"/>
    </xf>
    <xf numFmtId="0" fontId="34" fillId="0" borderId="12" xfId="0" applyFont="1" applyFill="1" applyBorder="1" applyAlignment="1" applyProtection="1">
      <alignment horizontal="left" indent="1"/>
    </xf>
    <xf numFmtId="0" fontId="3" fillId="33" borderId="12" xfId="0" applyFont="1" applyFill="1" applyBorder="1" applyAlignment="1">
      <alignment horizontal="center"/>
    </xf>
    <xf numFmtId="0" fontId="3" fillId="0" borderId="19" xfId="0" applyFont="1" applyFill="1" applyBorder="1" applyAlignment="1">
      <alignment horizontal="center"/>
    </xf>
    <xf numFmtId="0" fontId="30" fillId="33" borderId="0" xfId="0" applyFont="1" applyFill="1" applyBorder="1" applyAlignment="1">
      <alignment horizontal="center"/>
    </xf>
    <xf numFmtId="0" fontId="3" fillId="33" borderId="0" xfId="0" applyFont="1" applyFill="1" applyBorder="1" applyAlignment="1">
      <alignment horizontal="center"/>
    </xf>
    <xf numFmtId="0" fontId="1" fillId="0" borderId="22" xfId="0" applyFont="1" applyFill="1" applyBorder="1" applyAlignment="1" applyProtection="1">
      <alignment horizontal="left" indent="1"/>
    </xf>
    <xf numFmtId="0" fontId="3" fillId="33" borderId="19" xfId="0" applyFont="1" applyFill="1" applyBorder="1" applyAlignment="1">
      <alignment horizontal="center"/>
    </xf>
    <xf numFmtId="0" fontId="1" fillId="0" borderId="0" xfId="44" applyFont="1"/>
    <xf numFmtId="0" fontId="1" fillId="0" borderId="0" xfId="44" applyFont="1" applyFill="1" applyBorder="1"/>
    <xf numFmtId="0" fontId="3" fillId="0" borderId="0" xfId="44" applyFont="1" applyFill="1" applyBorder="1" applyAlignment="1">
      <alignment horizontal="left"/>
    </xf>
    <xf numFmtId="0" fontId="1" fillId="0" borderId="0" xfId="44" applyFont="1" applyFill="1" applyBorder="1" applyAlignment="1">
      <alignment horizontal="right"/>
    </xf>
    <xf numFmtId="0" fontId="1" fillId="0" borderId="0" xfId="44" applyFont="1" applyFill="1"/>
    <xf numFmtId="0" fontId="3" fillId="0" borderId="56" xfId="44" applyFont="1" applyFill="1" applyBorder="1" applyAlignment="1">
      <alignment horizontal="center"/>
    </xf>
    <xf numFmtId="0" fontId="1" fillId="0" borderId="10" xfId="44" applyFont="1" applyBorder="1" applyAlignment="1">
      <alignment horizontal="center"/>
    </xf>
    <xf numFmtId="0" fontId="1" fillId="0" borderId="22" xfId="44" applyFont="1" applyBorder="1" applyAlignment="1">
      <alignment horizontal="left"/>
    </xf>
    <xf numFmtId="0" fontId="1" fillId="0" borderId="18" xfId="44" applyFont="1" applyBorder="1" applyAlignment="1">
      <alignment horizontal="center" vertical="center"/>
    </xf>
    <xf numFmtId="0" fontId="1" fillId="0" borderId="19" xfId="44" applyFont="1" applyBorder="1" applyAlignment="1">
      <alignment horizontal="center" vertical="center"/>
    </xf>
    <xf numFmtId="0" fontId="1" fillId="0" borderId="19" xfId="44" applyFont="1" applyBorder="1" applyAlignment="1" applyProtection="1">
      <alignment horizontal="center"/>
    </xf>
    <xf numFmtId="0" fontId="1" fillId="0" borderId="12" xfId="44" applyFont="1" applyBorder="1" applyAlignment="1" applyProtection="1">
      <alignment horizontal="center"/>
    </xf>
    <xf numFmtId="0" fontId="1" fillId="0" borderId="13" xfId="44" applyFont="1" applyBorder="1" applyAlignment="1" applyProtection="1">
      <alignment horizontal="center"/>
    </xf>
    <xf numFmtId="0" fontId="1" fillId="0" borderId="0" xfId="44" applyFont="1" applyBorder="1"/>
    <xf numFmtId="0" fontId="1" fillId="0" borderId="0" xfId="44" applyFont="1" applyBorder="1" applyAlignment="1">
      <alignment horizontal="left" indent="1"/>
    </xf>
    <xf numFmtId="0" fontId="1" fillId="0" borderId="0" xfId="44" applyFont="1" applyBorder="1" applyAlignment="1" applyProtection="1">
      <alignment horizontal="center"/>
    </xf>
    <xf numFmtId="0" fontId="1" fillId="0" borderId="0" xfId="44" applyFont="1" applyBorder="1" applyAlignment="1">
      <alignment horizontal="center"/>
    </xf>
    <xf numFmtId="0" fontId="1" fillId="0" borderId="12" xfId="44" applyFont="1" applyBorder="1" applyAlignment="1">
      <alignment horizontal="left" indent="1"/>
    </xf>
    <xf numFmtId="0" fontId="1" fillId="0" borderId="12" xfId="44" applyFont="1" applyBorder="1" applyAlignment="1">
      <alignment horizontal="center" vertical="center"/>
    </xf>
    <xf numFmtId="0" fontId="3" fillId="0" borderId="0" xfId="44" applyFont="1" applyAlignment="1">
      <alignment horizontal="left" vertical="top"/>
    </xf>
    <xf numFmtId="0" fontId="1" fillId="0" borderId="10" xfId="44" applyFont="1" applyBorder="1" applyAlignment="1">
      <alignment horizontal="right"/>
    </xf>
    <xf numFmtId="0" fontId="1" fillId="0" borderId="12" xfId="44" applyFont="1" applyFill="1" applyBorder="1" applyAlignment="1"/>
    <xf numFmtId="0" fontId="1" fillId="0" borderId="32" xfId="44" applyFont="1" applyFill="1" applyBorder="1" applyAlignment="1">
      <alignment horizontal="right" vertical="top"/>
    </xf>
    <xf numFmtId="0" fontId="3" fillId="0" borderId="18" xfId="44" applyFont="1" applyBorder="1" applyAlignment="1" applyProtection="1">
      <alignment horizontal="center"/>
    </xf>
    <xf numFmtId="0" fontId="1" fillId="0" borderId="12" xfId="0" applyFont="1" applyBorder="1" applyAlignment="1">
      <alignment vertical="top" wrapText="1"/>
    </xf>
    <xf numFmtId="0" fontId="1" fillId="0" borderId="12" xfId="0" applyFont="1" applyBorder="1" applyAlignment="1"/>
    <xf numFmtId="0" fontId="1" fillId="0" borderId="12" xfId="0" applyFont="1" applyBorder="1" applyAlignment="1">
      <alignment horizontal="left"/>
    </xf>
    <xf numFmtId="0" fontId="1" fillId="0" borderId="11" xfId="0" applyFont="1" applyBorder="1" applyAlignment="1">
      <alignment vertical="top" wrapText="1"/>
    </xf>
    <xf numFmtId="0" fontId="1" fillId="0" borderId="11" xfId="0" applyFont="1" applyBorder="1" applyAlignment="1">
      <alignment wrapText="1"/>
    </xf>
    <xf numFmtId="0" fontId="1" fillId="0" borderId="12" xfId="0" applyFont="1" applyBorder="1" applyAlignment="1">
      <alignment wrapText="1"/>
    </xf>
    <xf numFmtId="0" fontId="1" fillId="0" borderId="12" xfId="0" applyFont="1" applyBorder="1" applyAlignment="1">
      <alignment horizontal="left" wrapText="1"/>
    </xf>
    <xf numFmtId="0" fontId="1" fillId="0" borderId="15" xfId="44" applyFont="1" applyBorder="1" applyAlignment="1">
      <alignment horizontal="left"/>
    </xf>
    <xf numFmtId="0" fontId="1" fillId="0" borderId="0" xfId="44" applyFont="1" applyBorder="1" applyAlignment="1">
      <alignment horizontal="left"/>
    </xf>
    <xf numFmtId="0" fontId="3" fillId="0" borderId="0" xfId="44" applyFont="1" applyBorder="1" applyAlignment="1">
      <alignment horizontal="left" vertical="top"/>
    </xf>
    <xf numFmtId="0" fontId="1" fillId="0" borderId="0" xfId="44" applyBorder="1" applyAlignment="1">
      <alignment horizontal="center" vertical="center"/>
    </xf>
    <xf numFmtId="0" fontId="1" fillId="0" borderId="11" xfId="44" applyFont="1" applyBorder="1" applyAlignment="1">
      <alignment horizontal="left"/>
    </xf>
    <xf numFmtId="0" fontId="1" fillId="0" borderId="0" xfId="44" applyFont="1" applyBorder="1" applyAlignment="1">
      <alignment horizontal="center" vertical="center"/>
    </xf>
    <xf numFmtId="0" fontId="1" fillId="0" borderId="19" xfId="44" applyFont="1" applyBorder="1" applyAlignment="1"/>
    <xf numFmtId="0" fontId="1" fillId="0" borderId="12" xfId="44" applyFont="1" applyBorder="1" applyAlignment="1"/>
    <xf numFmtId="0" fontId="19" fillId="0" borderId="0" xfId="44" applyFont="1" applyFill="1" applyBorder="1" applyAlignment="1">
      <alignment horizontal="left"/>
    </xf>
    <xf numFmtId="0" fontId="3" fillId="0" borderId="0" xfId="0" applyFont="1" applyBorder="1" applyAlignment="1"/>
    <xf numFmtId="0" fontId="19" fillId="0" borderId="0" xfId="44" applyFont="1" applyFill="1" applyBorder="1" applyAlignment="1">
      <alignment horizontal="left"/>
    </xf>
    <xf numFmtId="0" fontId="1" fillId="0" borderId="0" xfId="44" applyFont="1" applyBorder="1" applyAlignment="1">
      <alignment horizontal="center" vertical="center"/>
    </xf>
    <xf numFmtId="0" fontId="1" fillId="0" borderId="12" xfId="44" applyFont="1" applyBorder="1" applyAlignment="1"/>
    <xf numFmtId="0" fontId="1" fillId="0" borderId="19" xfId="44" applyFont="1" applyBorder="1" applyAlignment="1"/>
    <xf numFmtId="0" fontId="1" fillId="0" borderId="15" xfId="44" applyFont="1" applyBorder="1" applyAlignment="1">
      <alignment horizontal="left"/>
    </xf>
    <xf numFmtId="0" fontId="1" fillId="0" borderId="11" xfId="44" applyFont="1" applyBorder="1" applyAlignment="1">
      <alignment horizontal="left"/>
    </xf>
    <xf numFmtId="0" fontId="3" fillId="0" borderId="0" xfId="44" applyFont="1" applyBorder="1" applyAlignment="1">
      <alignment horizontal="left" vertical="top"/>
    </xf>
    <xf numFmtId="0" fontId="5" fillId="0" borderId="0" xfId="44" applyFont="1" applyFill="1" applyBorder="1" applyAlignment="1" applyProtection="1">
      <alignment horizontal="center" vertical="top" textRotation="90"/>
    </xf>
    <xf numFmtId="0" fontId="1" fillId="0" borderId="0" xfId="44" applyFont="1" applyBorder="1" applyAlignment="1" applyProtection="1">
      <alignment horizontal="right"/>
    </xf>
    <xf numFmtId="0" fontId="1" fillId="0" borderId="10" xfId="44" applyFont="1" applyBorder="1" applyAlignment="1" applyProtection="1">
      <alignment horizontal="left"/>
    </xf>
    <xf numFmtId="0" fontId="1" fillId="0" borderId="0" xfId="44" applyFont="1" applyProtection="1"/>
    <xf numFmtId="0" fontId="3" fillId="0" borderId="0" xfId="44" applyFont="1" applyFill="1" applyBorder="1" applyAlignment="1" applyProtection="1">
      <alignment horizontal="center" vertical="top" textRotation="90"/>
    </xf>
    <xf numFmtId="0" fontId="6" fillId="0" borderId="10" xfId="44" applyFont="1" applyBorder="1" applyAlignment="1" applyProtection="1">
      <alignment horizontal="left" wrapText="1"/>
    </xf>
    <xf numFmtId="0" fontId="1" fillId="0" borderId="0" xfId="44" applyFont="1" applyBorder="1" applyAlignment="1" applyProtection="1">
      <alignment horizontal="center"/>
    </xf>
    <xf numFmtId="0" fontId="18" fillId="0" borderId="0" xfId="44" applyFont="1" applyProtection="1"/>
    <xf numFmtId="0" fontId="5" fillId="0" borderId="0" xfId="44" applyFont="1" applyFill="1" applyBorder="1" applyAlignment="1" applyProtection="1">
      <alignment horizontal="center" vertical="top"/>
    </xf>
    <xf numFmtId="0" fontId="6" fillId="0" borderId="0" xfId="44" applyFont="1" applyBorder="1" applyAlignment="1">
      <alignment horizontal="left"/>
    </xf>
    <xf numFmtId="0" fontId="1" fillId="0" borderId="0" xfId="44" applyBorder="1" applyAlignment="1">
      <alignment horizontal="left"/>
    </xf>
    <xf numFmtId="0" fontId="22" fillId="0" borderId="0" xfId="44" applyFont="1" applyProtection="1"/>
    <xf numFmtId="0" fontId="1" fillId="0" borderId="0" xfId="44" applyBorder="1"/>
    <xf numFmtId="0" fontId="1" fillId="0" borderId="0" xfId="44" applyFont="1" applyFill="1" applyBorder="1" applyAlignment="1" applyProtection="1">
      <alignment horizontal="left"/>
      <protection locked="0"/>
    </xf>
    <xf numFmtId="0" fontId="1" fillId="0" borderId="0" xfId="44" applyBorder="1" applyAlignment="1">
      <alignment horizontal="center"/>
    </xf>
    <xf numFmtId="0" fontId="1" fillId="0" borderId="10" xfId="44" applyBorder="1"/>
    <xf numFmtId="0" fontId="1" fillId="0" borderId="12" xfId="44" applyFont="1" applyBorder="1"/>
    <xf numFmtId="0" fontId="1" fillId="0" borderId="12" xfId="44" applyBorder="1" applyAlignment="1" applyProtection="1">
      <alignment horizontal="center"/>
      <protection locked="0"/>
    </xf>
    <xf numFmtId="0" fontId="1" fillId="0" borderId="17" xfId="44" applyFont="1" applyBorder="1"/>
    <xf numFmtId="0" fontId="53" fillId="0" borderId="17" xfId="44" applyFont="1" applyBorder="1" applyAlignment="1" applyProtection="1">
      <alignment horizontal="center"/>
    </xf>
    <xf numFmtId="0" fontId="1" fillId="0" borderId="10" xfId="44" applyFill="1" applyBorder="1"/>
    <xf numFmtId="0" fontId="1" fillId="0" borderId="0" xfId="44" applyFont="1" applyFill="1" applyBorder="1" applyAlignment="1" applyProtection="1">
      <alignment horizontal="center" vertical="top"/>
    </xf>
    <xf numFmtId="0" fontId="65" fillId="0" borderId="17" xfId="44" applyFont="1" applyBorder="1" applyAlignment="1" applyProtection="1">
      <alignment horizontal="center"/>
    </xf>
    <xf numFmtId="0" fontId="1" fillId="0" borderId="0" xfId="44" applyAlignment="1" applyProtection="1"/>
    <xf numFmtId="0" fontId="1" fillId="0" borderId="0" xfId="44" applyFont="1" applyFill="1" applyProtection="1"/>
    <xf numFmtId="0" fontId="13" fillId="0" borderId="14" xfId="44" applyFont="1" applyBorder="1" applyAlignment="1" applyProtection="1">
      <alignment horizontal="center"/>
    </xf>
    <xf numFmtId="0" fontId="10" fillId="0" borderId="0" xfId="44" applyFont="1" applyProtection="1"/>
    <xf numFmtId="0" fontId="1" fillId="0" borderId="11" xfId="44" applyFont="1" applyBorder="1" applyAlignment="1" applyProtection="1">
      <alignment horizontal="center"/>
    </xf>
    <xf numFmtId="0" fontId="3" fillId="0" borderId="21" xfId="44" applyFont="1" applyFill="1" applyBorder="1" applyAlignment="1">
      <alignment horizontal="left" vertical="top"/>
    </xf>
    <xf numFmtId="0" fontId="3" fillId="0" borderId="16" xfId="44" applyFont="1" applyFill="1" applyBorder="1" applyAlignment="1">
      <alignment horizontal="left" vertical="top"/>
    </xf>
    <xf numFmtId="0" fontId="3" fillId="0" borderId="21" xfId="44" applyFont="1" applyFill="1" applyBorder="1" applyAlignment="1">
      <alignment horizontal="left"/>
    </xf>
    <xf numFmtId="0" fontId="3" fillId="0" borderId="16" xfId="44" applyFont="1" applyFill="1" applyBorder="1" applyAlignment="1">
      <alignment horizontal="left"/>
    </xf>
    <xf numFmtId="0" fontId="3" fillId="0" borderId="0" xfId="44" applyFont="1" applyFill="1" applyBorder="1" applyAlignment="1">
      <alignment horizontal="center" vertical="center"/>
    </xf>
    <xf numFmtId="0" fontId="1" fillId="0" borderId="0" xfId="44" applyFont="1" applyFill="1" applyBorder="1" applyAlignment="1">
      <alignment horizontal="center" vertical="center"/>
    </xf>
    <xf numFmtId="0" fontId="3" fillId="0" borderId="0" xfId="44" applyFont="1" applyFill="1" applyBorder="1" applyAlignment="1">
      <alignment horizontal="center" vertical="center"/>
    </xf>
    <xf numFmtId="0" fontId="1" fillId="0" borderId="0" xfId="44" applyFont="1" applyFill="1" applyBorder="1" applyAlignment="1">
      <alignment horizontal="center" vertical="center"/>
    </xf>
    <xf numFmtId="0" fontId="1" fillId="0" borderId="0" xfId="44" applyFont="1" applyBorder="1" applyAlignment="1"/>
    <xf numFmtId="0" fontId="1" fillId="0" borderId="15" xfId="44" applyFont="1" applyBorder="1" applyAlignment="1">
      <alignment horizontal="center" vertical="center"/>
    </xf>
    <xf numFmtId="0" fontId="1" fillId="0" borderId="11" xfId="44" applyFont="1" applyBorder="1" applyAlignment="1"/>
    <xf numFmtId="0" fontId="1" fillId="0" borderId="10" xfId="44" applyFont="1" applyBorder="1"/>
    <xf numFmtId="0" fontId="5" fillId="0" borderId="0" xfId="0" applyFont="1" applyFill="1" applyAlignment="1">
      <alignment horizontal="center"/>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textRotation="90"/>
    </xf>
    <xf numFmtId="0" fontId="1" fillId="33" borderId="0" xfId="0" applyFont="1" applyFill="1" applyBorder="1"/>
    <xf numFmtId="0" fontId="1" fillId="0" borderId="0" xfId="0" applyFont="1" applyFill="1" applyAlignment="1"/>
    <xf numFmtId="0" fontId="1" fillId="0" borderId="12" xfId="0" applyFont="1" applyFill="1" applyBorder="1" applyAlignment="1" applyProtection="1">
      <alignment horizontal="left" indent="1"/>
    </xf>
    <xf numFmtId="0" fontId="1" fillId="0" borderId="0" xfId="0" applyFont="1"/>
    <xf numFmtId="0" fontId="1" fillId="0" borderId="0" xfId="0" applyFont="1" applyFill="1" applyBorder="1" applyAlignment="1" applyProtection="1"/>
    <xf numFmtId="0" fontId="5" fillId="0" borderId="0" xfId="0" applyFont="1" applyBorder="1" applyAlignment="1"/>
    <xf numFmtId="0" fontId="4" fillId="0" borderId="0" xfId="0" applyFont="1" applyBorder="1" applyAlignment="1">
      <alignment horizontal="right"/>
    </xf>
    <xf numFmtId="0" fontId="4" fillId="0" borderId="10" xfId="0" applyFont="1" applyBorder="1" applyAlignment="1">
      <alignment horizontal="left"/>
    </xf>
    <xf numFmtId="0" fontId="1" fillId="0" borderId="0" xfId="44" applyFont="1" applyBorder="1" applyProtection="1"/>
    <xf numFmtId="0" fontId="1" fillId="0" borderId="10" xfId="44" applyFont="1" applyBorder="1" applyAlignment="1" applyProtection="1">
      <alignment horizontal="left" wrapText="1"/>
    </xf>
    <xf numFmtId="0" fontId="55" fillId="0" borderId="0" xfId="44" applyFont="1" applyBorder="1" applyProtection="1"/>
    <xf numFmtId="0" fontId="4" fillId="0" borderId="0" xfId="0" applyFont="1" applyBorder="1" applyAlignment="1" applyProtection="1">
      <alignment horizontal="right"/>
    </xf>
    <xf numFmtId="0" fontId="4" fillId="0" borderId="10" xfId="0" applyFont="1" applyBorder="1" applyAlignment="1" applyProtection="1">
      <alignment horizontal="left"/>
    </xf>
    <xf numFmtId="0" fontId="0" fillId="0" borderId="0" xfId="0" applyAlignment="1"/>
    <xf numFmtId="0" fontId="1" fillId="0" borderId="0" xfId="44" applyFill="1"/>
    <xf numFmtId="0" fontId="3" fillId="0" borderId="0" xfId="44" applyFont="1" applyAlignment="1" applyProtection="1">
      <alignment horizontal="left"/>
    </xf>
    <xf numFmtId="0" fontId="1" fillId="0" borderId="22" xfId="44" applyFont="1" applyBorder="1" applyProtection="1"/>
    <xf numFmtId="0" fontId="67" fillId="0" borderId="57" xfId="0" applyFont="1" applyBorder="1" applyAlignment="1">
      <alignment horizontal="center"/>
    </xf>
    <xf numFmtId="0" fontId="13" fillId="34" borderId="12" xfId="0" applyFont="1" applyFill="1" applyBorder="1" applyAlignment="1">
      <alignment horizontal="center"/>
    </xf>
    <xf numFmtId="0" fontId="1" fillId="0" borderId="0" xfId="0" quotePrefix="1" applyFont="1" applyAlignment="1"/>
    <xf numFmtId="0" fontId="1" fillId="0" borderId="0" xfId="0" applyFont="1" applyProtection="1">
      <protection locked="0"/>
    </xf>
    <xf numFmtId="0" fontId="1" fillId="26" borderId="12" xfId="0" applyFont="1" applyFill="1" applyBorder="1" applyAlignment="1" applyProtection="1">
      <alignment horizontal="center"/>
      <protection locked="0"/>
    </xf>
    <xf numFmtId="0" fontId="1" fillId="0" borderId="0" xfId="0" applyFont="1" applyAlignment="1" applyProtection="1">
      <alignment horizontal="center"/>
      <protection locked="0"/>
    </xf>
    <xf numFmtId="0" fontId="1" fillId="0" borderId="0" xfId="0" quotePrefix="1" applyFont="1" applyAlignment="1">
      <alignment wrapText="1"/>
    </xf>
    <xf numFmtId="0" fontId="0" fillId="0" borderId="0" xfId="0" applyAlignment="1">
      <alignment wrapText="1"/>
    </xf>
    <xf numFmtId="0" fontId="3" fillId="0" borderId="0" xfId="0" applyFont="1" applyAlignment="1">
      <alignment horizontal="left"/>
    </xf>
    <xf numFmtId="0" fontId="3" fillId="0" borderId="46" xfId="0" applyFont="1" applyBorder="1" applyAlignment="1">
      <alignment horizontal="left"/>
    </xf>
    <xf numFmtId="0" fontId="0" fillId="30" borderId="47" xfId="0" applyFill="1" applyBorder="1" applyAlignment="1" applyProtection="1">
      <protection locked="0"/>
    </xf>
    <xf numFmtId="0" fontId="0" fillId="30" borderId="48" xfId="0" applyFill="1" applyBorder="1" applyAlignment="1" applyProtection="1">
      <protection locked="0"/>
    </xf>
    <xf numFmtId="0" fontId="0" fillId="30" borderId="49" xfId="0" applyFill="1" applyBorder="1" applyAlignment="1" applyProtection="1">
      <protection locked="0"/>
    </xf>
    <xf numFmtId="0" fontId="0" fillId="0" borderId="0" xfId="0" applyAlignment="1">
      <alignment horizontal="left" vertical="top" wrapText="1"/>
    </xf>
    <xf numFmtId="0" fontId="0" fillId="0" borderId="0" xfId="0" applyAlignment="1" applyProtection="1">
      <alignment horizontal="left" wrapText="1"/>
    </xf>
    <xf numFmtId="0" fontId="0" fillId="0" borderId="0" xfId="0" applyAlignment="1">
      <alignment horizontal="left" wrapText="1"/>
    </xf>
    <xf numFmtId="0" fontId="9" fillId="0" borderId="0" xfId="0" applyFont="1" applyAlignment="1">
      <alignment horizontal="left"/>
    </xf>
    <xf numFmtId="0" fontId="11" fillId="0" borderId="0" xfId="35" applyAlignment="1" applyProtection="1">
      <alignment horizontal="left" vertical="top" wrapText="1"/>
    </xf>
    <xf numFmtId="0" fontId="0" fillId="0" borderId="0" xfId="0" quotePrefix="1" applyAlignment="1">
      <alignment wrapText="1"/>
    </xf>
    <xf numFmtId="0" fontId="0" fillId="0" borderId="0" xfId="0" quotePrefix="1" applyAlignment="1">
      <alignment horizontal="left"/>
    </xf>
    <xf numFmtId="0" fontId="11" fillId="0" borderId="0" xfId="35" applyAlignment="1" applyProtection="1">
      <alignment horizontal="left" vertical="top"/>
    </xf>
    <xf numFmtId="0" fontId="0" fillId="0" borderId="0" xfId="0" applyAlignment="1">
      <alignment horizontal="left" vertical="top"/>
    </xf>
    <xf numFmtId="0" fontId="11" fillId="0" borderId="0" xfId="35" applyAlignment="1" applyProtection="1">
      <alignment horizontal="left" wrapText="1"/>
    </xf>
    <xf numFmtId="0" fontId="0" fillId="0" borderId="0" xfId="0" applyAlignment="1" applyProtection="1">
      <alignment horizontal="left" vertical="top" wrapText="1"/>
    </xf>
    <xf numFmtId="14" fontId="16" fillId="27" borderId="50" xfId="0" applyNumberFormat="1" applyFont="1" applyFill="1" applyBorder="1" applyAlignment="1" applyProtection="1">
      <alignment horizontal="left" textRotation="90"/>
    </xf>
    <xf numFmtId="0" fontId="16" fillId="27" borderId="50" xfId="0" applyFont="1" applyFill="1" applyBorder="1" applyAlignment="1" applyProtection="1">
      <alignment horizontal="left" textRotation="90"/>
    </xf>
    <xf numFmtId="0" fontId="16" fillId="27" borderId="51" xfId="0" applyFont="1" applyFill="1" applyBorder="1" applyAlignment="1" applyProtection="1">
      <alignment horizontal="left" textRotation="90"/>
    </xf>
    <xf numFmtId="0" fontId="3" fillId="0" borderId="0" xfId="0" applyFont="1" applyAlignment="1">
      <alignment horizontal="center"/>
    </xf>
    <xf numFmtId="0" fontId="3" fillId="0" borderId="0" xfId="0" applyFont="1" applyAlignment="1" applyProtection="1">
      <alignment horizontal="center"/>
    </xf>
    <xf numFmtId="0" fontId="24" fillId="0" borderId="13" xfId="0" applyFont="1" applyBorder="1" applyAlignment="1" applyProtection="1">
      <alignment horizontal="center" textRotation="90"/>
    </xf>
    <xf numFmtId="0" fontId="24" fillId="0" borderId="52" xfId="0" applyFont="1" applyBorder="1" applyAlignment="1" applyProtection="1">
      <alignment horizontal="center" textRotation="90"/>
    </xf>
    <xf numFmtId="0" fontId="24" fillId="0" borderId="19" xfId="0" applyFont="1" applyBorder="1" applyAlignment="1" applyProtection="1">
      <alignment horizontal="center" textRotation="90"/>
    </xf>
    <xf numFmtId="0" fontId="24" fillId="31" borderId="13" xfId="0" applyFont="1" applyFill="1" applyBorder="1" applyAlignment="1" applyProtection="1">
      <alignment horizontal="center" textRotation="90"/>
      <protection locked="0"/>
    </xf>
    <xf numFmtId="0" fontId="24" fillId="31" borderId="52" xfId="0" applyFont="1" applyFill="1" applyBorder="1" applyAlignment="1" applyProtection="1">
      <alignment horizontal="center" textRotation="90"/>
      <protection locked="0"/>
    </xf>
    <xf numFmtId="0" fontId="24" fillId="31" borderId="19" xfId="0" applyFont="1" applyFill="1" applyBorder="1" applyAlignment="1" applyProtection="1">
      <alignment horizontal="center" textRotation="90"/>
      <protection locked="0"/>
    </xf>
    <xf numFmtId="0" fontId="0" fillId="0" borderId="0" xfId="0" applyBorder="1" applyAlignment="1">
      <alignment horizontal="center"/>
    </xf>
    <xf numFmtId="0" fontId="0" fillId="0" borderId="10" xfId="0" applyBorder="1" applyAlignment="1">
      <alignment horizontal="center"/>
    </xf>
    <xf numFmtId="0" fontId="3" fillId="0" borderId="0" xfId="0" applyFont="1" applyBorder="1" applyAlignment="1">
      <alignment horizontal="center"/>
    </xf>
    <xf numFmtId="0" fontId="0" fillId="0" borderId="22" xfId="0" applyBorder="1" applyAlignment="1">
      <alignment horizontal="left"/>
    </xf>
    <xf numFmtId="0" fontId="0" fillId="0" borderId="18" xfId="0" applyBorder="1" applyAlignment="1">
      <alignment horizontal="left"/>
    </xf>
    <xf numFmtId="0" fontId="0" fillId="0" borderId="12" xfId="0" applyBorder="1" applyAlignment="1">
      <alignment horizontal="left"/>
    </xf>
    <xf numFmtId="0" fontId="12" fillId="0" borderId="15" xfId="0" applyFont="1" applyBorder="1" applyAlignment="1">
      <alignment horizontal="right"/>
    </xf>
    <xf numFmtId="0" fontId="12" fillId="0" borderId="0" xfId="0" applyFont="1" applyBorder="1" applyAlignment="1">
      <alignment horizontal="right"/>
    </xf>
    <xf numFmtId="0" fontId="12" fillId="0" borderId="11" xfId="0" applyFont="1" applyBorder="1" applyAlignment="1">
      <alignment horizontal="right"/>
    </xf>
    <xf numFmtId="0" fontId="12" fillId="0" borderId="17" xfId="0" applyFont="1" applyBorder="1" applyAlignment="1">
      <alignment horizontal="right"/>
    </xf>
    <xf numFmtId="0" fontId="24" fillId="31" borderId="32" xfId="0" applyFont="1" applyFill="1" applyBorder="1" applyAlignment="1" applyProtection="1">
      <alignment horizontal="center" textRotation="90"/>
      <protection locked="0"/>
    </xf>
    <xf numFmtId="0" fontId="24" fillId="31" borderId="10" xfId="0" applyFont="1" applyFill="1" applyBorder="1" applyAlignment="1" applyProtection="1">
      <alignment horizontal="center" textRotation="90"/>
      <protection locked="0"/>
    </xf>
    <xf numFmtId="0" fontId="24" fillId="31" borderId="16" xfId="0" applyFont="1" applyFill="1" applyBorder="1" applyAlignment="1" applyProtection="1">
      <alignment horizontal="center" textRotation="90"/>
      <protection locked="0"/>
    </xf>
    <xf numFmtId="0" fontId="0" fillId="0" borderId="0" xfId="0" applyBorder="1" applyAlignment="1">
      <alignment horizontal="left"/>
    </xf>
    <xf numFmtId="0" fontId="0" fillId="0" borderId="10" xfId="0" applyBorder="1" applyAlignment="1">
      <alignment horizontal="left"/>
    </xf>
    <xf numFmtId="0" fontId="1" fillId="0" borderId="0" xfId="44" applyBorder="1" applyAlignment="1">
      <alignment wrapText="1"/>
    </xf>
    <xf numFmtId="44" fontId="1" fillId="0" borderId="52" xfId="28" applyFont="1" applyFill="1" applyBorder="1" applyAlignment="1" applyProtection="1">
      <alignment horizontal="center" vertical="center" textRotation="90" wrapText="1"/>
    </xf>
    <xf numFmtId="44" fontId="1" fillId="0" borderId="19" xfId="28" applyFont="1" applyFill="1" applyBorder="1" applyAlignment="1" applyProtection="1">
      <alignment horizontal="center" vertical="center" textRotation="90" wrapText="1"/>
    </xf>
    <xf numFmtId="0" fontId="5" fillId="0" borderId="23" xfId="0" applyFont="1" applyBorder="1" applyAlignment="1" applyProtection="1">
      <alignment horizontal="center" vertical="center"/>
    </xf>
    <xf numFmtId="0" fontId="0" fillId="0" borderId="10" xfId="0" applyBorder="1" applyAlignment="1">
      <alignment horizontal="center" vertical="center"/>
    </xf>
    <xf numFmtId="0" fontId="10" fillId="0" borderId="23" xfId="0" applyFont="1" applyBorder="1" applyAlignment="1" applyProtection="1">
      <alignment horizontal="center" vertical="top"/>
    </xf>
    <xf numFmtId="0" fontId="10" fillId="0" borderId="10" xfId="0" applyFont="1" applyBorder="1" applyAlignment="1" applyProtection="1">
      <alignment horizontal="center" vertical="top"/>
    </xf>
    <xf numFmtId="0" fontId="1" fillId="0" borderId="17" xfId="0" applyFont="1" applyBorder="1" applyAlignment="1"/>
    <xf numFmtId="0" fontId="0" fillId="0" borderId="17" xfId="0" applyBorder="1" applyAlignment="1"/>
    <xf numFmtId="0" fontId="20" fillId="29" borderId="0" xfId="0" applyFont="1" applyFill="1" applyBorder="1" applyAlignment="1" applyProtection="1">
      <alignment horizontal="left" vertical="center"/>
    </xf>
    <xf numFmtId="0" fontId="0" fillId="29" borderId="0" xfId="0" applyFill="1" applyAlignment="1"/>
    <xf numFmtId="0" fontId="0" fillId="0" borderId="0" xfId="0" applyBorder="1" applyAlignment="1" applyProtection="1">
      <alignment horizontal="center" vertical="center"/>
    </xf>
    <xf numFmtId="0" fontId="0" fillId="0" borderId="0" xfId="0" applyAlignment="1">
      <alignment horizontal="center" vertical="center"/>
    </xf>
    <xf numFmtId="0" fontId="59" fillId="0" borderId="0" xfId="0" applyFont="1" applyBorder="1" applyAlignment="1">
      <alignment horizontal="left"/>
    </xf>
    <xf numFmtId="0" fontId="0" fillId="0" borderId="0" xfId="0" applyAlignment="1">
      <alignment horizontal="left"/>
    </xf>
    <xf numFmtId="0" fontId="4" fillId="0" borderId="23" xfId="0" applyFont="1" applyFill="1" applyBorder="1" applyAlignment="1">
      <alignment horizontal="center" vertical="top"/>
    </xf>
    <xf numFmtId="0" fontId="4" fillId="0" borderId="0" xfId="0" applyFont="1" applyFill="1" applyBorder="1" applyAlignment="1">
      <alignment horizontal="center" vertical="top"/>
    </xf>
    <xf numFmtId="0" fontId="4" fillId="0" borderId="10" xfId="0" applyFont="1" applyFill="1" applyBorder="1" applyAlignment="1">
      <alignment horizontal="center" vertical="top"/>
    </xf>
    <xf numFmtId="0" fontId="32" fillId="28" borderId="0" xfId="0" applyFont="1" applyFill="1" applyBorder="1" applyAlignment="1">
      <alignment horizontal="center" vertical="center"/>
    </xf>
    <xf numFmtId="0" fontId="17" fillId="28" borderId="0" xfId="0" applyFont="1" applyFill="1" applyBorder="1" applyAlignment="1">
      <alignment horizontal="center" vertical="center"/>
    </xf>
    <xf numFmtId="0" fontId="20" fillId="24" borderId="0" xfId="0" applyFont="1" applyFill="1" applyBorder="1" applyAlignment="1">
      <alignment horizontal="left" vertical="center"/>
    </xf>
    <xf numFmtId="0" fontId="17" fillId="24" borderId="0" xfId="0" applyFont="1" applyFill="1" applyBorder="1" applyAlignment="1">
      <alignment horizontal="left" vertical="center"/>
    </xf>
    <xf numFmtId="0" fontId="3" fillId="0" borderId="0" xfId="0" applyFont="1" applyBorder="1" applyAlignment="1"/>
    <xf numFmtId="0" fontId="0" fillId="0" borderId="0" xfId="0" applyAlignment="1"/>
    <xf numFmtId="0" fontId="3" fillId="0" borderId="0" xfId="0" applyFont="1" applyAlignment="1" applyProtection="1">
      <alignment horizontal="left"/>
    </xf>
    <xf numFmtId="0" fontId="4" fillId="0" borderId="0" xfId="0" applyFont="1" applyBorder="1" applyAlignment="1">
      <alignment horizontal="center"/>
    </xf>
    <xf numFmtId="0" fontId="59" fillId="0" borderId="0" xfId="44" applyFont="1" applyBorder="1" applyAlignment="1">
      <alignment horizontal="left"/>
    </xf>
    <xf numFmtId="0" fontId="1" fillId="0" borderId="0" xfId="44" applyAlignment="1">
      <alignment horizontal="left"/>
    </xf>
    <xf numFmtId="0" fontId="28" fillId="0" borderId="0" xfId="44" applyFont="1" applyAlignment="1" applyProtection="1">
      <alignment horizontal="left" vertical="center" wrapText="1"/>
    </xf>
    <xf numFmtId="0" fontId="1" fillId="0" borderId="0" xfId="44" applyAlignment="1">
      <alignment horizontal="left" vertical="center" wrapText="1"/>
    </xf>
    <xf numFmtId="0" fontId="1" fillId="0" borderId="0" xfId="44" applyFont="1" applyBorder="1" applyAlignment="1" applyProtection="1">
      <alignment horizontal="center"/>
    </xf>
    <xf numFmtId="0" fontId="1" fillId="0" borderId="10" xfId="44" applyFont="1" applyBorder="1" applyAlignment="1" applyProtection="1">
      <alignment horizontal="center"/>
    </xf>
    <xf numFmtId="0" fontId="1" fillId="0" borderId="0" xfId="44" applyFont="1" applyFill="1" applyBorder="1" applyAlignment="1" applyProtection="1">
      <alignment horizontal="center" vertical="top"/>
    </xf>
    <xf numFmtId="0" fontId="1" fillId="0" borderId="10" xfId="44" applyFont="1" applyFill="1" applyBorder="1" applyAlignment="1" applyProtection="1">
      <alignment horizontal="center" vertical="top"/>
    </xf>
    <xf numFmtId="0" fontId="15" fillId="32" borderId="0" xfId="44" applyFont="1" applyFill="1" applyBorder="1" applyAlignment="1" applyProtection="1">
      <alignment horizontal="left" vertical="center"/>
    </xf>
    <xf numFmtId="0" fontId="64" fillId="32" borderId="0" xfId="44" applyFont="1" applyFill="1" applyAlignment="1" applyProtection="1">
      <alignment horizontal="left" vertical="center"/>
    </xf>
    <xf numFmtId="0" fontId="0" fillId="0" borderId="15" xfId="0" applyBorder="1" applyAlignment="1">
      <alignment horizontal="center"/>
    </xf>
    <xf numFmtId="0" fontId="0" fillId="0" borderId="16" xfId="0" applyBorder="1" applyAlignment="1">
      <alignment horizontal="center"/>
    </xf>
    <xf numFmtId="0" fontId="7" fillId="0" borderId="11" xfId="44" applyFont="1" applyBorder="1" applyAlignment="1" applyProtection="1">
      <alignment horizontal="left" wrapText="1"/>
    </xf>
    <xf numFmtId="0" fontId="2" fillId="0" borderId="11" xfId="44" applyFont="1" applyBorder="1" applyAlignment="1" applyProtection="1">
      <alignment horizontal="left" wrapText="1"/>
    </xf>
    <xf numFmtId="0" fontId="1" fillId="0" borderId="0" xfId="44" applyBorder="1" applyAlignment="1" applyProtection="1">
      <alignment horizontal="left"/>
    </xf>
    <xf numFmtId="0" fontId="1" fillId="0" borderId="10" xfId="44" applyBorder="1" applyAlignment="1" applyProtection="1">
      <alignment horizontal="left"/>
    </xf>
    <xf numFmtId="0" fontId="1" fillId="0" borderId="15" xfId="44" applyFont="1" applyBorder="1" applyAlignment="1" applyProtection="1">
      <alignment horizontal="center"/>
    </xf>
    <xf numFmtId="0" fontId="1" fillId="0" borderId="16" xfId="44" applyFont="1" applyBorder="1" applyAlignment="1" applyProtection="1">
      <alignment horizontal="center"/>
    </xf>
    <xf numFmtId="0" fontId="4" fillId="0" borderId="0" xfId="0" applyFont="1" applyFill="1" applyBorder="1" applyAlignment="1" applyProtection="1">
      <alignment horizontal="center" vertical="top"/>
    </xf>
    <xf numFmtId="0" fontId="4" fillId="0" borderId="10" xfId="0" applyFont="1" applyFill="1" applyBorder="1" applyAlignment="1" applyProtection="1">
      <alignment horizontal="center" vertical="top"/>
    </xf>
    <xf numFmtId="0" fontId="3" fillId="0" borderId="0" xfId="0" applyFont="1" applyBorder="1" applyAlignment="1" applyProtection="1">
      <alignment horizontal="left"/>
    </xf>
    <xf numFmtId="0" fontId="0" fillId="0" borderId="0" xfId="0" applyAlignment="1" applyProtection="1">
      <alignment horizontal="left"/>
    </xf>
    <xf numFmtId="0" fontId="4" fillId="0" borderId="0" xfId="0" applyFont="1" applyBorder="1" applyAlignment="1" applyProtection="1">
      <alignment horizontal="center"/>
    </xf>
    <xf numFmtId="0" fontId="4" fillId="0" borderId="10" xfId="0" applyFont="1" applyBorder="1" applyAlignment="1" applyProtection="1">
      <alignment horizontal="center"/>
    </xf>
    <xf numFmtId="0" fontId="11" fillId="0" borderId="17" xfId="35" applyBorder="1" applyAlignment="1" applyProtection="1">
      <alignment horizontal="left"/>
    </xf>
    <xf numFmtId="0" fontId="31" fillId="0" borderId="53" xfId="0" applyFont="1" applyBorder="1" applyAlignment="1" applyProtection="1">
      <alignment horizontal="center" textRotation="90"/>
    </xf>
    <xf numFmtId="0" fontId="31" fillId="0" borderId="54" xfId="0" applyFont="1" applyBorder="1" applyAlignment="1" applyProtection="1">
      <alignment horizontal="center" textRotation="90"/>
    </xf>
    <xf numFmtId="0" fontId="1" fillId="0" borderId="17" xfId="44" applyFont="1" applyBorder="1" applyAlignment="1">
      <alignment horizontal="left"/>
    </xf>
    <xf numFmtId="0" fontId="1" fillId="0" borderId="18" xfId="44" applyFont="1" applyBorder="1" applyAlignment="1">
      <alignment horizontal="left"/>
    </xf>
    <xf numFmtId="0" fontId="1" fillId="0" borderId="12" xfId="44" applyFont="1" applyBorder="1" applyAlignment="1"/>
    <xf numFmtId="0" fontId="3" fillId="0" borderId="0" xfId="44" applyFont="1" applyBorder="1" applyAlignment="1">
      <alignment horizontal="left"/>
    </xf>
    <xf numFmtId="0" fontId="3" fillId="0" borderId="15" xfId="44" applyFont="1" applyBorder="1" applyAlignment="1">
      <alignment horizontal="left"/>
    </xf>
    <xf numFmtId="0" fontId="1" fillId="0" borderId="11" xfId="44" applyFont="1" applyBorder="1" applyAlignment="1">
      <alignment horizontal="left"/>
    </xf>
    <xf numFmtId="0" fontId="1" fillId="0" borderId="32" xfId="44" applyFont="1" applyBorder="1" applyAlignment="1">
      <alignment horizontal="left"/>
    </xf>
    <xf numFmtId="0" fontId="3" fillId="25" borderId="0" xfId="44" applyFont="1" applyFill="1" applyBorder="1" applyAlignment="1">
      <alignment horizontal="left" vertical="top"/>
    </xf>
    <xf numFmtId="0" fontId="1" fillId="0" borderId="15" xfId="44" applyFont="1" applyBorder="1" applyAlignment="1">
      <alignment horizontal="left"/>
    </xf>
    <xf numFmtId="0" fontId="1" fillId="0" borderId="16" xfId="44" applyFont="1" applyBorder="1" applyAlignment="1">
      <alignment horizontal="left"/>
    </xf>
    <xf numFmtId="0" fontId="19" fillId="25" borderId="0" xfId="44" applyFont="1" applyFill="1" applyBorder="1" applyAlignment="1">
      <alignment horizontal="left"/>
    </xf>
    <xf numFmtId="0" fontId="5" fillId="25" borderId="0" xfId="44" applyFont="1" applyFill="1" applyBorder="1" applyAlignment="1">
      <alignment horizontal="center" vertical="center"/>
    </xf>
    <xf numFmtId="0" fontId="1" fillId="0" borderId="0" xfId="44" applyBorder="1" applyAlignment="1"/>
    <xf numFmtId="0" fontId="66" fillId="0" borderId="0" xfId="44" applyFont="1" applyAlignment="1">
      <alignment wrapText="1"/>
    </xf>
    <xf numFmtId="0" fontId="3" fillId="0" borderId="10" xfId="44" applyFont="1" applyFill="1" applyBorder="1" applyAlignment="1">
      <alignment horizontal="left"/>
    </xf>
    <xf numFmtId="0" fontId="3" fillId="0" borderId="55" xfId="44" applyFont="1" applyFill="1" applyBorder="1" applyAlignment="1">
      <alignment horizontal="left"/>
    </xf>
    <xf numFmtId="0" fontId="62" fillId="25" borderId="0" xfId="44" applyFont="1" applyFill="1" applyBorder="1" applyAlignment="1">
      <alignment horizontal="left"/>
    </xf>
    <xf numFmtId="0" fontId="63" fillId="0" borderId="0" xfId="44" applyFont="1" applyBorder="1" applyAlignment="1"/>
    <xf numFmtId="0" fontId="3" fillId="0" borderId="11" xfId="44" applyFont="1" applyBorder="1" applyAlignment="1">
      <alignment horizontal="left"/>
    </xf>
    <xf numFmtId="0" fontId="1" fillId="0" borderId="0" xfId="44" applyAlignment="1">
      <alignment horizontal="center" vertical="center"/>
    </xf>
    <xf numFmtId="0" fontId="1" fillId="0" borderId="19" xfId="44" applyFont="1" applyBorder="1" applyAlignment="1"/>
    <xf numFmtId="0" fontId="3" fillId="25" borderId="0" xfId="44" applyFont="1" applyFill="1" applyBorder="1" applyAlignment="1">
      <alignment horizontal="center" vertical="center"/>
    </xf>
    <xf numFmtId="0" fontId="1" fillId="0" borderId="0" xfId="44" applyFont="1" applyAlignment="1">
      <alignment horizontal="center" vertical="center"/>
    </xf>
    <xf numFmtId="0" fontId="3" fillId="0" borderId="21" xfId="44" applyFont="1" applyFill="1" applyBorder="1" applyAlignment="1">
      <alignment horizontal="left"/>
    </xf>
    <xf numFmtId="0" fontId="3" fillId="0" borderId="16" xfId="44" applyFont="1" applyFill="1" applyBorder="1" applyAlignment="1">
      <alignment horizontal="left"/>
    </xf>
    <xf numFmtId="0" fontId="1" fillId="0" borderId="22" xfId="44" applyFont="1" applyBorder="1" applyAlignment="1"/>
    <xf numFmtId="0" fontId="1" fillId="0" borderId="17" xfId="44" applyFont="1" applyBorder="1" applyAlignment="1"/>
    <xf numFmtId="0" fontId="3" fillId="25" borderId="22" xfId="44" applyFont="1" applyFill="1" applyBorder="1" applyAlignment="1">
      <alignment horizontal="left" vertical="top"/>
    </xf>
    <xf numFmtId="0" fontId="3" fillId="25" borderId="17" xfId="44" applyFont="1" applyFill="1" applyBorder="1" applyAlignment="1">
      <alignment horizontal="left" vertical="top"/>
    </xf>
    <xf numFmtId="0" fontId="3" fillId="25" borderId="18" xfId="44" applyFont="1" applyFill="1" applyBorder="1" applyAlignment="1">
      <alignment horizontal="left" vertical="top"/>
    </xf>
    <xf numFmtId="0" fontId="1" fillId="0" borderId="0" xfId="44" applyFont="1" applyBorder="1" applyAlignment="1">
      <alignment horizontal="center" vertical="center"/>
    </xf>
    <xf numFmtId="0" fontId="1" fillId="0" borderId="18" xfId="44" applyFont="1" applyBorder="1" applyAlignment="1"/>
    <xf numFmtId="0" fontId="1" fillId="0" borderId="21" xfId="44" applyFont="1" applyBorder="1" applyAlignment="1"/>
    <xf numFmtId="0" fontId="1" fillId="0" borderId="16" xfId="44" applyFont="1" applyBorder="1" applyAlignment="1"/>
    <xf numFmtId="0" fontId="3" fillId="25" borderId="22" xfId="44" applyFont="1" applyFill="1" applyBorder="1" applyAlignment="1">
      <alignment horizontal="center" vertical="center"/>
    </xf>
    <xf numFmtId="0" fontId="3" fillId="25" borderId="17" xfId="44" applyFont="1" applyFill="1" applyBorder="1" applyAlignment="1">
      <alignment horizontal="center" vertical="center"/>
    </xf>
    <xf numFmtId="0" fontId="3" fillId="25" borderId="18" xfId="44" applyFont="1" applyFill="1" applyBorder="1" applyAlignment="1">
      <alignment horizontal="center" vertical="center"/>
    </xf>
    <xf numFmtId="0" fontId="3" fillId="0" borderId="0" xfId="44" applyFont="1" applyFill="1" applyBorder="1" applyAlignment="1">
      <alignment horizontal="center" vertical="center"/>
    </xf>
    <xf numFmtId="0" fontId="1" fillId="0" borderId="0" xfId="44" applyFont="1" applyFill="1" applyBorder="1" applyAlignment="1">
      <alignment horizontal="center" vertical="center"/>
    </xf>
    <xf numFmtId="0" fontId="19" fillId="0" borderId="0" xfId="44" applyFont="1" applyFill="1" applyBorder="1" applyAlignment="1">
      <alignment horizontal="left"/>
    </xf>
    <xf numFmtId="0" fontId="19" fillId="0" borderId="0" xfId="44" applyFont="1" applyFill="1" applyAlignment="1">
      <alignment horizontal="left"/>
    </xf>
    <xf numFmtId="0" fontId="5" fillId="0" borderId="0" xfId="44" applyFont="1" applyFill="1" applyBorder="1" applyAlignment="1">
      <alignment horizontal="center" vertical="center"/>
    </xf>
    <xf numFmtId="0" fontId="1" fillId="0" borderId="0" xfId="44" applyFill="1" applyAlignment="1">
      <alignment horizontal="center" vertical="center"/>
    </xf>
    <xf numFmtId="0" fontId="3" fillId="0" borderId="23" xfId="44" applyFont="1" applyBorder="1" applyAlignment="1">
      <alignment horizontal="left" vertical="top"/>
    </xf>
    <xf numFmtId="0" fontId="3" fillId="0" borderId="0" xfId="44" applyFont="1" applyBorder="1" applyAlignment="1">
      <alignment horizontal="left" vertical="top"/>
    </xf>
    <xf numFmtId="0" fontId="3" fillId="0" borderId="10" xfId="44" applyFont="1" applyBorder="1" applyAlignment="1">
      <alignment horizontal="left" vertical="top"/>
    </xf>
    <xf numFmtId="0" fontId="3" fillId="0" borderId="21" xfId="44" applyFont="1" applyBorder="1" applyAlignment="1">
      <alignment horizontal="left" vertical="top"/>
    </xf>
    <xf numFmtId="0" fontId="3" fillId="0" borderId="15" xfId="44" applyFont="1" applyBorder="1" applyAlignment="1">
      <alignment horizontal="left" vertical="top"/>
    </xf>
    <xf numFmtId="0" fontId="3" fillId="0" borderId="16" xfId="44" applyFont="1" applyBorder="1" applyAlignment="1">
      <alignment horizontal="left" vertical="top"/>
    </xf>
    <xf numFmtId="0" fontId="1" fillId="0" borderId="17" xfId="44" applyFont="1" applyBorder="1" applyAlignment="1">
      <alignment horizontal="center"/>
    </xf>
    <xf numFmtId="0" fontId="1" fillId="0" borderId="18" xfId="44" applyFont="1" applyBorder="1" applyAlignment="1">
      <alignment horizontal="center"/>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rmal 2" xfId="44"/>
    <cellStyle name="Note" xfId="39" builtinId="10" customBuiltin="1"/>
    <cellStyle name="Output" xfId="40" builtinId="21" customBuiltin="1"/>
    <cellStyle name="Title" xfId="41" builtinId="15" customBuiltin="1"/>
    <cellStyle name="Total" xfId="42" builtinId="25" customBuiltin="1"/>
    <cellStyle name="Warning Text" xfId="43" builtinId="11" customBuiltin="1"/>
  </cellStyles>
  <dxfs count="1">
    <dxf>
      <font>
        <b/>
        <i val="0"/>
        <condense val="0"/>
        <extend val="0"/>
        <color indexed="9"/>
      </font>
      <fill>
        <patternFill>
          <bgColor rgb="FF00B05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EAEAEA"/>
    </indexedColors>
    <mruColors>
      <color rgb="FFCC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34.jpeg"/><Relationship Id="rId3" Type="http://schemas.openxmlformats.org/officeDocument/2006/relationships/image" Target="../media/image29.png"/><Relationship Id="rId7" Type="http://schemas.openxmlformats.org/officeDocument/2006/relationships/image" Target="../media/image33.jpeg"/><Relationship Id="rId2" Type="http://schemas.openxmlformats.org/officeDocument/2006/relationships/image" Target="../media/image28.png"/><Relationship Id="rId1" Type="http://schemas.openxmlformats.org/officeDocument/2006/relationships/image" Target="../media/image27.jpeg"/><Relationship Id="rId6" Type="http://schemas.openxmlformats.org/officeDocument/2006/relationships/image" Target="../media/image32.jpeg"/><Relationship Id="rId5" Type="http://schemas.openxmlformats.org/officeDocument/2006/relationships/image" Target="../media/image31.jpeg"/><Relationship Id="rId4" Type="http://schemas.openxmlformats.org/officeDocument/2006/relationships/image" Target="../media/image30.jpeg"/><Relationship Id="rId9" Type="http://schemas.openxmlformats.org/officeDocument/2006/relationships/image" Target="../media/image35.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6.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7.jpeg"/></Relationships>
</file>

<file path=xl/drawings/_rels/drawing5.xml.rels><?xml version="1.0" encoding="UTF-8" standalone="yes"?>
<Relationships xmlns="http://schemas.openxmlformats.org/package/2006/relationships"><Relationship Id="rId3" Type="http://schemas.openxmlformats.org/officeDocument/2006/relationships/image" Target="../media/image40.jpeg"/><Relationship Id="rId2" Type="http://schemas.openxmlformats.org/officeDocument/2006/relationships/image" Target="../media/image39.jpeg"/><Relationship Id="rId1" Type="http://schemas.openxmlformats.org/officeDocument/2006/relationships/image" Target="../media/image38.jpeg"/><Relationship Id="rId4" Type="http://schemas.openxmlformats.org/officeDocument/2006/relationships/image" Target="../media/image4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6</xdr:row>
      <xdr:rowOff>0</xdr:rowOff>
    </xdr:from>
    <xdr:to>
      <xdr:col>1</xdr:col>
      <xdr:colOff>104924</xdr:colOff>
      <xdr:row>12</xdr:row>
      <xdr:rowOff>95399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066800"/>
          <a:ext cx="1066949" cy="1066949"/>
        </a:xfrm>
        <a:prstGeom prst="rect">
          <a:avLst/>
        </a:prstGeom>
      </xdr:spPr>
    </xdr:pic>
    <xdr:clientData/>
  </xdr:twoCellAnchor>
  <xdr:twoCellAnchor editAs="oneCell">
    <xdr:from>
      <xdr:col>0</xdr:col>
      <xdr:colOff>0</xdr:colOff>
      <xdr:row>29</xdr:row>
      <xdr:rowOff>0</xdr:rowOff>
    </xdr:from>
    <xdr:to>
      <xdr:col>1</xdr:col>
      <xdr:colOff>104924</xdr:colOff>
      <xdr:row>35</xdr:row>
      <xdr:rowOff>123978</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4686300"/>
          <a:ext cx="1066949" cy="1095528"/>
        </a:xfrm>
        <a:prstGeom prst="rect">
          <a:avLst/>
        </a:prstGeom>
      </xdr:spPr>
    </xdr:pic>
    <xdr:clientData/>
  </xdr:twoCellAnchor>
  <xdr:twoCellAnchor editAs="oneCell">
    <xdr:from>
      <xdr:col>0</xdr:col>
      <xdr:colOff>0</xdr:colOff>
      <xdr:row>52</xdr:row>
      <xdr:rowOff>0</xdr:rowOff>
    </xdr:from>
    <xdr:to>
      <xdr:col>1</xdr:col>
      <xdr:colOff>85871</xdr:colOff>
      <xdr:row>58</xdr:row>
      <xdr:rowOff>95399</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8305800"/>
          <a:ext cx="1047896" cy="1066949"/>
        </a:xfrm>
        <a:prstGeom prst="rect">
          <a:avLst/>
        </a:prstGeom>
      </xdr:spPr>
    </xdr:pic>
    <xdr:clientData/>
  </xdr:twoCellAnchor>
  <xdr:twoCellAnchor editAs="oneCell">
    <xdr:from>
      <xdr:col>0</xdr:col>
      <xdr:colOff>1</xdr:colOff>
      <xdr:row>75</xdr:row>
      <xdr:rowOff>1</xdr:rowOff>
    </xdr:from>
    <xdr:to>
      <xdr:col>1</xdr:col>
      <xdr:colOff>85046</xdr:colOff>
      <xdr:row>81</xdr:row>
      <xdr:rowOff>57151</xdr:rowOff>
    </xdr:to>
    <xdr:pic>
      <xdr:nvPicPr>
        <xdr:cNvPr id="5" name="Pictur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 y="11925301"/>
          <a:ext cx="1047070" cy="1028700"/>
        </a:xfrm>
        <a:prstGeom prst="rect">
          <a:avLst/>
        </a:prstGeom>
      </xdr:spPr>
    </xdr:pic>
    <xdr:clientData/>
  </xdr:twoCellAnchor>
  <xdr:twoCellAnchor editAs="oneCell">
    <xdr:from>
      <xdr:col>0</xdr:col>
      <xdr:colOff>0</xdr:colOff>
      <xdr:row>98</xdr:row>
      <xdr:rowOff>0</xdr:rowOff>
    </xdr:from>
    <xdr:to>
      <xdr:col>1</xdr:col>
      <xdr:colOff>95398</xdr:colOff>
      <xdr:row>104</xdr:row>
      <xdr:rowOff>95399</xdr:rowOff>
    </xdr:to>
    <xdr:pic>
      <xdr:nvPicPr>
        <xdr:cNvPr id="6" name="Pictur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15544800"/>
          <a:ext cx="1057423" cy="1066949"/>
        </a:xfrm>
        <a:prstGeom prst="rect">
          <a:avLst/>
        </a:prstGeom>
      </xdr:spPr>
    </xdr:pic>
    <xdr:clientData/>
  </xdr:twoCellAnchor>
  <xdr:twoCellAnchor editAs="oneCell">
    <xdr:from>
      <xdr:col>0</xdr:col>
      <xdr:colOff>0</xdr:colOff>
      <xdr:row>122</xdr:row>
      <xdr:rowOff>1</xdr:rowOff>
    </xdr:from>
    <xdr:to>
      <xdr:col>1</xdr:col>
      <xdr:colOff>104775</xdr:colOff>
      <xdr:row>128</xdr:row>
      <xdr:rowOff>76535</xdr:rowOff>
    </xdr:to>
    <xdr:pic>
      <xdr:nvPicPr>
        <xdr:cNvPr id="7" name="Pictur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0" y="19392901"/>
          <a:ext cx="1066800" cy="1048084"/>
        </a:xfrm>
        <a:prstGeom prst="rect">
          <a:avLst/>
        </a:prstGeom>
      </xdr:spPr>
    </xdr:pic>
    <xdr:clientData/>
  </xdr:twoCellAnchor>
  <xdr:twoCellAnchor editAs="oneCell">
    <xdr:from>
      <xdr:col>0</xdr:col>
      <xdr:colOff>0</xdr:colOff>
      <xdr:row>145</xdr:row>
      <xdr:rowOff>1</xdr:rowOff>
    </xdr:from>
    <xdr:to>
      <xdr:col>1</xdr:col>
      <xdr:colOff>94229</xdr:colOff>
      <xdr:row>151</xdr:row>
      <xdr:rowOff>57151</xdr:rowOff>
    </xdr:to>
    <xdr:pic>
      <xdr:nvPicPr>
        <xdr:cNvPr id="8" name="Pictur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23012401"/>
          <a:ext cx="1056254" cy="1028700"/>
        </a:xfrm>
        <a:prstGeom prst="rect">
          <a:avLst/>
        </a:prstGeom>
      </xdr:spPr>
    </xdr:pic>
    <xdr:clientData/>
  </xdr:twoCellAnchor>
  <xdr:twoCellAnchor editAs="oneCell">
    <xdr:from>
      <xdr:col>0</xdr:col>
      <xdr:colOff>0</xdr:colOff>
      <xdr:row>168</xdr:row>
      <xdr:rowOff>0</xdr:rowOff>
    </xdr:from>
    <xdr:to>
      <xdr:col>1</xdr:col>
      <xdr:colOff>104924</xdr:colOff>
      <xdr:row>174</xdr:row>
      <xdr:rowOff>95399</xdr:rowOff>
    </xdr:to>
    <xdr:pic>
      <xdr:nvPicPr>
        <xdr:cNvPr id="9" name="Pictur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0" y="26631900"/>
          <a:ext cx="1066949" cy="1066949"/>
        </a:xfrm>
        <a:prstGeom prst="rect">
          <a:avLst/>
        </a:prstGeom>
      </xdr:spPr>
    </xdr:pic>
    <xdr:clientData/>
  </xdr:twoCellAnchor>
  <xdr:twoCellAnchor editAs="oneCell">
    <xdr:from>
      <xdr:col>0</xdr:col>
      <xdr:colOff>0</xdr:colOff>
      <xdr:row>191</xdr:row>
      <xdr:rowOff>1</xdr:rowOff>
    </xdr:from>
    <xdr:to>
      <xdr:col>1</xdr:col>
      <xdr:colOff>85725</xdr:colOff>
      <xdr:row>197</xdr:row>
      <xdr:rowOff>57819</xdr:rowOff>
    </xdr:to>
    <xdr:pic>
      <xdr:nvPicPr>
        <xdr:cNvPr id="10" name="Pictur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0" y="30251401"/>
          <a:ext cx="1047750" cy="1029368"/>
        </a:xfrm>
        <a:prstGeom prst="rect">
          <a:avLst/>
        </a:prstGeom>
      </xdr:spPr>
    </xdr:pic>
    <xdr:clientData/>
  </xdr:twoCellAnchor>
  <xdr:twoCellAnchor editAs="oneCell">
    <xdr:from>
      <xdr:col>0</xdr:col>
      <xdr:colOff>1</xdr:colOff>
      <xdr:row>214</xdr:row>
      <xdr:rowOff>1</xdr:rowOff>
    </xdr:from>
    <xdr:to>
      <xdr:col>1</xdr:col>
      <xdr:colOff>75860</xdr:colOff>
      <xdr:row>220</xdr:row>
      <xdr:rowOff>57150</xdr:rowOff>
    </xdr:to>
    <xdr:pic>
      <xdr:nvPicPr>
        <xdr:cNvPr id="11" name="Pictur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 y="33870901"/>
          <a:ext cx="1037884" cy="1028699"/>
        </a:xfrm>
        <a:prstGeom prst="rect">
          <a:avLst/>
        </a:prstGeom>
      </xdr:spPr>
    </xdr:pic>
    <xdr:clientData/>
  </xdr:twoCellAnchor>
  <xdr:twoCellAnchor editAs="oneCell">
    <xdr:from>
      <xdr:col>0</xdr:col>
      <xdr:colOff>0</xdr:colOff>
      <xdr:row>238</xdr:row>
      <xdr:rowOff>1</xdr:rowOff>
    </xdr:from>
    <xdr:to>
      <xdr:col>1</xdr:col>
      <xdr:colOff>95250</xdr:colOff>
      <xdr:row>244</xdr:row>
      <xdr:rowOff>67177</xdr:rowOff>
    </xdr:to>
    <xdr:pic>
      <xdr:nvPicPr>
        <xdr:cNvPr id="12" name="Picture 11"/>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0" y="37719001"/>
          <a:ext cx="1057275" cy="1038726"/>
        </a:xfrm>
        <a:prstGeom prst="rect">
          <a:avLst/>
        </a:prstGeom>
      </xdr:spPr>
    </xdr:pic>
    <xdr:clientData/>
  </xdr:twoCellAnchor>
  <xdr:twoCellAnchor editAs="oneCell">
    <xdr:from>
      <xdr:col>0</xdr:col>
      <xdr:colOff>0</xdr:colOff>
      <xdr:row>261</xdr:row>
      <xdr:rowOff>0</xdr:rowOff>
    </xdr:from>
    <xdr:to>
      <xdr:col>1</xdr:col>
      <xdr:colOff>95398</xdr:colOff>
      <xdr:row>267</xdr:row>
      <xdr:rowOff>95399</xdr:rowOff>
    </xdr:to>
    <xdr:pic>
      <xdr:nvPicPr>
        <xdr:cNvPr id="13" name="Picture 1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0" y="41338500"/>
          <a:ext cx="1057423" cy="1066949"/>
        </a:xfrm>
        <a:prstGeom prst="rect">
          <a:avLst/>
        </a:prstGeom>
      </xdr:spPr>
    </xdr:pic>
    <xdr:clientData/>
  </xdr:twoCellAnchor>
  <xdr:twoCellAnchor editAs="oneCell">
    <xdr:from>
      <xdr:col>0</xdr:col>
      <xdr:colOff>0</xdr:colOff>
      <xdr:row>284</xdr:row>
      <xdr:rowOff>1</xdr:rowOff>
    </xdr:from>
    <xdr:to>
      <xdr:col>1</xdr:col>
      <xdr:colOff>95250</xdr:colOff>
      <xdr:row>290</xdr:row>
      <xdr:rowOff>49269</xdr:rowOff>
    </xdr:to>
    <xdr:pic>
      <xdr:nvPicPr>
        <xdr:cNvPr id="14" name="Picture 1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0" y="44958001"/>
          <a:ext cx="1057275" cy="1020818"/>
        </a:xfrm>
        <a:prstGeom prst="rect">
          <a:avLst/>
        </a:prstGeom>
      </xdr:spPr>
    </xdr:pic>
    <xdr:clientData/>
  </xdr:twoCellAnchor>
  <xdr:twoCellAnchor editAs="oneCell">
    <xdr:from>
      <xdr:col>0</xdr:col>
      <xdr:colOff>1</xdr:colOff>
      <xdr:row>307</xdr:row>
      <xdr:rowOff>0</xdr:rowOff>
    </xdr:from>
    <xdr:to>
      <xdr:col>1</xdr:col>
      <xdr:colOff>82750</xdr:colOff>
      <xdr:row>313</xdr:row>
      <xdr:rowOff>28575</xdr:rowOff>
    </xdr:to>
    <xdr:pic>
      <xdr:nvPicPr>
        <xdr:cNvPr id="15" name="Picture 1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 y="48577500"/>
          <a:ext cx="1044774" cy="1000125"/>
        </a:xfrm>
        <a:prstGeom prst="rect">
          <a:avLst/>
        </a:prstGeom>
      </xdr:spPr>
    </xdr:pic>
    <xdr:clientData/>
  </xdr:twoCellAnchor>
  <xdr:twoCellAnchor editAs="oneCell">
    <xdr:from>
      <xdr:col>0</xdr:col>
      <xdr:colOff>1</xdr:colOff>
      <xdr:row>330</xdr:row>
      <xdr:rowOff>1</xdr:rowOff>
    </xdr:from>
    <xdr:to>
      <xdr:col>1</xdr:col>
      <xdr:colOff>85726</xdr:colOff>
      <xdr:row>336</xdr:row>
      <xdr:rowOff>76201</xdr:rowOff>
    </xdr:to>
    <xdr:pic>
      <xdr:nvPicPr>
        <xdr:cNvPr id="16" name="Picture 15"/>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 y="52197001"/>
          <a:ext cx="1047750" cy="1047750"/>
        </a:xfrm>
        <a:prstGeom prst="rect">
          <a:avLst/>
        </a:prstGeom>
      </xdr:spPr>
    </xdr:pic>
    <xdr:clientData/>
  </xdr:twoCellAnchor>
  <xdr:twoCellAnchor editAs="oneCell">
    <xdr:from>
      <xdr:col>0</xdr:col>
      <xdr:colOff>1</xdr:colOff>
      <xdr:row>354</xdr:row>
      <xdr:rowOff>0</xdr:rowOff>
    </xdr:from>
    <xdr:to>
      <xdr:col>1</xdr:col>
      <xdr:colOff>85726</xdr:colOff>
      <xdr:row>360</xdr:row>
      <xdr:rowOff>85639</xdr:rowOff>
    </xdr:to>
    <xdr:pic>
      <xdr:nvPicPr>
        <xdr:cNvPr id="17" name="Picture 16"/>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 y="56045100"/>
          <a:ext cx="1047750" cy="1057189"/>
        </a:xfrm>
        <a:prstGeom prst="rect">
          <a:avLst/>
        </a:prstGeom>
      </xdr:spPr>
    </xdr:pic>
    <xdr:clientData/>
  </xdr:twoCellAnchor>
  <xdr:twoCellAnchor editAs="oneCell">
    <xdr:from>
      <xdr:col>0</xdr:col>
      <xdr:colOff>0</xdr:colOff>
      <xdr:row>377</xdr:row>
      <xdr:rowOff>0</xdr:rowOff>
    </xdr:from>
    <xdr:to>
      <xdr:col>1</xdr:col>
      <xdr:colOff>95250</xdr:colOff>
      <xdr:row>383</xdr:row>
      <xdr:rowOff>76369</xdr:rowOff>
    </xdr:to>
    <xdr:pic>
      <xdr:nvPicPr>
        <xdr:cNvPr id="18" name="Picture 17"/>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0" y="59664600"/>
          <a:ext cx="1057275" cy="1047919"/>
        </a:xfrm>
        <a:prstGeom prst="rect">
          <a:avLst/>
        </a:prstGeom>
      </xdr:spPr>
    </xdr:pic>
    <xdr:clientData/>
  </xdr:twoCellAnchor>
  <xdr:twoCellAnchor editAs="oneCell">
    <xdr:from>
      <xdr:col>0</xdr:col>
      <xdr:colOff>0</xdr:colOff>
      <xdr:row>400</xdr:row>
      <xdr:rowOff>0</xdr:rowOff>
    </xdr:from>
    <xdr:to>
      <xdr:col>1</xdr:col>
      <xdr:colOff>84449</xdr:colOff>
      <xdr:row>406</xdr:row>
      <xdr:rowOff>47625</xdr:rowOff>
    </xdr:to>
    <xdr:pic>
      <xdr:nvPicPr>
        <xdr:cNvPr id="19" name="Picture 18"/>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0" y="63284100"/>
          <a:ext cx="1046474" cy="1019175"/>
        </a:xfrm>
        <a:prstGeom prst="rect">
          <a:avLst/>
        </a:prstGeom>
      </xdr:spPr>
    </xdr:pic>
    <xdr:clientData/>
  </xdr:twoCellAnchor>
  <xdr:twoCellAnchor editAs="oneCell">
    <xdr:from>
      <xdr:col>0</xdr:col>
      <xdr:colOff>0</xdr:colOff>
      <xdr:row>423</xdr:row>
      <xdr:rowOff>0</xdr:rowOff>
    </xdr:from>
    <xdr:to>
      <xdr:col>1</xdr:col>
      <xdr:colOff>84449</xdr:colOff>
      <xdr:row>429</xdr:row>
      <xdr:rowOff>47625</xdr:rowOff>
    </xdr:to>
    <xdr:pic>
      <xdr:nvPicPr>
        <xdr:cNvPr id="20" name="Picture 1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0" y="66903600"/>
          <a:ext cx="1046474" cy="1019175"/>
        </a:xfrm>
        <a:prstGeom prst="rect">
          <a:avLst/>
        </a:prstGeom>
      </xdr:spPr>
    </xdr:pic>
    <xdr:clientData/>
  </xdr:twoCellAnchor>
  <xdr:twoCellAnchor editAs="oneCell">
    <xdr:from>
      <xdr:col>0</xdr:col>
      <xdr:colOff>0</xdr:colOff>
      <xdr:row>446</xdr:row>
      <xdr:rowOff>0</xdr:rowOff>
    </xdr:from>
    <xdr:to>
      <xdr:col>1</xdr:col>
      <xdr:colOff>94740</xdr:colOff>
      <xdr:row>452</xdr:row>
      <xdr:rowOff>66675</xdr:rowOff>
    </xdr:to>
    <xdr:pic>
      <xdr:nvPicPr>
        <xdr:cNvPr id="21" name="Picture 2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0" y="70523100"/>
          <a:ext cx="1056765" cy="1038225"/>
        </a:xfrm>
        <a:prstGeom prst="rect">
          <a:avLst/>
        </a:prstGeom>
      </xdr:spPr>
    </xdr:pic>
    <xdr:clientData/>
  </xdr:twoCellAnchor>
  <xdr:twoCellAnchor editAs="oneCell">
    <xdr:from>
      <xdr:col>0</xdr:col>
      <xdr:colOff>0</xdr:colOff>
      <xdr:row>469</xdr:row>
      <xdr:rowOff>0</xdr:rowOff>
    </xdr:from>
    <xdr:to>
      <xdr:col>1</xdr:col>
      <xdr:colOff>76200</xdr:colOff>
      <xdr:row>475</xdr:row>
      <xdr:rowOff>66675</xdr:rowOff>
    </xdr:to>
    <xdr:pic>
      <xdr:nvPicPr>
        <xdr:cNvPr id="22" name="Picture 21"/>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0" y="74142600"/>
          <a:ext cx="1038225" cy="1038225"/>
        </a:xfrm>
        <a:prstGeom prst="rect">
          <a:avLst/>
        </a:prstGeom>
      </xdr:spPr>
    </xdr:pic>
    <xdr:clientData/>
  </xdr:twoCellAnchor>
  <xdr:twoCellAnchor editAs="oneCell">
    <xdr:from>
      <xdr:col>0</xdr:col>
      <xdr:colOff>0</xdr:colOff>
      <xdr:row>492</xdr:row>
      <xdr:rowOff>1</xdr:rowOff>
    </xdr:from>
    <xdr:to>
      <xdr:col>1</xdr:col>
      <xdr:colOff>104775</xdr:colOff>
      <xdr:row>498</xdr:row>
      <xdr:rowOff>67421</xdr:rowOff>
    </xdr:to>
    <xdr:pic>
      <xdr:nvPicPr>
        <xdr:cNvPr id="23" name="Picture 2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0" y="77762101"/>
          <a:ext cx="1066800" cy="1038970"/>
        </a:xfrm>
        <a:prstGeom prst="rect">
          <a:avLst/>
        </a:prstGeom>
      </xdr:spPr>
    </xdr:pic>
    <xdr:clientData/>
  </xdr:twoCellAnchor>
  <xdr:twoCellAnchor editAs="oneCell">
    <xdr:from>
      <xdr:col>0</xdr:col>
      <xdr:colOff>1</xdr:colOff>
      <xdr:row>516</xdr:row>
      <xdr:rowOff>1</xdr:rowOff>
    </xdr:from>
    <xdr:to>
      <xdr:col>1</xdr:col>
      <xdr:colOff>85726</xdr:colOff>
      <xdr:row>522</xdr:row>
      <xdr:rowOff>76201</xdr:rowOff>
    </xdr:to>
    <xdr:pic>
      <xdr:nvPicPr>
        <xdr:cNvPr id="24" name="Picture 23"/>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 y="81610201"/>
          <a:ext cx="1047750" cy="1047750"/>
        </a:xfrm>
        <a:prstGeom prst="rect">
          <a:avLst/>
        </a:prstGeom>
      </xdr:spPr>
    </xdr:pic>
    <xdr:clientData/>
  </xdr:twoCellAnchor>
  <xdr:twoCellAnchor editAs="oneCell">
    <xdr:from>
      <xdr:col>0</xdr:col>
      <xdr:colOff>0</xdr:colOff>
      <xdr:row>539</xdr:row>
      <xdr:rowOff>0</xdr:rowOff>
    </xdr:from>
    <xdr:to>
      <xdr:col>1</xdr:col>
      <xdr:colOff>95250</xdr:colOff>
      <xdr:row>545</xdr:row>
      <xdr:rowOff>85725</xdr:rowOff>
    </xdr:to>
    <xdr:pic>
      <xdr:nvPicPr>
        <xdr:cNvPr id="25" name="Picture 24"/>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0" y="85229700"/>
          <a:ext cx="1057275" cy="1057275"/>
        </a:xfrm>
        <a:prstGeom prst="rect">
          <a:avLst/>
        </a:prstGeom>
      </xdr:spPr>
    </xdr:pic>
    <xdr:clientData/>
  </xdr:twoCellAnchor>
  <xdr:twoCellAnchor editAs="oneCell">
    <xdr:from>
      <xdr:col>0</xdr:col>
      <xdr:colOff>0</xdr:colOff>
      <xdr:row>563</xdr:row>
      <xdr:rowOff>0</xdr:rowOff>
    </xdr:from>
    <xdr:to>
      <xdr:col>1</xdr:col>
      <xdr:colOff>85871</xdr:colOff>
      <xdr:row>569</xdr:row>
      <xdr:rowOff>95399</xdr:rowOff>
    </xdr:to>
    <xdr:pic>
      <xdr:nvPicPr>
        <xdr:cNvPr id="26" name="Picture 25"/>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0" y="89077800"/>
          <a:ext cx="1047896" cy="1066949"/>
        </a:xfrm>
        <a:prstGeom prst="rect">
          <a:avLst/>
        </a:prstGeom>
      </xdr:spPr>
    </xdr:pic>
    <xdr:clientData/>
  </xdr:twoCellAnchor>
  <xdr:twoCellAnchor editAs="oneCell">
    <xdr:from>
      <xdr:col>0</xdr:col>
      <xdr:colOff>0</xdr:colOff>
      <xdr:row>576</xdr:row>
      <xdr:rowOff>0</xdr:rowOff>
    </xdr:from>
    <xdr:to>
      <xdr:col>1</xdr:col>
      <xdr:colOff>85871</xdr:colOff>
      <xdr:row>582</xdr:row>
      <xdr:rowOff>95399</xdr:rowOff>
    </xdr:to>
    <xdr:pic>
      <xdr:nvPicPr>
        <xdr:cNvPr id="27" name="Picture 26"/>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0" y="91078050"/>
          <a:ext cx="1047896" cy="10669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xdr:colOff>
      <xdr:row>14</xdr:row>
      <xdr:rowOff>66675</xdr:rowOff>
    </xdr:from>
    <xdr:to>
      <xdr:col>1</xdr:col>
      <xdr:colOff>47625</xdr:colOff>
      <xdr:row>19</xdr:row>
      <xdr:rowOff>133350</xdr:rowOff>
    </xdr:to>
    <xdr:pic>
      <xdr:nvPicPr>
        <xdr:cNvPr id="4151"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00025" y="2714625"/>
          <a:ext cx="10001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6</xdr:row>
      <xdr:rowOff>47625</xdr:rowOff>
    </xdr:from>
    <xdr:to>
      <xdr:col>0</xdr:col>
      <xdr:colOff>904875</xdr:colOff>
      <xdr:row>9</xdr:row>
      <xdr:rowOff>85725</xdr:rowOff>
    </xdr:to>
    <xdr:pic>
      <xdr:nvPicPr>
        <xdr:cNvPr id="4152" name="Picture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57200" y="1238250"/>
          <a:ext cx="62865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190500</xdr:colOff>
      <xdr:row>10</xdr:row>
      <xdr:rowOff>76200</xdr:rowOff>
    </xdr:from>
    <xdr:to>
      <xdr:col>0</xdr:col>
      <xdr:colOff>952500</xdr:colOff>
      <xdr:row>14</xdr:row>
      <xdr:rowOff>57150</xdr:rowOff>
    </xdr:to>
    <xdr:pic>
      <xdr:nvPicPr>
        <xdr:cNvPr id="4153" name="Picture 3"/>
        <xdr:cNvPicPr>
          <a:picLocks noChangeAspect="1" noChangeArrowheads="1"/>
        </xdr:cNvPicPr>
      </xdr:nvPicPr>
      <xdr:blipFill>
        <a:blip xmlns:r="http://schemas.openxmlformats.org/officeDocument/2006/relationships" r:embed="rId3" cstate="print">
          <a:clrChange>
            <a:clrFrom>
              <a:srgbClr val="FEFEFE"/>
            </a:clrFrom>
            <a:clrTo>
              <a:srgbClr val="FEFEFE">
                <a:alpha val="0"/>
              </a:srgbClr>
            </a:clrTo>
          </a:clrChange>
          <a:extLst>
            <a:ext uri="{28A0092B-C50C-407E-A947-70E740481C1C}">
              <a14:useLocalDpi xmlns:a14="http://schemas.microsoft.com/office/drawing/2010/main" val="0"/>
            </a:ext>
          </a:extLst>
        </a:blip>
        <a:srcRect/>
        <a:stretch>
          <a:fillRect/>
        </a:stretch>
      </xdr:blipFill>
      <xdr:spPr bwMode="auto">
        <a:xfrm>
          <a:off x="371475" y="1962150"/>
          <a:ext cx="76200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85725</xdr:colOff>
      <xdr:row>22</xdr:row>
      <xdr:rowOff>133350</xdr:rowOff>
    </xdr:from>
    <xdr:to>
      <xdr:col>0</xdr:col>
      <xdr:colOff>876300</xdr:colOff>
      <xdr:row>27</xdr:row>
      <xdr:rowOff>0</xdr:rowOff>
    </xdr:to>
    <xdr:pic>
      <xdr:nvPicPr>
        <xdr:cNvPr id="4154" name="Picture 18"/>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66700" y="4391025"/>
          <a:ext cx="79057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28</xdr:row>
      <xdr:rowOff>9525</xdr:rowOff>
    </xdr:from>
    <xdr:to>
      <xdr:col>1</xdr:col>
      <xdr:colOff>28575</xdr:colOff>
      <xdr:row>31</xdr:row>
      <xdr:rowOff>19050</xdr:rowOff>
    </xdr:to>
    <xdr:pic>
      <xdr:nvPicPr>
        <xdr:cNvPr id="4155" name="Picture 20"/>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38125" y="5334000"/>
          <a:ext cx="94297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32</xdr:row>
      <xdr:rowOff>19050</xdr:rowOff>
    </xdr:from>
    <xdr:to>
      <xdr:col>1</xdr:col>
      <xdr:colOff>19050</xdr:colOff>
      <xdr:row>36</xdr:row>
      <xdr:rowOff>142875</xdr:rowOff>
    </xdr:to>
    <xdr:pic>
      <xdr:nvPicPr>
        <xdr:cNvPr id="4156" name="Picture 22"/>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76225" y="6010275"/>
          <a:ext cx="89535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276226</xdr:colOff>
      <xdr:row>39</xdr:row>
      <xdr:rowOff>38100</xdr:rowOff>
    </xdr:from>
    <xdr:to>
      <xdr:col>0</xdr:col>
      <xdr:colOff>762000</xdr:colOff>
      <xdr:row>41</xdr:row>
      <xdr:rowOff>164645</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57201" y="7410450"/>
          <a:ext cx="485774" cy="498020"/>
        </a:xfrm>
        <a:prstGeom prst="rect">
          <a:avLst/>
        </a:prstGeom>
      </xdr:spPr>
    </xdr:pic>
    <xdr:clientData/>
  </xdr:twoCellAnchor>
  <xdr:twoCellAnchor editAs="oneCell">
    <xdr:from>
      <xdr:col>0</xdr:col>
      <xdr:colOff>276225</xdr:colOff>
      <xdr:row>42</xdr:row>
      <xdr:rowOff>23289</xdr:rowOff>
    </xdr:from>
    <xdr:to>
      <xdr:col>0</xdr:col>
      <xdr:colOff>781050</xdr:colOff>
      <xdr:row>44</xdr:row>
      <xdr:rowOff>161925</xdr:rowOff>
    </xdr:to>
    <xdr:pic>
      <xdr:nvPicPr>
        <xdr:cNvPr id="3" name="Picture 2"/>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57200" y="7938564"/>
          <a:ext cx="504825" cy="510111"/>
        </a:xfrm>
        <a:prstGeom prst="rect">
          <a:avLst/>
        </a:prstGeom>
      </xdr:spPr>
    </xdr:pic>
    <xdr:clientData/>
  </xdr:twoCellAnchor>
  <xdr:twoCellAnchor editAs="oneCell">
    <xdr:from>
      <xdr:col>0</xdr:col>
      <xdr:colOff>285751</xdr:colOff>
      <xdr:row>45</xdr:row>
      <xdr:rowOff>66676</xdr:rowOff>
    </xdr:from>
    <xdr:to>
      <xdr:col>0</xdr:col>
      <xdr:colOff>800101</xdr:colOff>
      <xdr:row>48</xdr:row>
      <xdr:rowOff>38101</xdr:rowOff>
    </xdr:to>
    <xdr:pic>
      <xdr:nvPicPr>
        <xdr:cNvPr id="4" name="Picture 3"/>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66726" y="8524876"/>
          <a:ext cx="514350" cy="514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5</xdr:row>
      <xdr:rowOff>152401</xdr:rowOff>
    </xdr:from>
    <xdr:to>
      <xdr:col>1</xdr:col>
      <xdr:colOff>95250</xdr:colOff>
      <xdr:row>11</xdr:row>
      <xdr:rowOff>11097</xdr:rowOff>
    </xdr:to>
    <xdr:pic>
      <xdr:nvPicPr>
        <xdr:cNvPr id="21521" name="Picture 11" descr="Girl Scout Bronze Award. © GSUSA. All rights reserved."/>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19075" y="1095376"/>
          <a:ext cx="847725" cy="8302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8</xdr:row>
      <xdr:rowOff>19050</xdr:rowOff>
    </xdr:from>
    <xdr:to>
      <xdr:col>1</xdr:col>
      <xdr:colOff>9525</xdr:colOff>
      <xdr:row>10</xdr:row>
      <xdr:rowOff>19050</xdr:rowOff>
    </xdr:to>
    <xdr:pic>
      <xdr:nvPicPr>
        <xdr:cNvPr id="4" name="Picture 8"/>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1352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5</xdr:row>
      <xdr:rowOff>38100</xdr:rowOff>
    </xdr:from>
    <xdr:to>
      <xdr:col>1</xdr:col>
      <xdr:colOff>38100</xdr:colOff>
      <xdr:row>6</xdr:row>
      <xdr:rowOff>57150</xdr:rowOff>
    </xdr:to>
    <xdr:pic>
      <xdr:nvPicPr>
        <xdr:cNvPr id="2101" name="Picture 7" descr="jr_aide"/>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550" y="847725"/>
          <a:ext cx="9906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209550</xdr:colOff>
      <xdr:row>26</xdr:row>
      <xdr:rowOff>9525</xdr:rowOff>
    </xdr:from>
    <xdr:to>
      <xdr:col>0</xdr:col>
      <xdr:colOff>857250</xdr:colOff>
      <xdr:row>30</xdr:row>
      <xdr:rowOff>9525</xdr:rowOff>
    </xdr:to>
    <xdr:pic>
      <xdr:nvPicPr>
        <xdr:cNvPr id="2" name="Pictur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 y="4238625"/>
          <a:ext cx="647700" cy="647700"/>
        </a:xfrm>
        <a:prstGeom prst="rect">
          <a:avLst/>
        </a:prstGeom>
      </xdr:spPr>
    </xdr:pic>
    <xdr:clientData/>
  </xdr:twoCellAnchor>
  <xdr:twoCellAnchor editAs="oneCell">
    <xdr:from>
      <xdr:col>0</xdr:col>
      <xdr:colOff>1</xdr:colOff>
      <xdr:row>36</xdr:row>
      <xdr:rowOff>0</xdr:rowOff>
    </xdr:from>
    <xdr:to>
      <xdr:col>0</xdr:col>
      <xdr:colOff>971551</xdr:colOff>
      <xdr:row>41</xdr:row>
      <xdr:rowOff>97277</xdr:rowOff>
    </xdr:to>
    <xdr:pic>
      <xdr:nvPicPr>
        <xdr:cNvPr id="3" name="Picture 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 y="5524500"/>
          <a:ext cx="971550" cy="916427"/>
        </a:xfrm>
        <a:prstGeom prst="rect">
          <a:avLst/>
        </a:prstGeom>
      </xdr:spPr>
    </xdr:pic>
    <xdr:clientData/>
  </xdr:twoCellAnchor>
  <xdr:twoCellAnchor editAs="oneCell">
    <xdr:from>
      <xdr:col>0</xdr:col>
      <xdr:colOff>0</xdr:colOff>
      <xdr:row>49</xdr:row>
      <xdr:rowOff>47625</xdr:rowOff>
    </xdr:from>
    <xdr:to>
      <xdr:col>0</xdr:col>
      <xdr:colOff>971550</xdr:colOff>
      <xdr:row>55</xdr:row>
      <xdr:rowOff>17975</xdr:rowOff>
    </xdr:to>
    <xdr:pic>
      <xdr:nvPicPr>
        <xdr:cNvPr id="4" name="Picture 3"/>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7715250"/>
          <a:ext cx="971550" cy="9323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dra/Documents/Documents/Girl%20Scouts/TRAX/Brownie%20Trax/BrownieTrax%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Parent Contact Info"/>
      <sheetName val="Registration"/>
      <sheetName val="Dues"/>
      <sheetName val="Attendance"/>
      <sheetName val="Badges"/>
      <sheetName val="Journey Awards"/>
      <sheetName val="Council Own"/>
      <sheetName val="Bridging"/>
      <sheetName val="Age-Level"/>
      <sheetName val="Fun Patches"/>
      <sheetName val="Summary"/>
      <sheetName val="Order"/>
      <sheetName val="Brownie 1"/>
      <sheetName val="Brownie 2"/>
      <sheetName val="Brownie 3"/>
      <sheetName val="Brownie 4"/>
      <sheetName val="Brownie 5"/>
      <sheetName val="Brownie 6"/>
      <sheetName val="Brownie 7"/>
      <sheetName val="Brownie 8"/>
      <sheetName val="Brownie 9"/>
      <sheetName val="Brownie 10"/>
      <sheetName val="Brownie 11"/>
      <sheetName val="Brownie 12"/>
      <sheetName val="Brownie 13"/>
      <sheetName val="Brownie 14"/>
      <sheetName val="Brownie 15"/>
    </sheetNames>
    <sheetDataSet>
      <sheetData sheetId="0"/>
      <sheetData sheetId="1"/>
      <sheetData sheetId="2"/>
      <sheetData sheetId="3"/>
      <sheetData sheetId="4"/>
      <sheetData sheetId="5"/>
      <sheetData sheetId="6"/>
      <sheetData sheetId="7">
        <row r="7">
          <cell r="C7" t="str">
            <v>&lt;List Requirement Here&gt;</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trax.boy-scouts.net/faq.htm" TargetMode="External"/><Relationship Id="rId2" Type="http://schemas.openxmlformats.org/officeDocument/2006/relationships/hyperlink" Target="mailto:aedmunds@bellsouth.net" TargetMode="External"/><Relationship Id="rId1" Type="http://schemas.openxmlformats.org/officeDocument/2006/relationships/hyperlink" Target="mailto:aedmunds@bellsouth.net." TargetMode="External"/><Relationship Id="rId5" Type="http://schemas.openxmlformats.org/officeDocument/2006/relationships/printerSettings" Target="../printerSettings/printerSettings1.bin"/><Relationship Id="rId4" Type="http://schemas.openxmlformats.org/officeDocument/2006/relationships/hyperlink" Target="http://trax.boy-scouts.net/gstrax.ht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9.bin"/><Relationship Id="rId1" Type="http://schemas.openxmlformats.org/officeDocument/2006/relationships/hyperlink" Target="http://www.girlscouts.org/program/highest_awards/bronze_award.asp" TargetMode="Externa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10.bin"/><Relationship Id="rId4"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8" Type="http://schemas.openxmlformats.org/officeDocument/2006/relationships/vmlDrawing" Target="../drawings/vmlDrawing5.vml"/><Relationship Id="rId3" Type="http://schemas.openxmlformats.org/officeDocument/2006/relationships/hyperlink" Target="http://www.girlscouts.org/cookies" TargetMode="External"/><Relationship Id="rId7" Type="http://schemas.openxmlformats.org/officeDocument/2006/relationships/drawing" Target="../drawings/drawing5.xml"/><Relationship Id="rId2" Type="http://schemas.openxmlformats.org/officeDocument/2006/relationships/hyperlink" Target="http://trax.boy-scouts.net/pdf/JrAide.pdf" TargetMode="External"/><Relationship Id="rId1" Type="http://schemas.openxmlformats.org/officeDocument/2006/relationships/hyperlink" Target="http://trax.boy-scouts.net/pdf/JrAide.pdf" TargetMode="External"/><Relationship Id="rId6" Type="http://schemas.openxmlformats.org/officeDocument/2006/relationships/printerSettings" Target="../printerSettings/printerSettings11.bin"/><Relationship Id="rId5" Type="http://schemas.openxmlformats.org/officeDocument/2006/relationships/hyperlink" Target="http://www.girlscouts.org/global_action_award" TargetMode="External"/><Relationship Id="rId4" Type="http://schemas.openxmlformats.org/officeDocument/2006/relationships/hyperlink" Target="http://www.girlscouts.org/world_thinking_day" TargetMode="External"/><Relationship Id="rId9"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theme="5" tint="0.59999389629810485"/>
  </sheetPr>
  <dimension ref="A1:I65"/>
  <sheetViews>
    <sheetView showGridLines="0" topLeftCell="A47" workbookViewId="0">
      <selection activeCell="F5" sqref="F5"/>
    </sheetView>
  </sheetViews>
  <sheetFormatPr defaultRowHeight="12.75" x14ac:dyDescent="0.2"/>
  <cols>
    <col min="1" max="1" width="4.140625" customWidth="1"/>
    <col min="2" max="2" width="16.28515625" customWidth="1"/>
    <col min="3" max="3" width="8" customWidth="1"/>
    <col min="4" max="4" width="5.140625" customWidth="1"/>
    <col min="5" max="5" width="17.5703125" customWidth="1"/>
    <col min="9" max="9" width="12.28515625" customWidth="1"/>
  </cols>
  <sheetData>
    <row r="1" spans="1:9" x14ac:dyDescent="0.2">
      <c r="A1" s="108" t="s">
        <v>58</v>
      </c>
      <c r="B1" s="108"/>
      <c r="C1" s="108"/>
      <c r="D1" s="108"/>
      <c r="E1" s="108"/>
      <c r="F1" s="108"/>
      <c r="G1" s="108"/>
      <c r="H1" s="108"/>
      <c r="I1" s="108"/>
    </row>
    <row r="2" spans="1:9" ht="9" customHeight="1" thickBot="1" x14ac:dyDescent="0.25"/>
    <row r="3" spans="1:9" ht="13.5" thickBot="1" x14ac:dyDescent="0.25">
      <c r="A3" s="402" t="s">
        <v>81</v>
      </c>
      <c r="B3" s="402"/>
      <c r="C3" s="402"/>
      <c r="D3" s="402"/>
      <c r="E3" s="403"/>
      <c r="F3" s="404">
        <v>10</v>
      </c>
      <c r="G3" s="405"/>
      <c r="H3" s="406"/>
    </row>
    <row r="4" spans="1:9" ht="9" customHeight="1" thickBot="1" x14ac:dyDescent="0.25"/>
    <row r="5" spans="1:9" ht="13.5" thickBot="1" x14ac:dyDescent="0.25">
      <c r="A5" s="107" t="s">
        <v>82</v>
      </c>
      <c r="B5" s="107"/>
      <c r="C5" s="107"/>
      <c r="D5" s="107"/>
      <c r="E5" s="131"/>
      <c r="F5" s="265">
        <v>40726</v>
      </c>
    </row>
    <row r="6" spans="1:9" ht="9" customHeight="1" x14ac:dyDescent="0.2"/>
    <row r="7" spans="1:9" x14ac:dyDescent="0.2">
      <c r="A7" s="123" t="s">
        <v>134</v>
      </c>
      <c r="B7" s="7"/>
      <c r="C7" s="7"/>
      <c r="D7" s="7"/>
      <c r="E7" s="7"/>
      <c r="F7" s="7"/>
      <c r="G7" s="7"/>
      <c r="H7" s="7"/>
      <c r="I7" s="7"/>
    </row>
    <row r="8" spans="1:9" ht="25.5" customHeight="1" x14ac:dyDescent="0.2">
      <c r="A8" s="7"/>
      <c r="B8" s="408" t="s">
        <v>137</v>
      </c>
      <c r="C8" s="408"/>
      <c r="D8" s="408"/>
      <c r="E8" s="408"/>
      <c r="F8" s="408"/>
      <c r="G8" s="408"/>
      <c r="H8" s="408"/>
      <c r="I8" s="408"/>
    </row>
    <row r="9" spans="1:9" ht="20.25" customHeight="1" x14ac:dyDescent="0.2">
      <c r="A9" s="83" t="s">
        <v>18</v>
      </c>
      <c r="B9" s="83"/>
      <c r="C9" s="83"/>
      <c r="D9" s="83"/>
      <c r="E9" s="83"/>
      <c r="F9" s="83"/>
      <c r="G9" s="83"/>
      <c r="H9" s="83"/>
      <c r="I9" s="83"/>
    </row>
    <row r="10" spans="1:9" ht="41.25" customHeight="1" x14ac:dyDescent="0.2">
      <c r="B10" s="407" t="s">
        <v>114</v>
      </c>
      <c r="C10" s="407"/>
      <c r="D10" s="407"/>
      <c r="E10" s="407"/>
      <c r="F10" s="407"/>
      <c r="G10" s="407"/>
      <c r="H10" s="407"/>
      <c r="I10" s="407"/>
    </row>
    <row r="11" spans="1:9" ht="20.25" customHeight="1" x14ac:dyDescent="0.2">
      <c r="A11" s="83" t="s">
        <v>79</v>
      </c>
      <c r="B11" s="83"/>
      <c r="C11" s="83"/>
      <c r="D11" s="83"/>
      <c r="E11" s="83"/>
      <c r="F11" s="83"/>
      <c r="G11" s="83"/>
      <c r="H11" s="83"/>
      <c r="I11" s="83"/>
    </row>
    <row r="12" spans="1:9" ht="25.5" customHeight="1" x14ac:dyDescent="0.2">
      <c r="B12" s="407" t="s">
        <v>76</v>
      </c>
      <c r="C12" s="407"/>
      <c r="D12" s="407"/>
      <c r="E12" s="407"/>
      <c r="F12" s="407"/>
      <c r="G12" s="407"/>
      <c r="H12" s="407"/>
      <c r="I12" s="407"/>
    </row>
    <row r="13" spans="1:9" ht="20.25" customHeight="1" x14ac:dyDescent="0.2">
      <c r="A13" s="83" t="s">
        <v>138</v>
      </c>
      <c r="B13" s="83"/>
      <c r="C13" s="83"/>
      <c r="D13" s="83"/>
      <c r="E13" s="83"/>
      <c r="F13" s="83"/>
      <c r="G13" s="83"/>
      <c r="H13" s="83"/>
      <c r="I13" s="83"/>
    </row>
    <row r="14" spans="1:9" ht="52.5" customHeight="1" x14ac:dyDescent="0.2">
      <c r="B14" s="407" t="s">
        <v>139</v>
      </c>
      <c r="C14" s="407"/>
      <c r="D14" s="407"/>
      <c r="E14" s="407"/>
      <c r="F14" s="407"/>
      <c r="G14" s="407"/>
      <c r="H14" s="407"/>
      <c r="I14" s="407"/>
    </row>
    <row r="15" spans="1:9" ht="20.25" customHeight="1" x14ac:dyDescent="0.2">
      <c r="A15" s="83" t="s">
        <v>80</v>
      </c>
      <c r="B15" s="83"/>
      <c r="C15" s="83"/>
      <c r="D15" s="83"/>
      <c r="E15" s="83"/>
      <c r="F15" s="83"/>
      <c r="G15" s="83"/>
      <c r="H15" s="83"/>
      <c r="I15" s="83"/>
    </row>
    <row r="16" spans="1:9" ht="26.25" customHeight="1" x14ac:dyDescent="0.2">
      <c r="B16" s="407" t="s">
        <v>140</v>
      </c>
      <c r="C16" s="407"/>
      <c r="D16" s="407"/>
      <c r="E16" s="407"/>
      <c r="F16" s="407"/>
      <c r="G16" s="407"/>
      <c r="H16" s="407"/>
      <c r="I16" s="407"/>
    </row>
    <row r="17" spans="1:9" s="7" customFormat="1" ht="18" customHeight="1" x14ac:dyDescent="0.2">
      <c r="A17" s="123" t="s">
        <v>142</v>
      </c>
      <c r="B17" s="147"/>
      <c r="C17" s="147"/>
      <c r="D17" s="147"/>
      <c r="E17" s="147"/>
      <c r="F17" s="147"/>
      <c r="G17" s="147"/>
      <c r="H17" s="147"/>
      <c r="I17" s="147"/>
    </row>
    <row r="18" spans="1:9" s="7" customFormat="1" ht="27.75" customHeight="1" x14ac:dyDescent="0.2">
      <c r="B18" s="417" t="s">
        <v>143</v>
      </c>
      <c r="C18" s="417"/>
      <c r="D18" s="417"/>
      <c r="E18" s="417"/>
      <c r="F18" s="417"/>
      <c r="G18" s="417"/>
      <c r="H18" s="417"/>
      <c r="I18" s="417"/>
    </row>
    <row r="19" spans="1:9" ht="20.25" customHeight="1" x14ac:dyDescent="0.2">
      <c r="A19" s="83" t="s">
        <v>145</v>
      </c>
      <c r="B19" s="83"/>
      <c r="C19" s="83"/>
      <c r="D19" s="83"/>
      <c r="E19" s="83"/>
      <c r="F19" s="83"/>
      <c r="G19" s="83"/>
      <c r="H19" s="83"/>
      <c r="I19" s="83"/>
    </row>
    <row r="20" spans="1:9" s="10" customFormat="1" x14ac:dyDescent="0.2">
      <c r="A20"/>
      <c r="B20" s="407" t="s">
        <v>19</v>
      </c>
      <c r="C20" s="407"/>
      <c r="D20" s="407"/>
      <c r="E20" s="407"/>
      <c r="F20" s="407"/>
      <c r="G20" s="407"/>
      <c r="H20" s="407"/>
      <c r="I20" s="407"/>
    </row>
    <row r="21" spans="1:9" ht="20.25" customHeight="1" x14ac:dyDescent="0.2">
      <c r="A21" s="107" t="s">
        <v>6</v>
      </c>
      <c r="B21" s="107"/>
      <c r="C21" s="107"/>
      <c r="D21" s="107"/>
      <c r="E21" s="107"/>
      <c r="F21" s="107"/>
      <c r="G21" s="107"/>
      <c r="H21" s="107"/>
      <c r="I21" s="107"/>
    </row>
    <row r="22" spans="1:9" ht="104.25" customHeight="1" x14ac:dyDescent="0.2">
      <c r="B22" s="407" t="s">
        <v>105</v>
      </c>
      <c r="C22" s="407"/>
      <c r="D22" s="407"/>
      <c r="E22" s="407"/>
      <c r="F22" s="407"/>
      <c r="G22" s="407"/>
      <c r="H22" s="407"/>
      <c r="I22" s="407"/>
    </row>
    <row r="23" spans="1:9" ht="21" customHeight="1" x14ac:dyDescent="0.2">
      <c r="A23" s="1" t="s">
        <v>7</v>
      </c>
      <c r="B23" s="16"/>
      <c r="C23" s="16"/>
      <c r="D23" s="16"/>
      <c r="E23" s="16"/>
      <c r="F23" s="16"/>
      <c r="G23" s="16"/>
      <c r="H23" s="16"/>
      <c r="I23" s="16"/>
    </row>
    <row r="24" spans="1:9" ht="65.25" customHeight="1" x14ac:dyDescent="0.2">
      <c r="B24" s="407" t="s">
        <v>106</v>
      </c>
      <c r="C24" s="407"/>
      <c r="D24" s="407"/>
      <c r="E24" s="407"/>
      <c r="F24" s="407"/>
      <c r="G24" s="407"/>
      <c r="H24" s="407"/>
      <c r="I24" s="407"/>
    </row>
    <row r="25" spans="1:9" ht="20.25" customHeight="1" x14ac:dyDescent="0.2">
      <c r="A25" s="83" t="s">
        <v>20</v>
      </c>
      <c r="B25" s="83"/>
      <c r="C25" s="83"/>
      <c r="D25" s="83"/>
      <c r="E25" s="83"/>
      <c r="F25" s="83"/>
      <c r="G25" s="83"/>
      <c r="H25" s="83"/>
      <c r="I25" s="83"/>
    </row>
    <row r="26" spans="1:9" ht="51" customHeight="1" x14ac:dyDescent="0.2">
      <c r="B26" s="409" t="s">
        <v>21</v>
      </c>
      <c r="C26" s="409"/>
      <c r="D26" s="409"/>
      <c r="E26" s="409"/>
      <c r="F26" s="409"/>
      <c r="G26" s="409"/>
      <c r="H26" s="409"/>
      <c r="I26" s="409"/>
    </row>
    <row r="27" spans="1:9" ht="12.75" customHeight="1" x14ac:dyDescent="0.2">
      <c r="A27" s="1" t="s">
        <v>8</v>
      </c>
      <c r="B27" s="88"/>
      <c r="C27" s="88"/>
      <c r="D27" s="88"/>
      <c r="E27" s="88"/>
      <c r="F27" s="88"/>
      <c r="G27" s="88"/>
      <c r="H27" s="88"/>
      <c r="I27" s="88"/>
    </row>
    <row r="28" spans="1:9" ht="40.5" customHeight="1" x14ac:dyDescent="0.2">
      <c r="B28" s="407" t="s">
        <v>9</v>
      </c>
      <c r="C28" s="407"/>
      <c r="D28" s="407"/>
      <c r="E28" s="407"/>
      <c r="F28" s="407"/>
      <c r="G28" s="407"/>
      <c r="H28" s="407"/>
      <c r="I28" s="407"/>
    </row>
    <row r="29" spans="1:9" x14ac:dyDescent="0.2">
      <c r="B29" s="88"/>
      <c r="C29" s="416" t="s">
        <v>10</v>
      </c>
      <c r="D29" s="416"/>
      <c r="E29" s="416"/>
      <c r="F29" s="88"/>
      <c r="G29" s="88"/>
      <c r="H29" s="88"/>
      <c r="I29" s="88"/>
    </row>
    <row r="30" spans="1:9" ht="51" customHeight="1" x14ac:dyDescent="0.2">
      <c r="B30" s="409" t="s">
        <v>11</v>
      </c>
      <c r="C30" s="409"/>
      <c r="D30" s="409"/>
      <c r="E30" s="409"/>
      <c r="F30" s="409"/>
      <c r="G30" s="409"/>
      <c r="H30" s="409"/>
      <c r="I30" s="409"/>
    </row>
    <row r="31" spans="1:9" ht="20.25" customHeight="1" x14ac:dyDescent="0.2">
      <c r="A31" s="83" t="s">
        <v>59</v>
      </c>
      <c r="B31" s="83"/>
      <c r="C31" s="83"/>
      <c r="D31" s="83"/>
      <c r="E31" s="83"/>
      <c r="F31" s="83"/>
      <c r="G31" s="83"/>
      <c r="H31" s="83"/>
      <c r="I31" s="83"/>
    </row>
    <row r="32" spans="1:9" ht="54.75" customHeight="1" x14ac:dyDescent="0.2">
      <c r="B32" s="409" t="s">
        <v>101</v>
      </c>
      <c r="C32" s="409"/>
      <c r="D32" s="409"/>
      <c r="E32" s="409"/>
      <c r="F32" s="409"/>
      <c r="G32" s="409"/>
      <c r="H32" s="409"/>
      <c r="I32" s="409"/>
    </row>
    <row r="33" spans="1:9" ht="18" customHeight="1" x14ac:dyDescent="0.2">
      <c r="A33" s="107" t="s">
        <v>12</v>
      </c>
      <c r="B33" s="107"/>
      <c r="C33" s="107"/>
      <c r="D33" s="107"/>
      <c r="E33" s="107"/>
      <c r="F33" s="107"/>
      <c r="G33" s="107"/>
      <c r="H33" s="107"/>
      <c r="I33" s="107"/>
    </row>
    <row r="34" spans="1:9" ht="28.5" customHeight="1" x14ac:dyDescent="0.2">
      <c r="B34" s="407" t="s">
        <v>60</v>
      </c>
      <c r="C34" s="407"/>
      <c r="D34" s="407"/>
      <c r="E34" s="407"/>
      <c r="F34" s="407"/>
      <c r="G34" s="407"/>
      <c r="H34" s="407"/>
      <c r="I34" s="407"/>
    </row>
    <row r="35" spans="1:9" ht="66" customHeight="1" x14ac:dyDescent="0.2">
      <c r="B35" s="407" t="s">
        <v>127</v>
      </c>
      <c r="C35" s="407"/>
      <c r="D35" s="407"/>
      <c r="E35" s="407"/>
      <c r="F35" s="407"/>
      <c r="G35" s="407"/>
      <c r="H35" s="407"/>
      <c r="I35" s="407"/>
    </row>
    <row r="36" spans="1:9" x14ac:dyDescent="0.2">
      <c r="B36" s="407" t="s">
        <v>83</v>
      </c>
      <c r="C36" s="407"/>
      <c r="D36" s="407"/>
      <c r="E36" s="414" t="s">
        <v>128</v>
      </c>
      <c r="F36" s="414"/>
      <c r="G36" s="415"/>
      <c r="H36" s="16"/>
      <c r="I36" s="16"/>
    </row>
    <row r="37" spans="1:9" ht="27.75" customHeight="1" x14ac:dyDescent="0.2">
      <c r="B37" s="407" t="s">
        <v>61</v>
      </c>
      <c r="C37" s="407"/>
      <c r="D37" s="407"/>
      <c r="E37" s="407"/>
      <c r="F37" s="407"/>
      <c r="G37" s="407"/>
      <c r="H37" s="407"/>
      <c r="I37" s="407"/>
    </row>
    <row r="38" spans="1:9" s="10" customFormat="1" ht="25.5" customHeight="1" x14ac:dyDescent="0.2">
      <c r="A38"/>
      <c r="B38" s="407" t="s">
        <v>13</v>
      </c>
      <c r="C38" s="407"/>
      <c r="D38" s="407"/>
      <c r="E38" s="407"/>
      <c r="F38" s="407"/>
      <c r="G38" s="407"/>
      <c r="H38" s="407"/>
      <c r="I38" s="407"/>
    </row>
    <row r="39" spans="1:9" ht="19.5" customHeight="1" x14ac:dyDescent="0.2">
      <c r="A39" s="1" t="s">
        <v>14</v>
      </c>
      <c r="B39" s="16"/>
      <c r="C39" s="16"/>
      <c r="D39" s="16"/>
      <c r="E39" s="16"/>
      <c r="F39" s="16"/>
      <c r="G39" s="16"/>
      <c r="H39" s="16"/>
      <c r="I39" s="16"/>
    </row>
    <row r="40" spans="1:9" x14ac:dyDescent="0.2">
      <c r="A40" s="10"/>
      <c r="B40" s="411" t="s">
        <v>15</v>
      </c>
      <c r="C40" s="411"/>
      <c r="D40" s="109"/>
      <c r="E40" s="109"/>
      <c r="F40" s="109"/>
      <c r="G40" s="109"/>
      <c r="H40" s="109"/>
      <c r="I40" s="109"/>
    </row>
    <row r="41" spans="1:9" x14ac:dyDescent="0.2">
      <c r="A41" s="410" t="s">
        <v>62</v>
      </c>
      <c r="B41" s="410"/>
      <c r="C41" s="410"/>
      <c r="D41" s="410"/>
      <c r="E41" s="410"/>
      <c r="F41" s="410"/>
      <c r="G41" s="410"/>
      <c r="H41" s="410"/>
      <c r="I41" s="410"/>
    </row>
    <row r="42" spans="1:9" x14ac:dyDescent="0.2">
      <c r="B42" s="1" t="s">
        <v>102</v>
      </c>
      <c r="C42" s="19">
        <v>39462</v>
      </c>
      <c r="D42" s="413" t="s">
        <v>63</v>
      </c>
      <c r="E42" s="413"/>
      <c r="F42" s="413"/>
      <c r="G42" s="413"/>
      <c r="H42" s="413"/>
      <c r="I42" s="413"/>
    </row>
    <row r="43" spans="1:9" x14ac:dyDescent="0.2">
      <c r="B43" s="1"/>
      <c r="C43" s="19"/>
      <c r="D43" s="155"/>
      <c r="E43" s="155"/>
      <c r="F43" s="155"/>
      <c r="G43" s="155"/>
      <c r="H43" s="155"/>
      <c r="I43" s="155"/>
    </row>
    <row r="44" spans="1:9" x14ac:dyDescent="0.2">
      <c r="B44" s="1" t="s">
        <v>22</v>
      </c>
      <c r="C44" s="19">
        <v>39716</v>
      </c>
      <c r="D44" s="413" t="s">
        <v>16</v>
      </c>
      <c r="E44" s="413"/>
      <c r="F44" s="413"/>
      <c r="G44" s="413"/>
      <c r="H44" s="413"/>
      <c r="I44" s="413"/>
    </row>
    <row r="45" spans="1:9" x14ac:dyDescent="0.2">
      <c r="B45" s="1"/>
      <c r="C45" s="19"/>
      <c r="D45" s="155"/>
      <c r="E45" s="155"/>
      <c r="F45" s="155"/>
      <c r="G45" s="155"/>
      <c r="H45" s="155"/>
      <c r="I45" s="155"/>
    </row>
    <row r="46" spans="1:9" x14ac:dyDescent="0.2">
      <c r="B46" s="1" t="s">
        <v>23</v>
      </c>
      <c r="C46" s="19">
        <v>39727</v>
      </c>
      <c r="D46" s="15" t="s">
        <v>17</v>
      </c>
    </row>
    <row r="47" spans="1:9" x14ac:dyDescent="0.2">
      <c r="B47" s="1"/>
      <c r="C47" s="19"/>
      <c r="D47" s="15"/>
    </row>
    <row r="48" spans="1:9" x14ac:dyDescent="0.2">
      <c r="B48" s="1" t="s">
        <v>122</v>
      </c>
      <c r="C48" s="14">
        <v>39797</v>
      </c>
      <c r="D48" s="15" t="s">
        <v>84</v>
      </c>
    </row>
    <row r="49" spans="2:9" x14ac:dyDescent="0.2">
      <c r="B49" s="1"/>
      <c r="C49" s="14"/>
      <c r="D49" s="15"/>
    </row>
    <row r="50" spans="2:9" x14ac:dyDescent="0.2">
      <c r="B50" s="1" t="s">
        <v>2</v>
      </c>
      <c r="C50" s="14">
        <v>39812</v>
      </c>
      <c r="D50" s="15" t="s">
        <v>4</v>
      </c>
    </row>
    <row r="51" spans="2:9" x14ac:dyDescent="0.2">
      <c r="B51" s="1"/>
      <c r="C51" s="14"/>
      <c r="D51" s="15"/>
    </row>
    <row r="52" spans="2:9" x14ac:dyDescent="0.2">
      <c r="B52" s="1" t="s">
        <v>3</v>
      </c>
      <c r="C52" s="19">
        <v>39876</v>
      </c>
      <c r="D52" s="15" t="s">
        <v>4</v>
      </c>
    </row>
    <row r="53" spans="2:9" x14ac:dyDescent="0.2">
      <c r="C53" s="14"/>
    </row>
    <row r="54" spans="2:9" ht="25.5" customHeight="1" x14ac:dyDescent="0.2">
      <c r="B54" s="156" t="s">
        <v>126</v>
      </c>
      <c r="C54" s="157">
        <v>39922</v>
      </c>
      <c r="D54" s="412" t="s">
        <v>125</v>
      </c>
      <c r="E54" s="401"/>
      <c r="F54" s="401"/>
      <c r="G54" s="401"/>
      <c r="H54" s="401"/>
      <c r="I54" s="401"/>
    </row>
    <row r="55" spans="2:9" ht="25.5" customHeight="1" x14ac:dyDescent="0.2">
      <c r="B55" s="156" t="s">
        <v>38</v>
      </c>
      <c r="C55" s="157">
        <v>40035</v>
      </c>
      <c r="D55" s="412" t="s">
        <v>43</v>
      </c>
      <c r="E55" s="401"/>
      <c r="F55" s="401"/>
      <c r="G55" s="401"/>
      <c r="H55" s="401"/>
      <c r="I55" s="401"/>
    </row>
    <row r="56" spans="2:9" x14ac:dyDescent="0.2">
      <c r="B56" s="156" t="s">
        <v>135</v>
      </c>
      <c r="C56" s="157">
        <v>40112</v>
      </c>
      <c r="D56" s="412" t="s">
        <v>136</v>
      </c>
      <c r="E56" s="401"/>
      <c r="F56" s="401"/>
      <c r="G56" s="401"/>
      <c r="H56" s="401"/>
      <c r="I56" s="401"/>
    </row>
    <row r="57" spans="2:9" x14ac:dyDescent="0.2">
      <c r="B57" s="156" t="s">
        <v>162</v>
      </c>
      <c r="C57" s="14">
        <v>40562</v>
      </c>
      <c r="D57" s="189" t="s">
        <v>163</v>
      </c>
    </row>
    <row r="58" spans="2:9" x14ac:dyDescent="0.2">
      <c r="B58" s="156" t="s">
        <v>755</v>
      </c>
      <c r="C58" s="14">
        <v>40872</v>
      </c>
      <c r="D58" s="400" t="s">
        <v>756</v>
      </c>
      <c r="E58" s="401"/>
      <c r="F58" s="401"/>
      <c r="G58" s="401"/>
      <c r="H58" s="401"/>
      <c r="I58" s="401"/>
    </row>
    <row r="59" spans="2:9" x14ac:dyDescent="0.2">
      <c r="D59" s="401"/>
      <c r="E59" s="401"/>
      <c r="F59" s="401"/>
      <c r="G59" s="401"/>
      <c r="H59" s="401"/>
      <c r="I59" s="401"/>
    </row>
    <row r="60" spans="2:9" x14ac:dyDescent="0.2">
      <c r="D60" s="401"/>
      <c r="E60" s="401"/>
      <c r="F60" s="401"/>
      <c r="G60" s="401"/>
      <c r="H60" s="401"/>
      <c r="I60" s="401"/>
    </row>
    <row r="61" spans="2:9" x14ac:dyDescent="0.2">
      <c r="D61" s="401"/>
      <c r="E61" s="401"/>
      <c r="F61" s="401"/>
      <c r="G61" s="401"/>
      <c r="H61" s="401"/>
      <c r="I61" s="401"/>
    </row>
    <row r="62" spans="2:9" x14ac:dyDescent="0.2">
      <c r="B62" s="156" t="s">
        <v>758</v>
      </c>
      <c r="C62" s="14">
        <v>40924</v>
      </c>
      <c r="D62" s="396" t="s">
        <v>759</v>
      </c>
      <c r="E62" s="390"/>
      <c r="F62" s="390"/>
      <c r="G62" s="390"/>
      <c r="H62" s="390"/>
      <c r="I62" s="390"/>
    </row>
    <row r="63" spans="2:9" x14ac:dyDescent="0.2">
      <c r="D63" s="390"/>
      <c r="E63" s="390"/>
      <c r="F63" s="390"/>
      <c r="G63" s="390"/>
      <c r="H63" s="390"/>
      <c r="I63" s="390"/>
    </row>
    <row r="64" spans="2:9" x14ac:dyDescent="0.2">
      <c r="D64" s="390"/>
      <c r="E64" s="390"/>
      <c r="F64" s="390"/>
      <c r="G64" s="390"/>
      <c r="H64" s="390"/>
      <c r="I64" s="390"/>
    </row>
    <row r="65" spans="4:9" x14ac:dyDescent="0.2">
      <c r="D65" s="390"/>
      <c r="E65" s="390"/>
      <c r="F65" s="390"/>
      <c r="G65" s="390"/>
      <c r="H65" s="390"/>
      <c r="I65" s="390"/>
    </row>
  </sheetData>
  <sheetProtection selectLockedCells="1"/>
  <mergeCells count="30">
    <mergeCell ref="B26:I26"/>
    <mergeCell ref="B30:I30"/>
    <mergeCell ref="C29:E29"/>
    <mergeCell ref="B18:I18"/>
    <mergeCell ref="B12:I12"/>
    <mergeCell ref="B20:I20"/>
    <mergeCell ref="B22:I22"/>
    <mergeCell ref="B16:I16"/>
    <mergeCell ref="B28:I28"/>
    <mergeCell ref="B35:I35"/>
    <mergeCell ref="D44:I44"/>
    <mergeCell ref="D42:I42"/>
    <mergeCell ref="B36:D36"/>
    <mergeCell ref="E36:G36"/>
    <mergeCell ref="D58:I61"/>
    <mergeCell ref="A3:E3"/>
    <mergeCell ref="F3:H3"/>
    <mergeCell ref="B24:I24"/>
    <mergeCell ref="B8:I8"/>
    <mergeCell ref="B14:I14"/>
    <mergeCell ref="B10:I10"/>
    <mergeCell ref="B32:I32"/>
    <mergeCell ref="A41:I41"/>
    <mergeCell ref="B40:C40"/>
    <mergeCell ref="B34:I34"/>
    <mergeCell ref="B37:I37"/>
    <mergeCell ref="B38:I38"/>
    <mergeCell ref="D56:I56"/>
    <mergeCell ref="D55:I55"/>
    <mergeCell ref="D54:I54"/>
  </mergeCells>
  <phoneticPr fontId="2" type="noConversion"/>
  <hyperlinks>
    <hyperlink ref="B40" r:id="rId1" display="aedmunds@bellsouth.net."/>
    <hyperlink ref="B40:C40" r:id="rId2" display="aedmunds@bellsouth.net"/>
    <hyperlink ref="C29" r:id="rId3"/>
    <hyperlink ref="E36" r:id="rId4"/>
  </hyperlinks>
  <pageMargins left="0.75" right="0.75" top="1" bottom="1" header="0.5" footer="0.5"/>
  <pageSetup orientation="portrait" horizontalDpi="4294967293" r:id="rId5"/>
  <headerFooter alignWithMargins="0">
    <oddHeader>&amp;C&amp;"Arial,Bold"&amp;14JuniorTrax&amp;12Instructions page - &amp;D&amp;"Arial,Regular"&amp;10</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0000"/>
  </sheetPr>
  <dimension ref="A1:G180"/>
  <sheetViews>
    <sheetView showGridLines="0" topLeftCell="A2" workbookViewId="0">
      <selection activeCell="D13" sqref="D13"/>
    </sheetView>
  </sheetViews>
  <sheetFormatPr defaultRowHeight="12.75" x14ac:dyDescent="0.2"/>
  <cols>
    <col min="1" max="1" width="15.140625" customWidth="1"/>
    <col min="2" max="2" width="26.42578125" bestFit="1" customWidth="1"/>
    <col min="3" max="3" width="15.140625" customWidth="1"/>
    <col min="4" max="4" width="24.7109375" customWidth="1"/>
    <col min="5" max="5" width="2.7109375" style="7" customWidth="1"/>
    <col min="6" max="6" width="14" bestFit="1" customWidth="1"/>
    <col min="7" max="7" width="24.85546875" customWidth="1"/>
  </cols>
  <sheetData>
    <row r="1" spans="1:7" ht="28.5" customHeight="1" x14ac:dyDescent="0.25">
      <c r="A1" s="49" t="str">
        <f>Bekah!$A$1</f>
        <v>Bekah</v>
      </c>
      <c r="B1" s="50" t="s">
        <v>760</v>
      </c>
      <c r="C1" s="110" t="s">
        <v>47</v>
      </c>
      <c r="D1" s="51"/>
      <c r="E1" s="418" t="s">
        <v>99</v>
      </c>
      <c r="F1" s="45"/>
      <c r="G1" s="46"/>
    </row>
    <row r="2" spans="1:7" x14ac:dyDescent="0.2">
      <c r="A2" s="8" t="s">
        <v>150</v>
      </c>
      <c r="B2" s="397"/>
      <c r="C2" s="59" t="s">
        <v>74</v>
      </c>
      <c r="D2" s="184"/>
      <c r="E2" s="418"/>
      <c r="F2" s="45"/>
      <c r="G2" s="46"/>
    </row>
    <row r="3" spans="1:7" x14ac:dyDescent="0.2">
      <c r="A3" s="421" t="s">
        <v>65</v>
      </c>
      <c r="B3" s="421"/>
      <c r="C3" s="421" t="s">
        <v>66</v>
      </c>
      <c r="D3" s="421"/>
      <c r="E3" s="419"/>
      <c r="F3" s="5" t="s">
        <v>69</v>
      </c>
      <c r="G3" s="47"/>
    </row>
    <row r="4" spans="1:7" x14ac:dyDescent="0.2">
      <c r="A4" s="5" t="s">
        <v>67</v>
      </c>
      <c r="B4" s="171" t="s">
        <v>762</v>
      </c>
      <c r="C4" s="5" t="s">
        <v>67</v>
      </c>
      <c r="D4" s="23"/>
      <c r="E4" s="419"/>
      <c r="G4" s="6"/>
    </row>
    <row r="5" spans="1:7" x14ac:dyDescent="0.2">
      <c r="A5" s="5" t="s">
        <v>69</v>
      </c>
      <c r="B5" s="171" t="s">
        <v>761</v>
      </c>
      <c r="C5" s="5" t="s">
        <v>69</v>
      </c>
      <c r="D5" s="23"/>
      <c r="E5" s="419"/>
      <c r="F5" s="5" t="s">
        <v>100</v>
      </c>
      <c r="G5" s="23"/>
    </row>
    <row r="6" spans="1:7" x14ac:dyDescent="0.2">
      <c r="A6" s="5" t="s">
        <v>70</v>
      </c>
      <c r="B6" s="171"/>
      <c r="C6" s="5" t="s">
        <v>70</v>
      </c>
      <c r="D6" s="23"/>
      <c r="E6" s="419"/>
      <c r="G6" s="6"/>
    </row>
    <row r="7" spans="1:7" x14ac:dyDescent="0.2">
      <c r="A7" s="5" t="s">
        <v>68</v>
      </c>
      <c r="B7" s="21"/>
      <c r="C7" s="5" t="s">
        <v>68</v>
      </c>
      <c r="D7" s="23"/>
      <c r="E7" s="419"/>
      <c r="F7" s="5" t="s">
        <v>72</v>
      </c>
      <c r="G7" s="160"/>
    </row>
    <row r="8" spans="1:7" x14ac:dyDescent="0.2">
      <c r="A8" s="5" t="s">
        <v>72</v>
      </c>
      <c r="B8" s="159"/>
      <c r="C8" s="5" t="s">
        <v>72</v>
      </c>
      <c r="D8" s="160"/>
      <c r="E8" s="419"/>
      <c r="G8" s="6"/>
    </row>
    <row r="9" spans="1:7" x14ac:dyDescent="0.2">
      <c r="A9" s="5" t="s">
        <v>71</v>
      </c>
      <c r="B9" s="159"/>
      <c r="C9" s="5" t="s">
        <v>71</v>
      </c>
      <c r="D9" s="160"/>
      <c r="E9" s="419"/>
      <c r="F9" s="5" t="s">
        <v>71</v>
      </c>
      <c r="G9" s="160"/>
    </row>
    <row r="10" spans="1:7" x14ac:dyDescent="0.2">
      <c r="A10" s="5" t="s">
        <v>74</v>
      </c>
      <c r="B10" s="159"/>
      <c r="C10" s="5" t="s">
        <v>74</v>
      </c>
      <c r="D10" s="160"/>
      <c r="E10" s="419"/>
      <c r="G10" s="6"/>
    </row>
    <row r="11" spans="1:7" x14ac:dyDescent="0.2">
      <c r="A11" s="5" t="s">
        <v>75</v>
      </c>
      <c r="B11" s="21"/>
      <c r="C11" s="5" t="s">
        <v>75</v>
      </c>
      <c r="D11" s="21"/>
      <c r="E11" s="419"/>
      <c r="F11" s="5" t="s">
        <v>74</v>
      </c>
      <c r="G11" s="160"/>
    </row>
    <row r="12" spans="1:7" x14ac:dyDescent="0.2">
      <c r="A12" s="20" t="s">
        <v>73</v>
      </c>
      <c r="B12" s="22"/>
      <c r="C12" s="20" t="s">
        <v>73</v>
      </c>
      <c r="D12" s="24"/>
      <c r="E12" s="420"/>
      <c r="F12" s="20"/>
      <c r="G12" s="48"/>
    </row>
    <row r="13" spans="1:7" ht="28.5" customHeight="1" x14ac:dyDescent="0.25">
      <c r="A13" s="49" t="str">
        <f>Elizabeth!$A$1</f>
        <v>Elizabeth</v>
      </c>
      <c r="B13" s="50" t="s">
        <v>763</v>
      </c>
      <c r="C13" s="110" t="s">
        <v>47</v>
      </c>
      <c r="D13" s="51">
        <v>36917</v>
      </c>
      <c r="E13" s="418" t="s">
        <v>99</v>
      </c>
      <c r="F13" s="45"/>
      <c r="G13" s="46"/>
    </row>
    <row r="14" spans="1:7" x14ac:dyDescent="0.2">
      <c r="A14" s="8" t="s">
        <v>150</v>
      </c>
      <c r="B14" s="397" t="s">
        <v>768</v>
      </c>
      <c r="C14" s="59" t="s">
        <v>74</v>
      </c>
      <c r="D14" s="184"/>
      <c r="E14" s="418"/>
      <c r="F14" s="45"/>
      <c r="G14" s="46"/>
    </row>
    <row r="15" spans="1:7" x14ac:dyDescent="0.2">
      <c r="A15" s="421" t="s">
        <v>65</v>
      </c>
      <c r="B15" s="421"/>
      <c r="C15" s="421" t="s">
        <v>66</v>
      </c>
      <c r="D15" s="421"/>
      <c r="E15" s="419"/>
      <c r="F15" s="5" t="s">
        <v>69</v>
      </c>
      <c r="G15" s="399" t="s">
        <v>773</v>
      </c>
    </row>
    <row r="16" spans="1:7" x14ac:dyDescent="0.2">
      <c r="A16" s="5" t="s">
        <v>67</v>
      </c>
      <c r="B16" s="171" t="s">
        <v>770</v>
      </c>
      <c r="C16" s="5" t="s">
        <v>67</v>
      </c>
      <c r="D16" s="23" t="s">
        <v>769</v>
      </c>
      <c r="E16" s="419"/>
      <c r="G16" s="6"/>
    </row>
    <row r="17" spans="1:7" x14ac:dyDescent="0.2">
      <c r="A17" s="5" t="s">
        <v>69</v>
      </c>
      <c r="B17" s="171" t="s">
        <v>764</v>
      </c>
      <c r="C17" s="5" t="s">
        <v>69</v>
      </c>
      <c r="D17" s="23"/>
      <c r="E17" s="419"/>
      <c r="F17" s="5" t="s">
        <v>100</v>
      </c>
      <c r="G17" s="23" t="s">
        <v>774</v>
      </c>
    </row>
    <row r="18" spans="1:7" x14ac:dyDescent="0.2">
      <c r="A18" s="5" t="s">
        <v>70</v>
      </c>
      <c r="B18" s="171" t="s">
        <v>775</v>
      </c>
      <c r="C18" s="5" t="s">
        <v>70</v>
      </c>
      <c r="D18" s="23" t="s">
        <v>771</v>
      </c>
      <c r="E18" s="419"/>
      <c r="G18" s="6"/>
    </row>
    <row r="19" spans="1:7" x14ac:dyDescent="0.2">
      <c r="A19" s="5" t="s">
        <v>68</v>
      </c>
      <c r="B19" s="21" t="s">
        <v>776</v>
      </c>
      <c r="C19" s="5" t="s">
        <v>68</v>
      </c>
      <c r="D19" s="23" t="s">
        <v>772</v>
      </c>
      <c r="E19" s="419"/>
      <c r="F19" s="5" t="s">
        <v>72</v>
      </c>
      <c r="G19" s="160"/>
    </row>
    <row r="20" spans="1:7" x14ac:dyDescent="0.2">
      <c r="A20" s="5" t="s">
        <v>72</v>
      </c>
      <c r="B20" s="159"/>
      <c r="C20" s="5" t="s">
        <v>72</v>
      </c>
      <c r="D20" s="160">
        <v>3042292748</v>
      </c>
      <c r="E20" s="419"/>
      <c r="G20" s="6"/>
    </row>
    <row r="21" spans="1:7" x14ac:dyDescent="0.2">
      <c r="A21" s="5" t="s">
        <v>71</v>
      </c>
      <c r="B21" s="159"/>
      <c r="C21" s="5" t="s">
        <v>71</v>
      </c>
      <c r="D21" s="160"/>
      <c r="E21" s="419"/>
      <c r="F21" s="5" t="s">
        <v>71</v>
      </c>
      <c r="G21" s="160"/>
    </row>
    <row r="22" spans="1:7" x14ac:dyDescent="0.2">
      <c r="A22" s="5" t="s">
        <v>74</v>
      </c>
      <c r="B22" s="159">
        <v>3045827108</v>
      </c>
      <c r="C22" s="5" t="s">
        <v>74</v>
      </c>
      <c r="D22" s="160">
        <v>3045825508</v>
      </c>
      <c r="E22" s="419"/>
      <c r="G22" s="6"/>
    </row>
    <row r="23" spans="1:7" x14ac:dyDescent="0.2">
      <c r="A23" s="5" t="s">
        <v>75</v>
      </c>
      <c r="B23" s="21"/>
      <c r="C23" s="5" t="s">
        <v>75</v>
      </c>
      <c r="D23" s="23"/>
      <c r="E23" s="419"/>
      <c r="F23" s="5" t="s">
        <v>74</v>
      </c>
      <c r="G23" s="160">
        <v>3046716272</v>
      </c>
    </row>
    <row r="24" spans="1:7" x14ac:dyDescent="0.2">
      <c r="A24" s="20" t="s">
        <v>73</v>
      </c>
      <c r="B24" s="22"/>
      <c r="C24" s="20" t="s">
        <v>73</v>
      </c>
      <c r="D24" s="24"/>
      <c r="E24" s="420"/>
      <c r="F24" s="20"/>
      <c r="G24" s="48"/>
    </row>
    <row r="25" spans="1:7" ht="28.5" customHeight="1" x14ac:dyDescent="0.25">
      <c r="A25" s="49" t="str">
        <f ca="1">Meagan!$A$1</f>
        <v>Meagan</v>
      </c>
      <c r="B25" s="50" t="s">
        <v>42</v>
      </c>
      <c r="C25" s="110" t="s">
        <v>47</v>
      </c>
      <c r="D25" s="51"/>
      <c r="E25" s="418" t="s">
        <v>99</v>
      </c>
      <c r="F25" s="45"/>
      <c r="G25" s="46"/>
    </row>
    <row r="26" spans="1:7" x14ac:dyDescent="0.2">
      <c r="A26" s="380" t="s">
        <v>150</v>
      </c>
      <c r="B26" s="60"/>
      <c r="C26" s="59" t="s">
        <v>74</v>
      </c>
      <c r="D26" s="184"/>
      <c r="E26" s="418"/>
      <c r="F26" s="45"/>
      <c r="G26" s="46"/>
    </row>
    <row r="27" spans="1:7" x14ac:dyDescent="0.2">
      <c r="A27" s="421" t="s">
        <v>65</v>
      </c>
      <c r="B27" s="421"/>
      <c r="C27" s="421" t="s">
        <v>66</v>
      </c>
      <c r="D27" s="421"/>
      <c r="E27" s="419"/>
      <c r="F27" s="5" t="s">
        <v>69</v>
      </c>
      <c r="G27" s="47"/>
    </row>
    <row r="28" spans="1:7" x14ac:dyDescent="0.2">
      <c r="A28" s="5" t="s">
        <v>67</v>
      </c>
      <c r="B28" s="171"/>
      <c r="C28" s="5" t="s">
        <v>67</v>
      </c>
      <c r="D28" s="23"/>
      <c r="E28" s="419"/>
      <c r="G28" s="6"/>
    </row>
    <row r="29" spans="1:7" x14ac:dyDescent="0.2">
      <c r="A29" s="5" t="s">
        <v>69</v>
      </c>
      <c r="B29" s="171"/>
      <c r="C29" s="5" t="s">
        <v>69</v>
      </c>
      <c r="D29" s="23"/>
      <c r="E29" s="419"/>
      <c r="F29" s="5" t="s">
        <v>100</v>
      </c>
      <c r="G29" s="23"/>
    </row>
    <row r="30" spans="1:7" x14ac:dyDescent="0.2">
      <c r="A30" s="5" t="s">
        <v>70</v>
      </c>
      <c r="B30" s="171"/>
      <c r="C30" s="5" t="s">
        <v>70</v>
      </c>
      <c r="D30" s="23"/>
      <c r="E30" s="419"/>
      <c r="G30" s="6"/>
    </row>
    <row r="31" spans="1:7" x14ac:dyDescent="0.2">
      <c r="A31" s="5" t="s">
        <v>68</v>
      </c>
      <c r="B31" s="21"/>
      <c r="C31" s="5" t="s">
        <v>68</v>
      </c>
      <c r="D31" s="23"/>
      <c r="E31" s="419"/>
      <c r="F31" s="5" t="s">
        <v>72</v>
      </c>
      <c r="G31" s="160"/>
    </row>
    <row r="32" spans="1:7" x14ac:dyDescent="0.2">
      <c r="A32" s="5" t="s">
        <v>72</v>
      </c>
      <c r="B32" s="159"/>
      <c r="C32" s="5" t="s">
        <v>72</v>
      </c>
      <c r="D32" s="160"/>
      <c r="E32" s="419"/>
      <c r="G32" s="6"/>
    </row>
    <row r="33" spans="1:7" x14ac:dyDescent="0.2">
      <c r="A33" s="5" t="s">
        <v>71</v>
      </c>
      <c r="B33" s="159"/>
      <c r="C33" s="5" t="s">
        <v>71</v>
      </c>
      <c r="D33" s="160"/>
      <c r="E33" s="419"/>
      <c r="F33" s="5" t="s">
        <v>71</v>
      </c>
      <c r="G33" s="160"/>
    </row>
    <row r="34" spans="1:7" x14ac:dyDescent="0.2">
      <c r="A34" s="5" t="s">
        <v>74</v>
      </c>
      <c r="B34" s="159"/>
      <c r="C34" s="5" t="s">
        <v>74</v>
      </c>
      <c r="D34" s="160"/>
      <c r="E34" s="419"/>
      <c r="G34" s="6"/>
    </row>
    <row r="35" spans="1:7" x14ac:dyDescent="0.2">
      <c r="A35" s="5" t="s">
        <v>75</v>
      </c>
      <c r="B35" s="21"/>
      <c r="C35" s="5" t="s">
        <v>75</v>
      </c>
      <c r="D35" s="23"/>
      <c r="E35" s="419"/>
      <c r="F35" s="5" t="s">
        <v>74</v>
      </c>
      <c r="G35" s="160"/>
    </row>
    <row r="36" spans="1:7" x14ac:dyDescent="0.2">
      <c r="A36" s="20" t="s">
        <v>73</v>
      </c>
      <c r="B36" s="22"/>
      <c r="C36" s="20" t="s">
        <v>73</v>
      </c>
      <c r="D36" s="24"/>
      <c r="E36" s="420"/>
      <c r="F36" s="20"/>
      <c r="G36" s="48"/>
    </row>
    <row r="37" spans="1:7" ht="28.5" customHeight="1" x14ac:dyDescent="0.25">
      <c r="A37" s="49" t="str">
        <f ca="1">'Junior 4'!$A$1</f>
        <v>Junior 4</v>
      </c>
      <c r="B37" s="50" t="s">
        <v>42</v>
      </c>
      <c r="C37" s="110" t="s">
        <v>47</v>
      </c>
      <c r="D37" s="51"/>
      <c r="E37" s="418" t="s">
        <v>99</v>
      </c>
      <c r="F37" s="45"/>
      <c r="G37" s="46"/>
    </row>
    <row r="38" spans="1:7" x14ac:dyDescent="0.2">
      <c r="A38" s="8" t="s">
        <v>150</v>
      </c>
      <c r="B38" s="60"/>
      <c r="C38" s="59" t="s">
        <v>74</v>
      </c>
      <c r="D38" s="184"/>
      <c r="E38" s="418"/>
      <c r="F38" s="45"/>
      <c r="G38" s="46"/>
    </row>
    <row r="39" spans="1:7" x14ac:dyDescent="0.2">
      <c r="A39" s="422" t="s">
        <v>65</v>
      </c>
      <c r="B39" s="422"/>
      <c r="C39" s="421" t="s">
        <v>66</v>
      </c>
      <c r="D39" s="421"/>
      <c r="E39" s="419"/>
      <c r="F39" s="5" t="s">
        <v>69</v>
      </c>
      <c r="G39" s="47"/>
    </row>
    <row r="40" spans="1:7" x14ac:dyDescent="0.2">
      <c r="A40" s="5" t="s">
        <v>67</v>
      </c>
      <c r="B40" s="171"/>
      <c r="C40" s="5" t="s">
        <v>67</v>
      </c>
      <c r="D40" s="23"/>
      <c r="E40" s="419"/>
      <c r="G40" s="6"/>
    </row>
    <row r="41" spans="1:7" x14ac:dyDescent="0.2">
      <c r="A41" s="5" t="s">
        <v>69</v>
      </c>
      <c r="B41" s="171"/>
      <c r="C41" s="5" t="s">
        <v>69</v>
      </c>
      <c r="D41" s="23"/>
      <c r="E41" s="419"/>
      <c r="F41" s="5" t="s">
        <v>100</v>
      </c>
      <c r="G41" s="23"/>
    </row>
    <row r="42" spans="1:7" x14ac:dyDescent="0.2">
      <c r="A42" s="5" t="s">
        <v>70</v>
      </c>
      <c r="B42" s="171"/>
      <c r="C42" s="5" t="s">
        <v>70</v>
      </c>
      <c r="D42" s="23"/>
      <c r="E42" s="419"/>
      <c r="G42" s="6"/>
    </row>
    <row r="43" spans="1:7" x14ac:dyDescent="0.2">
      <c r="A43" s="5" t="s">
        <v>68</v>
      </c>
      <c r="B43" s="171"/>
      <c r="C43" s="5" t="s">
        <v>68</v>
      </c>
      <c r="D43" s="23"/>
      <c r="E43" s="419"/>
      <c r="F43" s="5" t="s">
        <v>72</v>
      </c>
      <c r="G43" s="160"/>
    </row>
    <row r="44" spans="1:7" x14ac:dyDescent="0.2">
      <c r="A44" s="5" t="s">
        <v>72</v>
      </c>
      <c r="B44" s="159"/>
      <c r="C44" s="5" t="s">
        <v>72</v>
      </c>
      <c r="D44" s="160"/>
      <c r="E44" s="419"/>
      <c r="G44" s="6"/>
    </row>
    <row r="45" spans="1:7" x14ac:dyDescent="0.2">
      <c r="A45" s="5" t="s">
        <v>71</v>
      </c>
      <c r="B45" s="159"/>
      <c r="C45" s="5" t="s">
        <v>71</v>
      </c>
      <c r="D45" s="160"/>
      <c r="E45" s="419"/>
      <c r="F45" s="5" t="s">
        <v>71</v>
      </c>
      <c r="G45" s="160"/>
    </row>
    <row r="46" spans="1:7" x14ac:dyDescent="0.2">
      <c r="A46" s="5" t="s">
        <v>74</v>
      </c>
      <c r="B46" s="159"/>
      <c r="C46" s="5" t="s">
        <v>74</v>
      </c>
      <c r="D46" s="160"/>
      <c r="E46" s="419"/>
      <c r="G46" s="6"/>
    </row>
    <row r="47" spans="1:7" x14ac:dyDescent="0.2">
      <c r="A47" s="5" t="s">
        <v>75</v>
      </c>
      <c r="B47" s="21"/>
      <c r="C47" s="5" t="s">
        <v>75</v>
      </c>
      <c r="D47" s="23"/>
      <c r="E47" s="419"/>
      <c r="F47" s="5" t="s">
        <v>74</v>
      </c>
      <c r="G47" s="160"/>
    </row>
    <row r="48" spans="1:7" x14ac:dyDescent="0.2">
      <c r="A48" s="20" t="s">
        <v>73</v>
      </c>
      <c r="B48" s="22"/>
      <c r="C48" s="20" t="s">
        <v>73</v>
      </c>
      <c r="D48" s="24"/>
      <c r="E48" s="420"/>
      <c r="F48" s="20"/>
      <c r="G48" s="48"/>
    </row>
    <row r="49" spans="1:7" ht="28.5" customHeight="1" x14ac:dyDescent="0.25">
      <c r="A49" s="49" t="str">
        <f ca="1">'Junior 5'!$A$1</f>
        <v>Junior 5</v>
      </c>
      <c r="B49" s="50" t="s">
        <v>42</v>
      </c>
      <c r="C49" s="110" t="s">
        <v>47</v>
      </c>
      <c r="D49" s="52"/>
      <c r="E49" s="418" t="s">
        <v>99</v>
      </c>
      <c r="F49" s="45"/>
      <c r="G49" s="46"/>
    </row>
    <row r="50" spans="1:7" x14ac:dyDescent="0.2">
      <c r="A50" s="8" t="s">
        <v>150</v>
      </c>
      <c r="B50" s="60"/>
      <c r="C50" s="59" t="s">
        <v>74</v>
      </c>
      <c r="D50" s="184"/>
      <c r="E50" s="418"/>
      <c r="F50" s="45"/>
      <c r="G50" s="46"/>
    </row>
    <row r="51" spans="1:7" x14ac:dyDescent="0.2">
      <c r="A51" s="421" t="s">
        <v>65</v>
      </c>
      <c r="B51" s="421"/>
      <c r="C51" s="421" t="s">
        <v>66</v>
      </c>
      <c r="D51" s="421"/>
      <c r="E51" s="419"/>
      <c r="F51" s="5" t="s">
        <v>69</v>
      </c>
      <c r="G51" s="47"/>
    </row>
    <row r="52" spans="1:7" x14ac:dyDescent="0.2">
      <c r="A52" s="5" t="s">
        <v>67</v>
      </c>
      <c r="B52" s="171"/>
      <c r="C52" s="5" t="s">
        <v>67</v>
      </c>
      <c r="D52" s="23"/>
      <c r="E52" s="419"/>
      <c r="G52" s="6"/>
    </row>
    <row r="53" spans="1:7" x14ac:dyDescent="0.2">
      <c r="A53" s="5" t="s">
        <v>69</v>
      </c>
      <c r="B53" s="171"/>
      <c r="C53" s="5" t="s">
        <v>69</v>
      </c>
      <c r="D53" s="23"/>
      <c r="E53" s="419"/>
      <c r="F53" s="5" t="s">
        <v>100</v>
      </c>
      <c r="G53" s="23"/>
    </row>
    <row r="54" spans="1:7" x14ac:dyDescent="0.2">
      <c r="A54" s="5" t="s">
        <v>70</v>
      </c>
      <c r="B54" s="171"/>
      <c r="C54" s="5" t="s">
        <v>70</v>
      </c>
      <c r="D54" s="23"/>
      <c r="E54" s="419"/>
      <c r="G54" s="6"/>
    </row>
    <row r="55" spans="1:7" x14ac:dyDescent="0.2">
      <c r="A55" s="5" t="s">
        <v>68</v>
      </c>
      <c r="B55" s="171"/>
      <c r="C55" s="5" t="s">
        <v>68</v>
      </c>
      <c r="D55" s="23"/>
      <c r="E55" s="419"/>
      <c r="F55" s="5" t="s">
        <v>72</v>
      </c>
      <c r="G55" s="160"/>
    </row>
    <row r="56" spans="1:7" x14ac:dyDescent="0.2">
      <c r="A56" s="5" t="s">
        <v>72</v>
      </c>
      <c r="B56" s="159"/>
      <c r="C56" s="5" t="s">
        <v>72</v>
      </c>
      <c r="D56" s="160"/>
      <c r="E56" s="419"/>
      <c r="G56" s="6"/>
    </row>
    <row r="57" spans="1:7" x14ac:dyDescent="0.2">
      <c r="A57" s="5" t="s">
        <v>71</v>
      </c>
      <c r="B57" s="159"/>
      <c r="C57" s="5" t="s">
        <v>71</v>
      </c>
      <c r="D57" s="160"/>
      <c r="E57" s="419"/>
      <c r="F57" s="5" t="s">
        <v>71</v>
      </c>
      <c r="G57" s="160"/>
    </row>
    <row r="58" spans="1:7" x14ac:dyDescent="0.2">
      <c r="A58" s="5" t="s">
        <v>74</v>
      </c>
      <c r="B58" s="159"/>
      <c r="C58" s="5" t="s">
        <v>74</v>
      </c>
      <c r="D58" s="160"/>
      <c r="E58" s="419"/>
      <c r="G58" s="6"/>
    </row>
    <row r="59" spans="1:7" x14ac:dyDescent="0.2">
      <c r="A59" s="5" t="s">
        <v>75</v>
      </c>
      <c r="B59" s="21"/>
      <c r="C59" s="5" t="s">
        <v>75</v>
      </c>
      <c r="D59" s="23"/>
      <c r="E59" s="419"/>
      <c r="F59" s="5" t="s">
        <v>74</v>
      </c>
      <c r="G59" s="160"/>
    </row>
    <row r="60" spans="1:7" x14ac:dyDescent="0.2">
      <c r="A60" s="20" t="s">
        <v>73</v>
      </c>
      <c r="B60" s="22"/>
      <c r="C60" s="20" t="s">
        <v>73</v>
      </c>
      <c r="D60" s="24"/>
      <c r="E60" s="420"/>
      <c r="F60" s="20"/>
      <c r="G60" s="48"/>
    </row>
    <row r="61" spans="1:7" ht="28.5" customHeight="1" x14ac:dyDescent="0.25">
      <c r="A61" s="49" t="str">
        <f ca="1">'Junior 6'!$A$1</f>
        <v>Junior 6</v>
      </c>
      <c r="B61" s="50" t="s">
        <v>42</v>
      </c>
      <c r="C61" s="110" t="s">
        <v>47</v>
      </c>
      <c r="D61" s="51"/>
      <c r="E61" s="418" t="s">
        <v>99</v>
      </c>
      <c r="F61" s="45"/>
      <c r="G61" s="46"/>
    </row>
    <row r="62" spans="1:7" x14ac:dyDescent="0.2">
      <c r="A62" s="8" t="s">
        <v>150</v>
      </c>
      <c r="B62" s="60"/>
      <c r="C62" s="59" t="s">
        <v>74</v>
      </c>
      <c r="D62" s="184"/>
      <c r="E62" s="418"/>
      <c r="F62" s="45"/>
      <c r="G62" s="46"/>
    </row>
    <row r="63" spans="1:7" x14ac:dyDescent="0.2">
      <c r="A63" s="421" t="s">
        <v>65</v>
      </c>
      <c r="B63" s="421"/>
      <c r="C63" s="421" t="s">
        <v>66</v>
      </c>
      <c r="D63" s="421"/>
      <c r="E63" s="419"/>
      <c r="F63" s="5" t="s">
        <v>69</v>
      </c>
      <c r="G63" s="47"/>
    </row>
    <row r="64" spans="1:7" x14ac:dyDescent="0.2">
      <c r="A64" s="5" t="s">
        <v>67</v>
      </c>
      <c r="B64" s="171"/>
      <c r="C64" s="5" t="s">
        <v>67</v>
      </c>
      <c r="D64" s="23"/>
      <c r="E64" s="419"/>
      <c r="G64" s="6"/>
    </row>
    <row r="65" spans="1:7" x14ac:dyDescent="0.2">
      <c r="A65" s="5" t="s">
        <v>69</v>
      </c>
      <c r="B65" s="171"/>
      <c r="C65" s="5" t="s">
        <v>69</v>
      </c>
      <c r="D65" s="23"/>
      <c r="E65" s="419"/>
      <c r="F65" s="5" t="s">
        <v>100</v>
      </c>
      <c r="G65" s="23"/>
    </row>
    <row r="66" spans="1:7" x14ac:dyDescent="0.2">
      <c r="A66" s="5" t="s">
        <v>70</v>
      </c>
      <c r="B66" s="171"/>
      <c r="C66" s="5" t="s">
        <v>70</v>
      </c>
      <c r="D66" s="23"/>
      <c r="E66" s="419"/>
      <c r="G66" s="6"/>
    </row>
    <row r="67" spans="1:7" x14ac:dyDescent="0.2">
      <c r="A67" s="5" t="s">
        <v>68</v>
      </c>
      <c r="B67" s="21"/>
      <c r="C67" s="5" t="s">
        <v>68</v>
      </c>
      <c r="D67" s="23"/>
      <c r="E67" s="419"/>
      <c r="F67" s="5" t="s">
        <v>72</v>
      </c>
      <c r="G67" s="160"/>
    </row>
    <row r="68" spans="1:7" x14ac:dyDescent="0.2">
      <c r="A68" s="5" t="s">
        <v>72</v>
      </c>
      <c r="B68" s="159"/>
      <c r="C68" s="5" t="s">
        <v>72</v>
      </c>
      <c r="D68" s="160"/>
      <c r="E68" s="419"/>
      <c r="G68" s="6"/>
    </row>
    <row r="69" spans="1:7" x14ac:dyDescent="0.2">
      <c r="A69" s="5" t="s">
        <v>71</v>
      </c>
      <c r="B69" s="159"/>
      <c r="C69" s="5" t="s">
        <v>71</v>
      </c>
      <c r="D69" s="160"/>
      <c r="E69" s="419"/>
      <c r="F69" s="5" t="s">
        <v>71</v>
      </c>
      <c r="G69" s="160"/>
    </row>
    <row r="70" spans="1:7" x14ac:dyDescent="0.2">
      <c r="A70" s="5" t="s">
        <v>74</v>
      </c>
      <c r="B70" s="159"/>
      <c r="C70" s="5" t="s">
        <v>74</v>
      </c>
      <c r="D70" s="160"/>
      <c r="E70" s="419"/>
      <c r="G70" s="6"/>
    </row>
    <row r="71" spans="1:7" x14ac:dyDescent="0.2">
      <c r="A71" s="5" t="s">
        <v>75</v>
      </c>
      <c r="B71" s="21"/>
      <c r="C71" s="5" t="s">
        <v>75</v>
      </c>
      <c r="D71" s="23"/>
      <c r="E71" s="419"/>
      <c r="F71" s="5" t="s">
        <v>74</v>
      </c>
      <c r="G71" s="160"/>
    </row>
    <row r="72" spans="1:7" x14ac:dyDescent="0.2">
      <c r="A72" s="20" t="s">
        <v>73</v>
      </c>
      <c r="B72" s="22"/>
      <c r="C72" s="20" t="s">
        <v>73</v>
      </c>
      <c r="D72" s="24"/>
      <c r="E72" s="420"/>
      <c r="F72" s="20"/>
      <c r="G72" s="48"/>
    </row>
    <row r="73" spans="1:7" ht="28.5" customHeight="1" x14ac:dyDescent="0.25">
      <c r="A73" s="49" t="str">
        <f ca="1">'Junior 7'!$A$1</f>
        <v>Junior 7</v>
      </c>
      <c r="B73" s="50" t="s">
        <v>42</v>
      </c>
      <c r="C73" s="110" t="s">
        <v>47</v>
      </c>
      <c r="D73" s="51"/>
      <c r="E73" s="418" t="s">
        <v>99</v>
      </c>
      <c r="F73" s="45"/>
      <c r="G73" s="46"/>
    </row>
    <row r="74" spans="1:7" x14ac:dyDescent="0.2">
      <c r="A74" s="8" t="s">
        <v>150</v>
      </c>
      <c r="B74" s="60"/>
      <c r="C74" s="59" t="s">
        <v>74</v>
      </c>
      <c r="D74" s="184"/>
      <c r="E74" s="418"/>
      <c r="F74" s="45"/>
      <c r="G74" s="46"/>
    </row>
    <row r="75" spans="1:7" x14ac:dyDescent="0.2">
      <c r="A75" s="421" t="s">
        <v>65</v>
      </c>
      <c r="B75" s="421"/>
      <c r="C75" s="421" t="s">
        <v>66</v>
      </c>
      <c r="D75" s="421"/>
      <c r="E75" s="419"/>
      <c r="F75" s="5" t="s">
        <v>69</v>
      </c>
      <c r="G75" s="47"/>
    </row>
    <row r="76" spans="1:7" x14ac:dyDescent="0.2">
      <c r="A76" s="5" t="s">
        <v>67</v>
      </c>
      <c r="B76" s="171"/>
      <c r="C76" s="5" t="s">
        <v>67</v>
      </c>
      <c r="D76" s="23"/>
      <c r="E76" s="419"/>
      <c r="G76" s="6"/>
    </row>
    <row r="77" spans="1:7" x14ac:dyDescent="0.2">
      <c r="A77" s="5" t="s">
        <v>69</v>
      </c>
      <c r="B77" s="171"/>
      <c r="C77" s="5" t="s">
        <v>69</v>
      </c>
      <c r="D77" s="23"/>
      <c r="E77" s="419"/>
      <c r="F77" s="5" t="s">
        <v>100</v>
      </c>
      <c r="G77" s="23"/>
    </row>
    <row r="78" spans="1:7" x14ac:dyDescent="0.2">
      <c r="A78" s="5" t="s">
        <v>70</v>
      </c>
      <c r="B78" s="171"/>
      <c r="C78" s="5" t="s">
        <v>70</v>
      </c>
      <c r="D78" s="23"/>
      <c r="E78" s="419"/>
      <c r="G78" s="6"/>
    </row>
    <row r="79" spans="1:7" x14ac:dyDescent="0.2">
      <c r="A79" s="5" t="s">
        <v>68</v>
      </c>
      <c r="B79" s="171"/>
      <c r="C79" s="5" t="s">
        <v>68</v>
      </c>
      <c r="D79" s="23"/>
      <c r="E79" s="419"/>
      <c r="F79" s="5" t="s">
        <v>72</v>
      </c>
      <c r="G79" s="160"/>
    </row>
    <row r="80" spans="1:7" x14ac:dyDescent="0.2">
      <c r="A80" s="5" t="s">
        <v>72</v>
      </c>
      <c r="B80" s="159"/>
      <c r="C80" s="5" t="s">
        <v>72</v>
      </c>
      <c r="D80" s="160"/>
      <c r="E80" s="419"/>
      <c r="G80" s="6"/>
    </row>
    <row r="81" spans="1:7" x14ac:dyDescent="0.2">
      <c r="A81" s="5" t="s">
        <v>71</v>
      </c>
      <c r="B81" s="159"/>
      <c r="C81" s="5" t="s">
        <v>71</v>
      </c>
      <c r="D81" s="160"/>
      <c r="E81" s="419"/>
      <c r="F81" s="5" t="s">
        <v>71</v>
      </c>
      <c r="G81" s="160"/>
    </row>
    <row r="82" spans="1:7" x14ac:dyDescent="0.2">
      <c r="A82" s="5" t="s">
        <v>74</v>
      </c>
      <c r="B82" s="159"/>
      <c r="C82" s="5" t="s">
        <v>74</v>
      </c>
      <c r="D82" s="160"/>
      <c r="E82" s="419"/>
      <c r="G82" s="6"/>
    </row>
    <row r="83" spans="1:7" x14ac:dyDescent="0.2">
      <c r="A83" s="5" t="s">
        <v>75</v>
      </c>
      <c r="B83" s="21"/>
      <c r="C83" s="5" t="s">
        <v>75</v>
      </c>
      <c r="D83" s="23"/>
      <c r="E83" s="419"/>
      <c r="F83" s="5" t="s">
        <v>74</v>
      </c>
      <c r="G83" s="160"/>
    </row>
    <row r="84" spans="1:7" x14ac:dyDescent="0.2">
      <c r="A84" s="20" t="s">
        <v>73</v>
      </c>
      <c r="B84" s="22"/>
      <c r="C84" s="20" t="s">
        <v>73</v>
      </c>
      <c r="D84" s="24"/>
      <c r="E84" s="420"/>
      <c r="F84" s="20"/>
      <c r="G84" s="48"/>
    </row>
    <row r="85" spans="1:7" ht="28.5" customHeight="1" x14ac:dyDescent="0.25">
      <c r="A85" s="49" t="str">
        <f ca="1">'Junior 8'!$A$1</f>
        <v>Junior 8</v>
      </c>
      <c r="B85" s="50" t="s">
        <v>42</v>
      </c>
      <c r="C85" s="110" t="s">
        <v>47</v>
      </c>
      <c r="D85" s="51"/>
      <c r="E85" s="418" t="s">
        <v>99</v>
      </c>
      <c r="F85" s="45"/>
      <c r="G85" s="46"/>
    </row>
    <row r="86" spans="1:7" x14ac:dyDescent="0.2">
      <c r="A86" s="8" t="s">
        <v>150</v>
      </c>
      <c r="B86" s="60"/>
      <c r="C86" s="59" t="s">
        <v>74</v>
      </c>
      <c r="D86" s="184"/>
      <c r="E86" s="418"/>
      <c r="F86" s="45"/>
      <c r="G86" s="46"/>
    </row>
    <row r="87" spans="1:7" x14ac:dyDescent="0.2">
      <c r="A87" s="421" t="s">
        <v>65</v>
      </c>
      <c r="B87" s="421"/>
      <c r="C87" s="421" t="s">
        <v>66</v>
      </c>
      <c r="D87" s="421"/>
      <c r="E87" s="419"/>
      <c r="F87" s="5" t="s">
        <v>69</v>
      </c>
      <c r="G87" s="47"/>
    </row>
    <row r="88" spans="1:7" x14ac:dyDescent="0.2">
      <c r="A88" s="5" t="s">
        <v>67</v>
      </c>
      <c r="B88" s="171"/>
      <c r="C88" s="5" t="s">
        <v>67</v>
      </c>
      <c r="D88" s="23"/>
      <c r="E88" s="419"/>
      <c r="G88" s="6"/>
    </row>
    <row r="89" spans="1:7" x14ac:dyDescent="0.2">
      <c r="A89" s="5" t="s">
        <v>69</v>
      </c>
      <c r="B89" s="171"/>
      <c r="C89" s="5" t="s">
        <v>69</v>
      </c>
      <c r="D89" s="23"/>
      <c r="E89" s="419"/>
      <c r="F89" s="5" t="s">
        <v>100</v>
      </c>
      <c r="G89" s="23"/>
    </row>
    <row r="90" spans="1:7" x14ac:dyDescent="0.2">
      <c r="A90" s="5" t="s">
        <v>70</v>
      </c>
      <c r="B90" s="171"/>
      <c r="C90" s="5" t="s">
        <v>70</v>
      </c>
      <c r="D90" s="23"/>
      <c r="E90" s="419"/>
      <c r="G90" s="6"/>
    </row>
    <row r="91" spans="1:7" x14ac:dyDescent="0.2">
      <c r="A91" s="5" t="s">
        <v>68</v>
      </c>
      <c r="B91" s="171"/>
      <c r="C91" s="5" t="s">
        <v>68</v>
      </c>
      <c r="D91" s="23"/>
      <c r="E91" s="419"/>
      <c r="F91" s="5" t="s">
        <v>72</v>
      </c>
      <c r="G91" s="160"/>
    </row>
    <row r="92" spans="1:7" x14ac:dyDescent="0.2">
      <c r="A92" s="5" t="s">
        <v>72</v>
      </c>
      <c r="B92" s="159"/>
      <c r="C92" s="5" t="s">
        <v>72</v>
      </c>
      <c r="D92" s="160"/>
      <c r="E92" s="419"/>
      <c r="G92" s="6"/>
    </row>
    <row r="93" spans="1:7" x14ac:dyDescent="0.2">
      <c r="A93" s="5" t="s">
        <v>71</v>
      </c>
      <c r="B93" s="159"/>
      <c r="C93" s="5" t="s">
        <v>71</v>
      </c>
      <c r="D93" s="160"/>
      <c r="E93" s="419"/>
      <c r="F93" s="5" t="s">
        <v>71</v>
      </c>
      <c r="G93" s="160"/>
    </row>
    <row r="94" spans="1:7" x14ac:dyDescent="0.2">
      <c r="A94" s="5" t="s">
        <v>74</v>
      </c>
      <c r="B94" s="159"/>
      <c r="C94" s="5" t="s">
        <v>74</v>
      </c>
      <c r="D94" s="160"/>
      <c r="E94" s="419"/>
      <c r="G94" s="6"/>
    </row>
    <row r="95" spans="1:7" x14ac:dyDescent="0.2">
      <c r="A95" s="5" t="s">
        <v>75</v>
      </c>
      <c r="B95" s="21"/>
      <c r="C95" s="5" t="s">
        <v>75</v>
      </c>
      <c r="D95" s="23"/>
      <c r="E95" s="419"/>
      <c r="F95" s="5" t="s">
        <v>74</v>
      </c>
      <c r="G95" s="160"/>
    </row>
    <row r="96" spans="1:7" x14ac:dyDescent="0.2">
      <c r="A96" s="20" t="s">
        <v>73</v>
      </c>
      <c r="B96" s="22"/>
      <c r="C96" s="20" t="s">
        <v>73</v>
      </c>
      <c r="D96" s="24"/>
      <c r="E96" s="420"/>
      <c r="F96" s="20"/>
      <c r="G96" s="48"/>
    </row>
    <row r="97" spans="1:7" ht="28.5" customHeight="1" x14ac:dyDescent="0.25">
      <c r="A97" s="49" t="str">
        <f ca="1">'Junior 9'!$A$1</f>
        <v>Junior 9</v>
      </c>
      <c r="B97" s="50" t="s">
        <v>42</v>
      </c>
      <c r="C97" s="110" t="s">
        <v>47</v>
      </c>
      <c r="D97" s="51"/>
      <c r="E97" s="418" t="s">
        <v>99</v>
      </c>
      <c r="F97" s="45"/>
      <c r="G97" s="46"/>
    </row>
    <row r="98" spans="1:7" x14ac:dyDescent="0.2">
      <c r="A98" s="8" t="s">
        <v>150</v>
      </c>
      <c r="B98" s="60"/>
      <c r="C98" s="59" t="s">
        <v>74</v>
      </c>
      <c r="D98" s="184"/>
      <c r="E98" s="418"/>
      <c r="F98" s="45"/>
      <c r="G98" s="46"/>
    </row>
    <row r="99" spans="1:7" x14ac:dyDescent="0.2">
      <c r="A99" s="421" t="s">
        <v>65</v>
      </c>
      <c r="B99" s="421"/>
      <c r="C99" s="421" t="s">
        <v>66</v>
      </c>
      <c r="D99" s="421"/>
      <c r="E99" s="419"/>
      <c r="F99" s="5" t="s">
        <v>69</v>
      </c>
      <c r="G99" s="47"/>
    </row>
    <row r="100" spans="1:7" x14ac:dyDescent="0.2">
      <c r="A100" s="5" t="s">
        <v>67</v>
      </c>
      <c r="B100" s="171"/>
      <c r="C100" s="5" t="s">
        <v>67</v>
      </c>
      <c r="D100" s="23"/>
      <c r="E100" s="419"/>
      <c r="G100" s="6"/>
    </row>
    <row r="101" spans="1:7" x14ac:dyDescent="0.2">
      <c r="A101" s="5" t="s">
        <v>69</v>
      </c>
      <c r="B101" s="171"/>
      <c r="C101" s="5" t="s">
        <v>69</v>
      </c>
      <c r="D101" s="23"/>
      <c r="E101" s="419"/>
      <c r="F101" s="5" t="s">
        <v>100</v>
      </c>
      <c r="G101" s="23"/>
    </row>
    <row r="102" spans="1:7" x14ac:dyDescent="0.2">
      <c r="A102" s="5" t="s">
        <v>70</v>
      </c>
      <c r="B102" s="171"/>
      <c r="C102" s="5" t="s">
        <v>70</v>
      </c>
      <c r="D102" s="23"/>
      <c r="E102" s="419"/>
      <c r="G102" s="6"/>
    </row>
    <row r="103" spans="1:7" x14ac:dyDescent="0.2">
      <c r="A103" s="5" t="s">
        <v>68</v>
      </c>
      <c r="B103" s="21"/>
      <c r="C103" s="5" t="s">
        <v>68</v>
      </c>
      <c r="D103" s="23"/>
      <c r="E103" s="419"/>
      <c r="F103" s="5" t="s">
        <v>72</v>
      </c>
      <c r="G103" s="160"/>
    </row>
    <row r="104" spans="1:7" x14ac:dyDescent="0.2">
      <c r="A104" s="5" t="s">
        <v>72</v>
      </c>
      <c r="B104" s="159"/>
      <c r="C104" s="5" t="s">
        <v>72</v>
      </c>
      <c r="D104" s="160"/>
      <c r="E104" s="419"/>
      <c r="G104" s="6"/>
    </row>
    <row r="105" spans="1:7" x14ac:dyDescent="0.2">
      <c r="A105" s="5" t="s">
        <v>71</v>
      </c>
      <c r="B105" s="159"/>
      <c r="C105" s="5" t="s">
        <v>71</v>
      </c>
      <c r="D105" s="160"/>
      <c r="E105" s="419"/>
      <c r="F105" s="5" t="s">
        <v>71</v>
      </c>
      <c r="G105" s="160"/>
    </row>
    <row r="106" spans="1:7" x14ac:dyDescent="0.2">
      <c r="A106" s="5" t="s">
        <v>74</v>
      </c>
      <c r="B106" s="159"/>
      <c r="C106" s="5" t="s">
        <v>74</v>
      </c>
      <c r="D106" s="160"/>
      <c r="E106" s="419"/>
      <c r="G106" s="6"/>
    </row>
    <row r="107" spans="1:7" x14ac:dyDescent="0.2">
      <c r="A107" s="5" t="s">
        <v>75</v>
      </c>
      <c r="B107" s="21"/>
      <c r="C107" s="5" t="s">
        <v>75</v>
      </c>
      <c r="D107" s="23"/>
      <c r="E107" s="419"/>
      <c r="F107" s="5" t="s">
        <v>74</v>
      </c>
      <c r="G107" s="160"/>
    </row>
    <row r="108" spans="1:7" x14ac:dyDescent="0.2">
      <c r="A108" s="20" t="s">
        <v>73</v>
      </c>
      <c r="B108" s="22"/>
      <c r="C108" s="20" t="s">
        <v>73</v>
      </c>
      <c r="D108" s="24"/>
      <c r="E108" s="420"/>
      <c r="F108" s="20"/>
      <c r="G108" s="48"/>
    </row>
    <row r="109" spans="1:7" ht="28.5" customHeight="1" x14ac:dyDescent="0.25">
      <c r="A109" s="49" t="str">
        <f ca="1">'Junior 10'!$A$1</f>
        <v>Junior 10</v>
      </c>
      <c r="B109" s="50" t="s">
        <v>42</v>
      </c>
      <c r="C109" s="110" t="s">
        <v>47</v>
      </c>
      <c r="D109" s="51"/>
      <c r="E109" s="418" t="s">
        <v>99</v>
      </c>
      <c r="F109" s="45"/>
      <c r="G109" s="46"/>
    </row>
    <row r="110" spans="1:7" x14ac:dyDescent="0.2">
      <c r="A110" s="8" t="s">
        <v>150</v>
      </c>
      <c r="B110" s="60"/>
      <c r="C110" s="59" t="s">
        <v>74</v>
      </c>
      <c r="D110" s="184"/>
      <c r="E110" s="418"/>
      <c r="F110" s="45"/>
      <c r="G110" s="46"/>
    </row>
    <row r="111" spans="1:7" x14ac:dyDescent="0.2">
      <c r="A111" s="421" t="s">
        <v>65</v>
      </c>
      <c r="B111" s="421"/>
      <c r="C111" s="421" t="s">
        <v>66</v>
      </c>
      <c r="D111" s="421"/>
      <c r="E111" s="419"/>
      <c r="F111" s="5" t="s">
        <v>69</v>
      </c>
      <c r="G111" s="47"/>
    </row>
    <row r="112" spans="1:7" x14ac:dyDescent="0.2">
      <c r="A112" s="5" t="s">
        <v>67</v>
      </c>
      <c r="B112" s="171"/>
      <c r="C112" s="5" t="s">
        <v>67</v>
      </c>
      <c r="D112" s="23"/>
      <c r="E112" s="419"/>
      <c r="G112" s="6"/>
    </row>
    <row r="113" spans="1:7" x14ac:dyDescent="0.2">
      <c r="A113" s="5" t="s">
        <v>69</v>
      </c>
      <c r="B113" s="171"/>
      <c r="C113" s="5" t="s">
        <v>69</v>
      </c>
      <c r="D113" s="23"/>
      <c r="E113" s="419"/>
      <c r="F113" s="5" t="s">
        <v>100</v>
      </c>
      <c r="G113" s="23"/>
    </row>
    <row r="114" spans="1:7" x14ac:dyDescent="0.2">
      <c r="A114" s="5" t="s">
        <v>70</v>
      </c>
      <c r="B114" s="171"/>
      <c r="C114" s="5" t="s">
        <v>70</v>
      </c>
      <c r="D114" s="23"/>
      <c r="E114" s="419"/>
      <c r="G114" s="6"/>
    </row>
    <row r="115" spans="1:7" x14ac:dyDescent="0.2">
      <c r="A115" s="5" t="s">
        <v>68</v>
      </c>
      <c r="B115" s="21"/>
      <c r="C115" s="5" t="s">
        <v>68</v>
      </c>
      <c r="D115" s="23"/>
      <c r="E115" s="419"/>
      <c r="F115" s="5" t="s">
        <v>72</v>
      </c>
      <c r="G115" s="160"/>
    </row>
    <row r="116" spans="1:7" x14ac:dyDescent="0.2">
      <c r="A116" s="5" t="s">
        <v>72</v>
      </c>
      <c r="B116" s="159"/>
      <c r="C116" s="5" t="s">
        <v>72</v>
      </c>
      <c r="D116" s="160"/>
      <c r="E116" s="419"/>
      <c r="G116" s="6"/>
    </row>
    <row r="117" spans="1:7" x14ac:dyDescent="0.2">
      <c r="A117" s="5" t="s">
        <v>71</v>
      </c>
      <c r="B117" s="159"/>
      <c r="C117" s="5" t="s">
        <v>71</v>
      </c>
      <c r="D117" s="160"/>
      <c r="E117" s="419"/>
      <c r="F117" s="5" t="s">
        <v>71</v>
      </c>
      <c r="G117" s="160"/>
    </row>
    <row r="118" spans="1:7" x14ac:dyDescent="0.2">
      <c r="A118" s="5" t="s">
        <v>74</v>
      </c>
      <c r="B118" s="159"/>
      <c r="C118" s="5" t="s">
        <v>74</v>
      </c>
      <c r="D118" s="160"/>
      <c r="E118" s="419"/>
      <c r="G118" s="6"/>
    </row>
    <row r="119" spans="1:7" x14ac:dyDescent="0.2">
      <c r="A119" s="5" t="s">
        <v>75</v>
      </c>
      <c r="B119" s="21"/>
      <c r="C119" s="5" t="s">
        <v>75</v>
      </c>
      <c r="D119" s="23"/>
      <c r="E119" s="419"/>
      <c r="F119" s="5" t="s">
        <v>74</v>
      </c>
      <c r="G119" s="160"/>
    </row>
    <row r="120" spans="1:7" x14ac:dyDescent="0.2">
      <c r="A120" s="20" t="s">
        <v>73</v>
      </c>
      <c r="B120" s="22"/>
      <c r="C120" s="20" t="s">
        <v>73</v>
      </c>
      <c r="D120" s="24"/>
      <c r="E120" s="420"/>
      <c r="F120" s="20"/>
      <c r="G120" s="48"/>
    </row>
    <row r="121" spans="1:7" ht="28.5" customHeight="1" x14ac:dyDescent="0.25">
      <c r="A121" s="49" t="str">
        <f ca="1">'Junior 11'!$A$1</f>
        <v>Junior 11</v>
      </c>
      <c r="B121" s="50" t="s">
        <v>42</v>
      </c>
      <c r="C121" s="110" t="s">
        <v>47</v>
      </c>
      <c r="D121" s="51"/>
      <c r="E121" s="418" t="s">
        <v>99</v>
      </c>
      <c r="F121" s="45"/>
      <c r="G121" s="46"/>
    </row>
    <row r="122" spans="1:7" x14ac:dyDescent="0.2">
      <c r="A122" s="8" t="s">
        <v>150</v>
      </c>
      <c r="B122" s="60"/>
      <c r="C122" s="59" t="s">
        <v>74</v>
      </c>
      <c r="D122" s="184"/>
      <c r="E122" s="418"/>
      <c r="F122" s="45"/>
      <c r="G122" s="46"/>
    </row>
    <row r="123" spans="1:7" x14ac:dyDescent="0.2">
      <c r="A123" s="421" t="s">
        <v>65</v>
      </c>
      <c r="B123" s="421"/>
      <c r="C123" s="421" t="s">
        <v>66</v>
      </c>
      <c r="D123" s="421"/>
      <c r="E123" s="419"/>
      <c r="F123" s="5" t="s">
        <v>69</v>
      </c>
      <c r="G123" s="47"/>
    </row>
    <row r="124" spans="1:7" x14ac:dyDescent="0.2">
      <c r="A124" s="5" t="s">
        <v>67</v>
      </c>
      <c r="B124" s="171"/>
      <c r="C124" s="5" t="s">
        <v>67</v>
      </c>
      <c r="D124" s="23"/>
      <c r="E124" s="419"/>
      <c r="G124" s="6"/>
    </row>
    <row r="125" spans="1:7" x14ac:dyDescent="0.2">
      <c r="A125" s="5" t="s">
        <v>69</v>
      </c>
      <c r="B125" s="171"/>
      <c r="C125" s="5" t="s">
        <v>69</v>
      </c>
      <c r="D125" s="23"/>
      <c r="E125" s="419"/>
      <c r="F125" s="5" t="s">
        <v>100</v>
      </c>
      <c r="G125" s="23"/>
    </row>
    <row r="126" spans="1:7" x14ac:dyDescent="0.2">
      <c r="A126" s="5" t="s">
        <v>70</v>
      </c>
      <c r="B126" s="171"/>
      <c r="C126" s="5" t="s">
        <v>70</v>
      </c>
      <c r="D126" s="23"/>
      <c r="E126" s="419"/>
      <c r="G126" s="6"/>
    </row>
    <row r="127" spans="1:7" x14ac:dyDescent="0.2">
      <c r="A127" s="5" t="s">
        <v>68</v>
      </c>
      <c r="B127" s="171"/>
      <c r="C127" s="5" t="s">
        <v>68</v>
      </c>
      <c r="D127" s="23"/>
      <c r="E127" s="419"/>
      <c r="F127" s="5" t="s">
        <v>72</v>
      </c>
      <c r="G127" s="160"/>
    </row>
    <row r="128" spans="1:7" x14ac:dyDescent="0.2">
      <c r="A128" s="5" t="s">
        <v>72</v>
      </c>
      <c r="B128" s="159"/>
      <c r="C128" s="5" t="s">
        <v>72</v>
      </c>
      <c r="D128" s="160"/>
      <c r="E128" s="419"/>
      <c r="G128" s="6"/>
    </row>
    <row r="129" spans="1:7" x14ac:dyDescent="0.2">
      <c r="A129" s="5" t="s">
        <v>71</v>
      </c>
      <c r="B129" s="159"/>
      <c r="C129" s="5" t="s">
        <v>71</v>
      </c>
      <c r="D129" s="160"/>
      <c r="E129" s="419"/>
      <c r="F129" s="5" t="s">
        <v>71</v>
      </c>
      <c r="G129" s="160"/>
    </row>
    <row r="130" spans="1:7" x14ac:dyDescent="0.2">
      <c r="A130" s="5" t="s">
        <v>74</v>
      </c>
      <c r="B130" s="159"/>
      <c r="C130" s="5" t="s">
        <v>74</v>
      </c>
      <c r="D130" s="160"/>
      <c r="E130" s="419"/>
      <c r="G130" s="6"/>
    </row>
    <row r="131" spans="1:7" x14ac:dyDescent="0.2">
      <c r="A131" s="5" t="s">
        <v>75</v>
      </c>
      <c r="B131" s="21"/>
      <c r="C131" s="5" t="s">
        <v>75</v>
      </c>
      <c r="D131" s="23"/>
      <c r="E131" s="419"/>
      <c r="F131" s="5" t="s">
        <v>74</v>
      </c>
      <c r="G131" s="160"/>
    </row>
    <row r="132" spans="1:7" x14ac:dyDescent="0.2">
      <c r="A132" s="20" t="s">
        <v>73</v>
      </c>
      <c r="B132" s="22"/>
      <c r="C132" s="20" t="s">
        <v>73</v>
      </c>
      <c r="D132" s="24"/>
      <c r="E132" s="420"/>
      <c r="F132" s="20"/>
      <c r="G132" s="48"/>
    </row>
    <row r="133" spans="1:7" ht="28.5" customHeight="1" x14ac:dyDescent="0.25">
      <c r="A133" s="49" t="str">
        <f ca="1">'Junior 12'!$A$1</f>
        <v>Junior 12</v>
      </c>
      <c r="B133" s="50" t="s">
        <v>42</v>
      </c>
      <c r="C133" s="110" t="s">
        <v>47</v>
      </c>
      <c r="D133" s="51"/>
      <c r="E133" s="418" t="s">
        <v>99</v>
      </c>
      <c r="F133" s="45"/>
      <c r="G133" s="46"/>
    </row>
    <row r="134" spans="1:7" x14ac:dyDescent="0.2">
      <c r="A134" s="8" t="s">
        <v>150</v>
      </c>
      <c r="B134" s="60"/>
      <c r="C134" s="59" t="s">
        <v>74</v>
      </c>
      <c r="D134" s="184"/>
      <c r="E134" s="418"/>
      <c r="F134" s="45"/>
      <c r="G134" s="46"/>
    </row>
    <row r="135" spans="1:7" x14ac:dyDescent="0.2">
      <c r="A135" s="421" t="s">
        <v>65</v>
      </c>
      <c r="B135" s="421"/>
      <c r="C135" s="421" t="s">
        <v>66</v>
      </c>
      <c r="D135" s="421"/>
      <c r="E135" s="419"/>
      <c r="F135" s="5" t="s">
        <v>69</v>
      </c>
      <c r="G135" s="47"/>
    </row>
    <row r="136" spans="1:7" x14ac:dyDescent="0.2">
      <c r="A136" s="5" t="s">
        <v>67</v>
      </c>
      <c r="B136" s="171"/>
      <c r="C136" s="5" t="s">
        <v>67</v>
      </c>
      <c r="D136" s="23"/>
      <c r="E136" s="419"/>
      <c r="G136" s="6"/>
    </row>
    <row r="137" spans="1:7" x14ac:dyDescent="0.2">
      <c r="A137" s="5" t="s">
        <v>69</v>
      </c>
      <c r="B137" s="171"/>
      <c r="C137" s="5" t="s">
        <v>69</v>
      </c>
      <c r="D137" s="23"/>
      <c r="E137" s="419"/>
      <c r="F137" s="5" t="s">
        <v>100</v>
      </c>
      <c r="G137" s="23"/>
    </row>
    <row r="138" spans="1:7" x14ac:dyDescent="0.2">
      <c r="A138" s="5" t="s">
        <v>70</v>
      </c>
      <c r="B138" s="171"/>
      <c r="C138" s="5" t="s">
        <v>70</v>
      </c>
      <c r="D138" s="23"/>
      <c r="E138" s="419"/>
      <c r="G138" s="6"/>
    </row>
    <row r="139" spans="1:7" x14ac:dyDescent="0.2">
      <c r="A139" s="5" t="s">
        <v>68</v>
      </c>
      <c r="B139" s="21"/>
      <c r="C139" s="5" t="s">
        <v>68</v>
      </c>
      <c r="D139" s="23"/>
      <c r="E139" s="419"/>
      <c r="F139" s="5" t="s">
        <v>72</v>
      </c>
      <c r="G139" s="160"/>
    </row>
    <row r="140" spans="1:7" x14ac:dyDescent="0.2">
      <c r="A140" s="5" t="s">
        <v>72</v>
      </c>
      <c r="B140" s="159"/>
      <c r="C140" s="5" t="s">
        <v>72</v>
      </c>
      <c r="D140" s="160"/>
      <c r="E140" s="419"/>
      <c r="G140" s="6"/>
    </row>
    <row r="141" spans="1:7" x14ac:dyDescent="0.2">
      <c r="A141" s="5" t="s">
        <v>71</v>
      </c>
      <c r="B141" s="159"/>
      <c r="C141" s="5" t="s">
        <v>71</v>
      </c>
      <c r="D141" s="160"/>
      <c r="E141" s="419"/>
      <c r="F141" s="5" t="s">
        <v>71</v>
      </c>
      <c r="G141" s="160"/>
    </row>
    <row r="142" spans="1:7" x14ac:dyDescent="0.2">
      <c r="A142" s="5" t="s">
        <v>74</v>
      </c>
      <c r="B142" s="159"/>
      <c r="C142" s="5" t="s">
        <v>74</v>
      </c>
      <c r="D142" s="160"/>
      <c r="E142" s="419"/>
      <c r="G142" s="6"/>
    </row>
    <row r="143" spans="1:7" x14ac:dyDescent="0.2">
      <c r="A143" s="5" t="s">
        <v>75</v>
      </c>
      <c r="B143" s="21"/>
      <c r="C143" s="5" t="s">
        <v>75</v>
      </c>
      <c r="D143" s="23"/>
      <c r="E143" s="419"/>
      <c r="F143" s="5" t="s">
        <v>74</v>
      </c>
      <c r="G143" s="160"/>
    </row>
    <row r="144" spans="1:7" x14ac:dyDescent="0.2">
      <c r="A144" s="20" t="s">
        <v>73</v>
      </c>
      <c r="B144" s="22"/>
      <c r="C144" s="20" t="s">
        <v>73</v>
      </c>
      <c r="D144" s="24"/>
      <c r="E144" s="420"/>
      <c r="F144" s="20"/>
      <c r="G144" s="48"/>
    </row>
    <row r="145" spans="1:7" ht="28.5" customHeight="1" x14ac:dyDescent="0.25">
      <c r="A145" s="49" t="str">
        <f ca="1">'Junior 13'!$A$1</f>
        <v>Junior 13</v>
      </c>
      <c r="B145" s="50" t="s">
        <v>42</v>
      </c>
      <c r="C145" s="110" t="s">
        <v>47</v>
      </c>
      <c r="D145" s="51"/>
      <c r="E145" s="418" t="s">
        <v>99</v>
      </c>
      <c r="F145" s="45"/>
      <c r="G145" s="46"/>
    </row>
    <row r="146" spans="1:7" x14ac:dyDescent="0.2">
      <c r="A146" s="8" t="s">
        <v>150</v>
      </c>
      <c r="B146" s="60"/>
      <c r="C146" s="59" t="s">
        <v>74</v>
      </c>
      <c r="D146" s="184"/>
      <c r="E146" s="418"/>
      <c r="F146" s="45"/>
      <c r="G146" s="46"/>
    </row>
    <row r="147" spans="1:7" x14ac:dyDescent="0.2">
      <c r="A147" s="421" t="s">
        <v>65</v>
      </c>
      <c r="B147" s="421"/>
      <c r="C147" s="421" t="s">
        <v>66</v>
      </c>
      <c r="D147" s="421"/>
      <c r="E147" s="419"/>
      <c r="F147" s="5" t="s">
        <v>69</v>
      </c>
      <c r="G147" s="47"/>
    </row>
    <row r="148" spans="1:7" x14ac:dyDescent="0.2">
      <c r="A148" s="5" t="s">
        <v>67</v>
      </c>
      <c r="B148" s="171"/>
      <c r="C148" s="5" t="s">
        <v>67</v>
      </c>
      <c r="D148" s="23"/>
      <c r="E148" s="419"/>
      <c r="G148" s="6"/>
    </row>
    <row r="149" spans="1:7" x14ac:dyDescent="0.2">
      <c r="A149" s="5" t="s">
        <v>69</v>
      </c>
      <c r="B149" s="171"/>
      <c r="C149" s="5" t="s">
        <v>69</v>
      </c>
      <c r="D149" s="23"/>
      <c r="E149" s="419"/>
      <c r="F149" s="5" t="s">
        <v>100</v>
      </c>
      <c r="G149" s="23"/>
    </row>
    <row r="150" spans="1:7" x14ac:dyDescent="0.2">
      <c r="A150" s="5" t="s">
        <v>70</v>
      </c>
      <c r="B150" s="171"/>
      <c r="C150" s="5" t="s">
        <v>70</v>
      </c>
      <c r="D150" s="23"/>
      <c r="E150" s="419"/>
      <c r="G150" s="6"/>
    </row>
    <row r="151" spans="1:7" x14ac:dyDescent="0.2">
      <c r="A151" s="5" t="s">
        <v>68</v>
      </c>
      <c r="B151" s="21"/>
      <c r="C151" s="5" t="s">
        <v>68</v>
      </c>
      <c r="D151" s="23"/>
      <c r="E151" s="419"/>
      <c r="F151" s="5" t="s">
        <v>72</v>
      </c>
      <c r="G151" s="160"/>
    </row>
    <row r="152" spans="1:7" x14ac:dyDescent="0.2">
      <c r="A152" s="5" t="s">
        <v>72</v>
      </c>
      <c r="B152" s="159"/>
      <c r="C152" s="5" t="s">
        <v>72</v>
      </c>
      <c r="D152" s="160"/>
      <c r="E152" s="419"/>
      <c r="G152" s="6"/>
    </row>
    <row r="153" spans="1:7" x14ac:dyDescent="0.2">
      <c r="A153" s="5" t="s">
        <v>71</v>
      </c>
      <c r="B153" s="159"/>
      <c r="C153" s="5" t="s">
        <v>71</v>
      </c>
      <c r="D153" s="160"/>
      <c r="E153" s="419"/>
      <c r="F153" s="5" t="s">
        <v>71</v>
      </c>
      <c r="G153" s="160"/>
    </row>
    <row r="154" spans="1:7" x14ac:dyDescent="0.2">
      <c r="A154" s="5" t="s">
        <v>74</v>
      </c>
      <c r="B154" s="159"/>
      <c r="C154" s="5" t="s">
        <v>74</v>
      </c>
      <c r="D154" s="160"/>
      <c r="E154" s="419"/>
      <c r="G154" s="161"/>
    </row>
    <row r="155" spans="1:7" x14ac:dyDescent="0.2">
      <c r="A155" s="5" t="s">
        <v>75</v>
      </c>
      <c r="B155" s="21"/>
      <c r="C155" s="5" t="s">
        <v>75</v>
      </c>
      <c r="D155" s="23"/>
      <c r="E155" s="419"/>
      <c r="F155" s="5" t="s">
        <v>74</v>
      </c>
      <c r="G155" s="160"/>
    </row>
    <row r="156" spans="1:7" x14ac:dyDescent="0.2">
      <c r="A156" s="20" t="s">
        <v>73</v>
      </c>
      <c r="B156" s="22"/>
      <c r="C156" s="20" t="s">
        <v>73</v>
      </c>
      <c r="D156" s="24"/>
      <c r="E156" s="420"/>
      <c r="F156" s="20"/>
      <c r="G156" s="48"/>
    </row>
    <row r="157" spans="1:7" ht="28.5" customHeight="1" x14ac:dyDescent="0.25">
      <c r="A157" s="49" t="str">
        <f ca="1">'Junior 14'!$A$1</f>
        <v>Junior 14</v>
      </c>
      <c r="B157" s="50" t="s">
        <v>42</v>
      </c>
      <c r="C157" s="110" t="s">
        <v>47</v>
      </c>
      <c r="D157" s="52"/>
      <c r="E157" s="418" t="s">
        <v>99</v>
      </c>
      <c r="F157" s="45"/>
      <c r="G157" s="46"/>
    </row>
    <row r="158" spans="1:7" x14ac:dyDescent="0.2">
      <c r="A158" s="8" t="s">
        <v>150</v>
      </c>
      <c r="B158" s="60"/>
      <c r="C158" s="59" t="s">
        <v>74</v>
      </c>
      <c r="D158" s="184"/>
      <c r="E158" s="418"/>
      <c r="F158" s="45"/>
      <c r="G158" s="46"/>
    </row>
    <row r="159" spans="1:7" x14ac:dyDescent="0.2">
      <c r="A159" s="421" t="s">
        <v>65</v>
      </c>
      <c r="B159" s="421"/>
      <c r="C159" s="421" t="s">
        <v>66</v>
      </c>
      <c r="D159" s="421"/>
      <c r="E159" s="419"/>
      <c r="F159" s="5" t="s">
        <v>69</v>
      </c>
      <c r="G159" s="47"/>
    </row>
    <row r="160" spans="1:7" x14ac:dyDescent="0.2">
      <c r="A160" s="5" t="s">
        <v>67</v>
      </c>
      <c r="B160" s="171"/>
      <c r="C160" s="5" t="s">
        <v>67</v>
      </c>
      <c r="D160" s="23"/>
      <c r="E160" s="419"/>
      <c r="G160" s="6"/>
    </row>
    <row r="161" spans="1:7" x14ac:dyDescent="0.2">
      <c r="A161" s="5" t="s">
        <v>69</v>
      </c>
      <c r="B161" s="171"/>
      <c r="C161" s="5" t="s">
        <v>69</v>
      </c>
      <c r="D161" s="23"/>
      <c r="E161" s="419"/>
      <c r="F161" s="5" t="s">
        <v>100</v>
      </c>
      <c r="G161" s="23"/>
    </row>
    <row r="162" spans="1:7" x14ac:dyDescent="0.2">
      <c r="A162" s="5" t="s">
        <v>70</v>
      </c>
      <c r="B162" s="171"/>
      <c r="C162" s="5" t="s">
        <v>70</v>
      </c>
      <c r="D162" s="23"/>
      <c r="E162" s="419"/>
      <c r="G162" s="6"/>
    </row>
    <row r="163" spans="1:7" x14ac:dyDescent="0.2">
      <c r="A163" s="5" t="s">
        <v>68</v>
      </c>
      <c r="B163" s="21"/>
      <c r="C163" s="5" t="s">
        <v>68</v>
      </c>
      <c r="D163" s="23"/>
      <c r="E163" s="419"/>
      <c r="F163" s="5" t="s">
        <v>72</v>
      </c>
      <c r="G163" s="160"/>
    </row>
    <row r="164" spans="1:7" x14ac:dyDescent="0.2">
      <c r="A164" s="5" t="s">
        <v>72</v>
      </c>
      <c r="B164" s="159"/>
      <c r="C164" s="5" t="s">
        <v>72</v>
      </c>
      <c r="D164" s="160"/>
      <c r="E164" s="419"/>
      <c r="G164" s="6"/>
    </row>
    <row r="165" spans="1:7" x14ac:dyDescent="0.2">
      <c r="A165" s="5" t="s">
        <v>71</v>
      </c>
      <c r="B165" s="159"/>
      <c r="C165" s="5" t="s">
        <v>71</v>
      </c>
      <c r="D165" s="160"/>
      <c r="E165" s="419"/>
      <c r="F165" s="5" t="s">
        <v>71</v>
      </c>
      <c r="G165" s="160"/>
    </row>
    <row r="166" spans="1:7" x14ac:dyDescent="0.2">
      <c r="A166" s="5" t="s">
        <v>74</v>
      </c>
      <c r="B166" s="159"/>
      <c r="C166" s="5" t="s">
        <v>74</v>
      </c>
      <c r="D166" s="160"/>
      <c r="E166" s="419"/>
      <c r="G166" s="6"/>
    </row>
    <row r="167" spans="1:7" x14ac:dyDescent="0.2">
      <c r="A167" s="5" t="s">
        <v>75</v>
      </c>
      <c r="B167" s="21"/>
      <c r="C167" s="5" t="s">
        <v>75</v>
      </c>
      <c r="D167" s="23"/>
      <c r="E167" s="419"/>
      <c r="F167" s="5" t="s">
        <v>74</v>
      </c>
      <c r="G167" s="160"/>
    </row>
    <row r="168" spans="1:7" x14ac:dyDescent="0.2">
      <c r="A168" s="20" t="s">
        <v>73</v>
      </c>
      <c r="B168" s="22"/>
      <c r="C168" s="20" t="s">
        <v>73</v>
      </c>
      <c r="D168" s="24"/>
      <c r="E168" s="420"/>
      <c r="F168" s="20"/>
      <c r="G168" s="48"/>
    </row>
    <row r="169" spans="1:7" ht="28.5" customHeight="1" x14ac:dyDescent="0.25">
      <c r="A169" s="49" t="str">
        <f ca="1">'Junior 15'!$A$1</f>
        <v>Junior 15</v>
      </c>
      <c r="B169" s="50" t="s">
        <v>42</v>
      </c>
      <c r="C169" s="110" t="s">
        <v>47</v>
      </c>
      <c r="D169" s="52"/>
      <c r="E169" s="418" t="s">
        <v>99</v>
      </c>
      <c r="F169" s="45"/>
      <c r="G169" s="46"/>
    </row>
    <row r="170" spans="1:7" x14ac:dyDescent="0.2">
      <c r="A170" s="8" t="s">
        <v>150</v>
      </c>
      <c r="B170" s="60"/>
      <c r="C170" s="59" t="s">
        <v>74</v>
      </c>
      <c r="D170" s="184"/>
      <c r="E170" s="418"/>
      <c r="F170" s="45"/>
      <c r="G170" s="46"/>
    </row>
    <row r="171" spans="1:7" x14ac:dyDescent="0.2">
      <c r="A171" s="421" t="s">
        <v>65</v>
      </c>
      <c r="B171" s="421"/>
      <c r="C171" s="421" t="s">
        <v>66</v>
      </c>
      <c r="D171" s="421"/>
      <c r="E171" s="419"/>
      <c r="F171" s="5" t="s">
        <v>69</v>
      </c>
      <c r="G171" s="47"/>
    </row>
    <row r="172" spans="1:7" x14ac:dyDescent="0.2">
      <c r="A172" s="5" t="s">
        <v>67</v>
      </c>
      <c r="B172" s="171"/>
      <c r="C172" s="5" t="s">
        <v>67</v>
      </c>
      <c r="D172" s="23"/>
      <c r="E172" s="419"/>
      <c r="G172" s="6"/>
    </row>
    <row r="173" spans="1:7" x14ac:dyDescent="0.2">
      <c r="A173" s="5" t="s">
        <v>69</v>
      </c>
      <c r="B173" s="171"/>
      <c r="C173" s="5" t="s">
        <v>69</v>
      </c>
      <c r="D173" s="23"/>
      <c r="E173" s="419"/>
      <c r="F173" s="5" t="s">
        <v>100</v>
      </c>
      <c r="G173" s="23"/>
    </row>
    <row r="174" spans="1:7" x14ac:dyDescent="0.2">
      <c r="A174" s="5" t="s">
        <v>70</v>
      </c>
      <c r="B174" s="171"/>
      <c r="C174" s="5" t="s">
        <v>70</v>
      </c>
      <c r="D174" s="23"/>
      <c r="E174" s="419"/>
      <c r="G174" s="6"/>
    </row>
    <row r="175" spans="1:7" x14ac:dyDescent="0.2">
      <c r="A175" s="5" t="s">
        <v>68</v>
      </c>
      <c r="B175" s="171"/>
      <c r="C175" s="5" t="s">
        <v>68</v>
      </c>
      <c r="D175" s="23"/>
      <c r="E175" s="419"/>
      <c r="F175" s="5" t="s">
        <v>72</v>
      </c>
      <c r="G175" s="160"/>
    </row>
    <row r="176" spans="1:7" x14ac:dyDescent="0.2">
      <c r="A176" s="5" t="s">
        <v>72</v>
      </c>
      <c r="B176" s="159"/>
      <c r="C176" s="5" t="s">
        <v>72</v>
      </c>
      <c r="D176" s="160"/>
      <c r="E176" s="419"/>
      <c r="G176" s="6"/>
    </row>
    <row r="177" spans="1:7" x14ac:dyDescent="0.2">
      <c r="A177" s="5" t="s">
        <v>71</v>
      </c>
      <c r="B177" s="159"/>
      <c r="C177" s="5" t="s">
        <v>71</v>
      </c>
      <c r="D177" s="160"/>
      <c r="E177" s="419"/>
      <c r="F177" s="5" t="s">
        <v>71</v>
      </c>
      <c r="G177" s="160"/>
    </row>
    <row r="178" spans="1:7" x14ac:dyDescent="0.2">
      <c r="A178" s="5" t="s">
        <v>74</v>
      </c>
      <c r="B178" s="159"/>
      <c r="C178" s="5" t="s">
        <v>74</v>
      </c>
      <c r="D178" s="160"/>
      <c r="E178" s="419"/>
      <c r="G178" s="6"/>
    </row>
    <row r="179" spans="1:7" x14ac:dyDescent="0.2">
      <c r="A179" s="5" t="s">
        <v>75</v>
      </c>
      <c r="B179" s="21"/>
      <c r="C179" s="5" t="s">
        <v>75</v>
      </c>
      <c r="D179" s="23"/>
      <c r="E179" s="419"/>
      <c r="F179" s="5" t="s">
        <v>74</v>
      </c>
      <c r="G179" s="160"/>
    </row>
    <row r="180" spans="1:7" x14ac:dyDescent="0.2">
      <c r="A180" s="20" t="s">
        <v>73</v>
      </c>
      <c r="B180" s="22"/>
      <c r="C180" s="20" t="s">
        <v>73</v>
      </c>
      <c r="D180" s="24"/>
      <c r="E180" s="420"/>
      <c r="F180" s="20"/>
      <c r="G180" s="48"/>
    </row>
  </sheetData>
  <sheetProtection password="DBCD" sheet="1" objects="1" scenarios="1" selectLockedCells="1"/>
  <protectedRanges>
    <protectedRange sqref="D61:G62 D133:G134 D85:G86 D1:G2 D145:G146 D13:G14 D49:G50 D73:G74 D97:G98 D157:G158 D109:G110 D25:G26 D121:G122 D37:G38 D169:G170" name="Range2"/>
    <protectedRange sqref="B1:B2 B73:B74 B157:B158 B13:B14 B121:B122 B37:B38 B49:B50 B61:B62 B25:B26 B85:B86 B145:B146 B97:B98 B109:B110 B133:B134 B169:B170" name="Range1"/>
  </protectedRanges>
  <mergeCells count="45">
    <mergeCell ref="A171:B171"/>
    <mergeCell ref="C171:D171"/>
    <mergeCell ref="E145:E156"/>
    <mergeCell ref="A147:B147"/>
    <mergeCell ref="C147:D147"/>
    <mergeCell ref="E157:E168"/>
    <mergeCell ref="A159:B159"/>
    <mergeCell ref="C159:D159"/>
    <mergeCell ref="A135:B135"/>
    <mergeCell ref="C135:D135"/>
    <mergeCell ref="A75:B75"/>
    <mergeCell ref="C75:D75"/>
    <mergeCell ref="C87:D87"/>
    <mergeCell ref="A87:B87"/>
    <mergeCell ref="A99:B99"/>
    <mergeCell ref="C99:D99"/>
    <mergeCell ref="A123:B123"/>
    <mergeCell ref="C123:D123"/>
    <mergeCell ref="A111:B111"/>
    <mergeCell ref="C111:D111"/>
    <mergeCell ref="A51:B51"/>
    <mergeCell ref="C51:D51"/>
    <mergeCell ref="C63:D63"/>
    <mergeCell ref="A63:B63"/>
    <mergeCell ref="C39:D39"/>
    <mergeCell ref="A39:B39"/>
    <mergeCell ref="E1:E12"/>
    <mergeCell ref="E13:E24"/>
    <mergeCell ref="E25:E36"/>
    <mergeCell ref="E37:E48"/>
    <mergeCell ref="A3:B3"/>
    <mergeCell ref="C3:D3"/>
    <mergeCell ref="C15:D15"/>
    <mergeCell ref="A15:B15"/>
    <mergeCell ref="A27:B27"/>
    <mergeCell ref="C27:D27"/>
    <mergeCell ref="E49:E60"/>
    <mergeCell ref="E61:E72"/>
    <mergeCell ref="E73:E84"/>
    <mergeCell ref="E85:E96"/>
    <mergeCell ref="E169:E180"/>
    <mergeCell ref="E97:E108"/>
    <mergeCell ref="E109:E120"/>
    <mergeCell ref="E121:E132"/>
    <mergeCell ref="E133:E144"/>
  </mergeCells>
  <phoneticPr fontId="2" type="noConversion"/>
  <pageMargins left="0.5" right="0.5" top="1" bottom="0.75" header="0.5" footer="0.5"/>
  <pageSetup scale="89" orientation="landscape" horizontalDpi="4294967293" r:id="rId1"/>
  <headerFooter alignWithMargins="0">
    <oddHeader>&amp;C&amp;"Arial,Bold"&amp;14Junior &amp;12Parent Contact Info - &amp;D</oddHeader>
    <oddFooter>&amp;CPage &amp;P</oddFooter>
  </headerFooter>
  <rowBreaks count="4" manualBreakCount="4">
    <brk id="36" max="16383" man="1"/>
    <brk id="72" max="16383" man="1"/>
    <brk id="108" max="16383" man="1"/>
    <brk id="14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tabColor rgb="FF92D050"/>
    <pageSetUpPr fitToPage="1"/>
  </sheetPr>
  <dimension ref="A1:Y18"/>
  <sheetViews>
    <sheetView showGridLines="0" topLeftCell="A3" workbookViewId="0">
      <selection activeCell="N9" sqref="N9"/>
    </sheetView>
  </sheetViews>
  <sheetFormatPr defaultRowHeight="12.75" x14ac:dyDescent="0.2"/>
  <cols>
    <col min="1" max="1" width="2.5703125" customWidth="1"/>
    <col min="2" max="3" width="17.7109375" customWidth="1"/>
    <col min="4" max="25" width="3.28515625" customWidth="1"/>
  </cols>
  <sheetData>
    <row r="1" spans="1:25" ht="12.75" customHeight="1" x14ac:dyDescent="0.25">
      <c r="A1" s="382"/>
      <c r="B1" s="383" t="s">
        <v>48</v>
      </c>
      <c r="C1" s="384">
        <f>Instructions!F3</f>
        <v>10</v>
      </c>
      <c r="D1" s="423" t="str">
        <f>Bekah!$A$1</f>
        <v>Bekah</v>
      </c>
      <c r="E1" s="423" t="str">
        <f>Elizabeth!$A$1</f>
        <v>Elizabeth</v>
      </c>
      <c r="F1" s="423" t="str">
        <f ca="1">Meagan!$A$1</f>
        <v>Meagan</v>
      </c>
      <c r="G1" s="423" t="str">
        <f ca="1">'Junior 4'!$A$1</f>
        <v>Junior 4</v>
      </c>
      <c r="H1" s="423" t="str">
        <f ca="1">'Junior 5'!$A$1</f>
        <v>Junior 5</v>
      </c>
      <c r="I1" s="423" t="str">
        <f ca="1">'Junior 6'!$A$1</f>
        <v>Junior 6</v>
      </c>
      <c r="J1" s="423" t="str">
        <f ca="1">'Junior 7'!$A$1</f>
        <v>Junior 7</v>
      </c>
      <c r="K1" s="423" t="str">
        <f ca="1">'Junior 8'!$A$1</f>
        <v>Junior 8</v>
      </c>
      <c r="L1" s="423" t="str">
        <f ca="1">'Junior 9'!$A$1</f>
        <v>Junior 9</v>
      </c>
      <c r="M1" s="423" t="str">
        <f ca="1">'Junior 10'!$A$1</f>
        <v>Junior 10</v>
      </c>
      <c r="N1" s="423" t="str">
        <f ca="1">'Junior 11'!$A$1</f>
        <v>Junior 11</v>
      </c>
      <c r="O1" s="423" t="str">
        <f ca="1">'Junior 12'!$A$1</f>
        <v>Junior 12</v>
      </c>
      <c r="P1" s="423" t="str">
        <f ca="1">'Junior 13'!$A$1</f>
        <v>Junior 13</v>
      </c>
      <c r="Q1" s="423" t="str">
        <f ca="1">'Junior 14'!$A$1</f>
        <v>Junior 14</v>
      </c>
      <c r="R1" s="423" t="str">
        <f ca="1">'Junior 15'!$A$1</f>
        <v>Junior 15</v>
      </c>
      <c r="S1" s="426" t="s">
        <v>90</v>
      </c>
      <c r="T1" s="426" t="s">
        <v>91</v>
      </c>
      <c r="U1" s="426" t="s">
        <v>92</v>
      </c>
      <c r="V1" s="426" t="s">
        <v>93</v>
      </c>
      <c r="W1" s="426" t="s">
        <v>94</v>
      </c>
      <c r="X1" s="426" t="s">
        <v>95</v>
      </c>
      <c r="Y1" s="439" t="s">
        <v>96</v>
      </c>
    </row>
    <row r="2" spans="1:25" ht="15" x14ac:dyDescent="0.25">
      <c r="A2" s="3"/>
      <c r="B2" s="133" t="s">
        <v>49</v>
      </c>
      <c r="C2" s="173">
        <f>Instructions!F5</f>
        <v>40726</v>
      </c>
      <c r="D2" s="424"/>
      <c r="E2" s="424"/>
      <c r="F2" s="424"/>
      <c r="G2" s="424"/>
      <c r="H2" s="424"/>
      <c r="I2" s="424"/>
      <c r="J2" s="424"/>
      <c r="K2" s="424"/>
      <c r="L2" s="424"/>
      <c r="M2" s="424"/>
      <c r="N2" s="424"/>
      <c r="O2" s="424"/>
      <c r="P2" s="424"/>
      <c r="Q2" s="424"/>
      <c r="R2" s="424"/>
      <c r="S2" s="427"/>
      <c r="T2" s="427"/>
      <c r="U2" s="427"/>
      <c r="V2" s="427"/>
      <c r="W2" s="427"/>
      <c r="X2" s="427"/>
      <c r="Y2" s="440"/>
    </row>
    <row r="3" spans="1:25" x14ac:dyDescent="0.2">
      <c r="A3" s="442"/>
      <c r="B3" s="442"/>
      <c r="C3" s="443"/>
      <c r="D3" s="424"/>
      <c r="E3" s="424"/>
      <c r="F3" s="424"/>
      <c r="G3" s="424"/>
      <c r="H3" s="424"/>
      <c r="I3" s="424"/>
      <c r="J3" s="424"/>
      <c r="K3" s="424"/>
      <c r="L3" s="424"/>
      <c r="M3" s="424"/>
      <c r="N3" s="424"/>
      <c r="O3" s="424"/>
      <c r="P3" s="424"/>
      <c r="Q3" s="424"/>
      <c r="R3" s="424"/>
      <c r="S3" s="427"/>
      <c r="T3" s="427"/>
      <c r="U3" s="427"/>
      <c r="V3" s="427"/>
      <c r="W3" s="427"/>
      <c r="X3" s="427"/>
      <c r="Y3" s="440"/>
    </row>
    <row r="4" spans="1:25" x14ac:dyDescent="0.2">
      <c r="A4" s="429" t="s">
        <v>116</v>
      </c>
      <c r="B4" s="429"/>
      <c r="C4" s="430"/>
      <c r="D4" s="425"/>
      <c r="E4" s="425"/>
      <c r="F4" s="425"/>
      <c r="G4" s="425"/>
      <c r="H4" s="425"/>
      <c r="I4" s="425"/>
      <c r="J4" s="425"/>
      <c r="K4" s="425"/>
      <c r="L4" s="425"/>
      <c r="M4" s="425"/>
      <c r="N4" s="425"/>
      <c r="O4" s="425"/>
      <c r="P4" s="425"/>
      <c r="Q4" s="425"/>
      <c r="R4" s="425"/>
      <c r="S4" s="428"/>
      <c r="T4" s="428"/>
      <c r="U4" s="428"/>
      <c r="V4" s="428"/>
      <c r="W4" s="428"/>
      <c r="X4" s="428"/>
      <c r="Y4" s="441"/>
    </row>
    <row r="5" spans="1:25" ht="20.25" customHeight="1" x14ac:dyDescent="0.2">
      <c r="A5" s="326"/>
      <c r="B5" s="435"/>
      <c r="C5" s="435"/>
      <c r="D5" s="437"/>
      <c r="E5" s="438"/>
      <c r="F5" s="438"/>
      <c r="G5" s="438"/>
      <c r="H5" s="438"/>
      <c r="I5" s="438"/>
      <c r="J5" s="438"/>
      <c r="K5" s="438"/>
      <c r="L5" s="438"/>
      <c r="M5" s="438"/>
      <c r="N5" s="438"/>
      <c r="O5" s="438"/>
      <c r="P5" s="438"/>
      <c r="Q5" s="438"/>
      <c r="R5" s="438"/>
      <c r="S5" s="438"/>
      <c r="T5" s="438"/>
      <c r="U5" s="438"/>
      <c r="V5" s="438"/>
      <c r="W5" s="438"/>
      <c r="X5" s="438"/>
      <c r="Y5" s="438"/>
    </row>
    <row r="6" spans="1:25" x14ac:dyDescent="0.2">
      <c r="A6" s="2">
        <v>1</v>
      </c>
      <c r="B6" s="434" t="s">
        <v>97</v>
      </c>
      <c r="C6" s="434"/>
      <c r="D6" s="18"/>
      <c r="E6" s="18"/>
      <c r="F6" s="18"/>
      <c r="G6" s="18"/>
      <c r="H6" s="18"/>
      <c r="I6" s="18"/>
      <c r="J6" s="18"/>
      <c r="K6" s="18"/>
      <c r="L6" s="18"/>
      <c r="M6" s="18"/>
      <c r="N6" s="18"/>
      <c r="O6" s="18"/>
      <c r="P6" s="18"/>
      <c r="Q6" s="18"/>
      <c r="R6" s="18"/>
      <c r="S6" s="266"/>
      <c r="T6" s="266"/>
      <c r="U6" s="266"/>
      <c r="V6" s="266"/>
      <c r="W6" s="266"/>
      <c r="X6" s="266"/>
      <c r="Y6" s="266"/>
    </row>
    <row r="7" spans="1:25" x14ac:dyDescent="0.2">
      <c r="A7" s="2">
        <v>2</v>
      </c>
      <c r="B7" s="434" t="s">
        <v>87</v>
      </c>
      <c r="C7" s="434"/>
      <c r="D7" s="18"/>
      <c r="E7" s="18"/>
      <c r="F7" s="18"/>
      <c r="G7" s="18"/>
      <c r="H7" s="18"/>
      <c r="I7" s="18"/>
      <c r="J7" s="18"/>
      <c r="K7" s="18"/>
      <c r="L7" s="18"/>
      <c r="M7" s="18"/>
      <c r="N7" s="18"/>
      <c r="O7" s="18"/>
      <c r="P7" s="18"/>
      <c r="Q7" s="18"/>
      <c r="R7" s="18"/>
      <c r="S7" s="266"/>
      <c r="T7" s="266"/>
      <c r="U7" s="266"/>
      <c r="V7" s="266"/>
      <c r="W7" s="266"/>
      <c r="X7" s="266"/>
      <c r="Y7" s="266"/>
    </row>
    <row r="8" spans="1:25" x14ac:dyDescent="0.2">
      <c r="A8" s="2">
        <v>3</v>
      </c>
      <c r="B8" s="434" t="s">
        <v>88</v>
      </c>
      <c r="C8" s="434"/>
      <c r="D8" s="18"/>
      <c r="E8" s="18"/>
      <c r="F8" s="18"/>
      <c r="G8" s="18"/>
      <c r="H8" s="18"/>
      <c r="I8" s="18"/>
      <c r="J8" s="18"/>
      <c r="K8" s="18"/>
      <c r="L8" s="18"/>
      <c r="M8" s="18"/>
      <c r="N8" s="18"/>
      <c r="O8" s="18"/>
      <c r="P8" s="18"/>
      <c r="Q8" s="18"/>
      <c r="R8" s="18"/>
      <c r="S8" s="53"/>
      <c r="T8" s="54"/>
      <c r="U8" s="54"/>
      <c r="V8" s="54"/>
      <c r="W8" s="54"/>
      <c r="X8" s="54"/>
      <c r="Y8" s="54"/>
    </row>
    <row r="9" spans="1:25" x14ac:dyDescent="0.2">
      <c r="A9" s="2">
        <v>4</v>
      </c>
      <c r="B9" s="432" t="s">
        <v>39</v>
      </c>
      <c r="C9" s="433"/>
      <c r="D9" s="18"/>
      <c r="E9" s="18"/>
      <c r="F9" s="18"/>
      <c r="G9" s="18"/>
      <c r="H9" s="18"/>
      <c r="I9" s="18"/>
      <c r="J9" s="18"/>
      <c r="K9" s="18"/>
      <c r="L9" s="18"/>
      <c r="M9" s="18"/>
      <c r="N9" s="18"/>
      <c r="O9" s="18"/>
      <c r="P9" s="18"/>
      <c r="Q9" s="18"/>
      <c r="R9" s="18"/>
      <c r="S9" s="55"/>
      <c r="T9" s="56"/>
      <c r="U9" s="56"/>
      <c r="V9" s="56"/>
      <c r="W9" s="56"/>
      <c r="X9" s="56"/>
      <c r="Y9" s="56"/>
    </row>
    <row r="10" spans="1:25" ht="13.5" thickBot="1" x14ac:dyDescent="0.25">
      <c r="A10" s="2">
        <v>5</v>
      </c>
      <c r="B10" s="432" t="s">
        <v>98</v>
      </c>
      <c r="C10" s="433"/>
      <c r="D10" s="18"/>
      <c r="E10" s="18" t="s">
        <v>765</v>
      </c>
      <c r="F10" s="18"/>
      <c r="G10" s="18"/>
      <c r="H10" s="18"/>
      <c r="I10" s="18"/>
      <c r="J10" s="18"/>
      <c r="K10" s="18"/>
      <c r="L10" s="18"/>
      <c r="M10" s="18"/>
      <c r="N10" s="18"/>
      <c r="O10" s="18"/>
      <c r="P10" s="18"/>
      <c r="Q10" s="18"/>
      <c r="R10" s="18"/>
      <c r="S10" s="266"/>
      <c r="T10" s="266"/>
      <c r="U10" s="266"/>
      <c r="V10" s="266"/>
      <c r="W10" s="266"/>
      <c r="X10" s="266"/>
      <c r="Y10" s="266"/>
    </row>
    <row r="11" spans="1:25" ht="13.5" thickBot="1" x14ac:dyDescent="0.25">
      <c r="B11" s="431" t="s">
        <v>57</v>
      </c>
      <c r="C11" s="431"/>
      <c r="D11" s="13" t="str">
        <f>IF(AND(D6="A",D7="A",D8="A",D9="A",D10="A"),"C",IF(COUNTIF(D6:D10,"A")&gt;0,"P"," "))</f>
        <v xml:space="preserve"> </v>
      </c>
      <c r="E11" s="13" t="str">
        <f t="shared" ref="E11:L11" si="0">IF(AND(E6="A",E7="A",E8="A",E9="A",E10="A"),"C",IF(COUNTIF(E6:E10,"A")&gt;0,"P"," "))</f>
        <v>P</v>
      </c>
      <c r="F11" s="13" t="str">
        <f t="shared" si="0"/>
        <v xml:space="preserve"> </v>
      </c>
      <c r="G11" s="13" t="str">
        <f t="shared" si="0"/>
        <v xml:space="preserve"> </v>
      </c>
      <c r="H11" s="13" t="str">
        <f t="shared" si="0"/>
        <v xml:space="preserve"> </v>
      </c>
      <c r="I11" s="13" t="str">
        <f t="shared" si="0"/>
        <v xml:space="preserve"> </v>
      </c>
      <c r="J11" s="13" t="str">
        <f t="shared" si="0"/>
        <v xml:space="preserve"> </v>
      </c>
      <c r="K11" s="13" t="str">
        <f t="shared" si="0"/>
        <v xml:space="preserve"> </v>
      </c>
      <c r="L11" s="13" t="str">
        <f t="shared" si="0"/>
        <v xml:space="preserve"> </v>
      </c>
      <c r="M11" s="13" t="str">
        <f t="shared" ref="M11:R11" si="1">IF(AND(M6="A",M7="A",M8="A",M9="A",M10="A"),"C",IF(COUNTIF(M6:M10,"A")&gt;0,"P"," "))</f>
        <v xml:space="preserve"> </v>
      </c>
      <c r="N11" s="13" t="str">
        <f t="shared" si="1"/>
        <v xml:space="preserve"> </v>
      </c>
      <c r="O11" s="13" t="str">
        <f t="shared" si="1"/>
        <v xml:space="preserve"> </v>
      </c>
      <c r="P11" s="13" t="str">
        <f t="shared" si="1"/>
        <v xml:space="preserve"> </v>
      </c>
      <c r="Q11" s="13" t="str">
        <f t="shared" si="1"/>
        <v xml:space="preserve"> </v>
      </c>
      <c r="R11" s="13" t="str">
        <f t="shared" si="1"/>
        <v xml:space="preserve"> </v>
      </c>
      <c r="S11" s="13" t="str">
        <f>IF(AND(S6="A",S7="A",S10="A"),"C",IF(COUNTIF(S6:S10,"A")&gt;0,"P"," "))</f>
        <v xml:space="preserve"> </v>
      </c>
      <c r="T11" s="13" t="str">
        <f t="shared" ref="T11:Y11" si="2">IF(AND(T6="A",T7="A",T10="A"),"C",IF(COUNTIF(T6:T10,"A")&gt;0,"P"," "))</f>
        <v xml:space="preserve"> </v>
      </c>
      <c r="U11" s="13" t="str">
        <f t="shared" si="2"/>
        <v xml:space="preserve"> </v>
      </c>
      <c r="V11" s="13" t="str">
        <f t="shared" si="2"/>
        <v xml:space="preserve"> </v>
      </c>
      <c r="W11" s="13" t="str">
        <f t="shared" si="2"/>
        <v xml:space="preserve"> </v>
      </c>
      <c r="X11" s="13" t="str">
        <f t="shared" si="2"/>
        <v xml:space="preserve"> </v>
      </c>
      <c r="Y11" s="13" t="str">
        <f t="shared" si="2"/>
        <v xml:space="preserve"> </v>
      </c>
    </row>
    <row r="12" spans="1:25" ht="20.25" customHeight="1" x14ac:dyDescent="0.2">
      <c r="A12" s="17"/>
      <c r="B12" s="435"/>
      <c r="C12" s="435"/>
      <c r="D12" s="436"/>
      <c r="E12" s="435"/>
      <c r="F12" s="435"/>
      <c r="G12" s="435"/>
      <c r="H12" s="435"/>
      <c r="I12" s="435"/>
      <c r="J12" s="435"/>
      <c r="K12" s="435"/>
      <c r="L12" s="435"/>
      <c r="M12" s="435"/>
      <c r="N12" s="435"/>
      <c r="O12" s="435"/>
      <c r="P12" s="435"/>
      <c r="Q12" s="435"/>
      <c r="R12" s="435"/>
      <c r="S12" s="435"/>
      <c r="T12" s="435"/>
      <c r="U12" s="435"/>
      <c r="V12" s="435"/>
      <c r="W12" s="435"/>
      <c r="X12" s="435"/>
      <c r="Y12" s="435"/>
    </row>
    <row r="13" spans="1:25" x14ac:dyDescent="0.2">
      <c r="A13" s="2">
        <v>1</v>
      </c>
      <c r="B13" s="434" t="s">
        <v>97</v>
      </c>
      <c r="C13" s="434"/>
      <c r="D13" s="18"/>
      <c r="E13" s="18"/>
      <c r="F13" s="18"/>
      <c r="G13" s="18"/>
      <c r="H13" s="18"/>
      <c r="I13" s="18"/>
      <c r="J13" s="18"/>
      <c r="K13" s="18"/>
      <c r="L13" s="18"/>
      <c r="M13" s="18"/>
      <c r="N13" s="18"/>
      <c r="O13" s="18"/>
      <c r="P13" s="18"/>
      <c r="Q13" s="18"/>
      <c r="R13" s="18"/>
      <c r="S13" s="266"/>
      <c r="T13" s="266"/>
      <c r="U13" s="266"/>
      <c r="V13" s="266"/>
      <c r="W13" s="266"/>
      <c r="X13" s="266"/>
      <c r="Y13" s="266"/>
    </row>
    <row r="14" spans="1:25" x14ac:dyDescent="0.2">
      <c r="A14" s="2">
        <v>2</v>
      </c>
      <c r="B14" s="434" t="s">
        <v>87</v>
      </c>
      <c r="C14" s="434"/>
      <c r="D14" s="18"/>
      <c r="E14" s="18"/>
      <c r="F14" s="18"/>
      <c r="G14" s="18"/>
      <c r="H14" s="18"/>
      <c r="I14" s="18"/>
      <c r="J14" s="18"/>
      <c r="K14" s="18"/>
      <c r="L14" s="18"/>
      <c r="M14" s="18"/>
      <c r="N14" s="18"/>
      <c r="O14" s="18"/>
      <c r="P14" s="18"/>
      <c r="Q14" s="18"/>
      <c r="R14" s="18"/>
      <c r="S14" s="266"/>
      <c r="T14" s="266"/>
      <c r="U14" s="266"/>
      <c r="V14" s="266"/>
      <c r="W14" s="266"/>
      <c r="X14" s="266"/>
      <c r="Y14" s="266"/>
    </row>
    <row r="15" spans="1:25" x14ac:dyDescent="0.2">
      <c r="A15" s="2">
        <v>3</v>
      </c>
      <c r="B15" s="434" t="s">
        <v>88</v>
      </c>
      <c r="C15" s="434"/>
      <c r="D15" s="18"/>
      <c r="E15" s="18"/>
      <c r="F15" s="18"/>
      <c r="G15" s="18"/>
      <c r="H15" s="18"/>
      <c r="I15" s="18"/>
      <c r="J15" s="18"/>
      <c r="K15" s="18"/>
      <c r="L15" s="18"/>
      <c r="M15" s="18"/>
      <c r="N15" s="18"/>
      <c r="O15" s="18"/>
      <c r="P15" s="18"/>
      <c r="Q15" s="18"/>
      <c r="R15" s="18"/>
      <c r="S15" s="53"/>
      <c r="T15" s="54"/>
      <c r="U15" s="54"/>
      <c r="V15" s="54"/>
      <c r="W15" s="54"/>
      <c r="X15" s="54"/>
      <c r="Y15" s="54"/>
    </row>
    <row r="16" spans="1:25" ht="12.75" customHeight="1" x14ac:dyDescent="0.2">
      <c r="A16" s="2">
        <v>4</v>
      </c>
      <c r="B16" s="432" t="s">
        <v>39</v>
      </c>
      <c r="C16" s="433"/>
      <c r="D16" s="18"/>
      <c r="E16" s="18"/>
      <c r="F16" s="18"/>
      <c r="G16" s="18"/>
      <c r="H16" s="18"/>
      <c r="I16" s="18"/>
      <c r="J16" s="18"/>
      <c r="K16" s="18"/>
      <c r="L16" s="18"/>
      <c r="M16" s="18"/>
      <c r="N16" s="18"/>
      <c r="O16" s="18"/>
      <c r="P16" s="18"/>
      <c r="Q16" s="18"/>
      <c r="R16" s="18"/>
      <c r="S16" s="55"/>
      <c r="T16" s="56"/>
      <c r="U16" s="56"/>
      <c r="V16" s="56"/>
      <c r="W16" s="56"/>
      <c r="X16" s="56"/>
      <c r="Y16" s="56"/>
    </row>
    <row r="17" spans="1:25" ht="13.5" thickBot="1" x14ac:dyDescent="0.25">
      <c r="A17" s="2">
        <v>5</v>
      </c>
      <c r="B17" s="432" t="s">
        <v>98</v>
      </c>
      <c r="C17" s="433"/>
      <c r="D17" s="18"/>
      <c r="E17" s="18"/>
      <c r="F17" s="18"/>
      <c r="G17" s="18"/>
      <c r="H17" s="18"/>
      <c r="I17" s="18"/>
      <c r="J17" s="18"/>
      <c r="K17" s="18"/>
      <c r="L17" s="18"/>
      <c r="M17" s="18"/>
      <c r="N17" s="18"/>
      <c r="O17" s="18"/>
      <c r="P17" s="18"/>
      <c r="Q17" s="18"/>
      <c r="R17" s="18"/>
      <c r="S17" s="266"/>
      <c r="T17" s="266"/>
      <c r="U17" s="266"/>
      <c r="V17" s="266"/>
      <c r="W17" s="266"/>
      <c r="X17" s="266"/>
      <c r="Y17" s="266"/>
    </row>
    <row r="18" spans="1:25" ht="13.5" thickBot="1" x14ac:dyDescent="0.25">
      <c r="B18" s="431" t="s">
        <v>57</v>
      </c>
      <c r="C18" s="431"/>
      <c r="D18" s="13" t="str">
        <f t="shared" ref="D18:L18" si="3">IF(AND(D13="A",D14="A",D15="A",D16="A",D17="A"),"C",IF(COUNTIF(D13:D17,"A")&gt;0,"P"," "))</f>
        <v xml:space="preserve"> </v>
      </c>
      <c r="E18" s="13" t="str">
        <f t="shared" si="3"/>
        <v xml:space="preserve"> </v>
      </c>
      <c r="F18" s="13" t="str">
        <f t="shared" si="3"/>
        <v xml:space="preserve"> </v>
      </c>
      <c r="G18" s="13" t="str">
        <f t="shared" si="3"/>
        <v xml:space="preserve"> </v>
      </c>
      <c r="H18" s="13" t="str">
        <f t="shared" si="3"/>
        <v xml:space="preserve"> </v>
      </c>
      <c r="I18" s="13" t="str">
        <f t="shared" si="3"/>
        <v xml:space="preserve"> </v>
      </c>
      <c r="J18" s="13" t="str">
        <f t="shared" si="3"/>
        <v xml:space="preserve"> </v>
      </c>
      <c r="K18" s="13" t="str">
        <f t="shared" si="3"/>
        <v xml:space="preserve"> </v>
      </c>
      <c r="L18" s="13" t="str">
        <f t="shared" si="3"/>
        <v xml:space="preserve"> </v>
      </c>
      <c r="M18" s="13" t="str">
        <f t="shared" ref="M18:R18" si="4">IF(AND(M13="A",M14="A",M15="A",M16="A",M17="A"),"C",IF(COUNTIF(M13:M17,"A")&gt;0,"P"," "))</f>
        <v xml:space="preserve"> </v>
      </c>
      <c r="N18" s="13" t="str">
        <f t="shared" si="4"/>
        <v xml:space="preserve"> </v>
      </c>
      <c r="O18" s="13" t="str">
        <f t="shared" si="4"/>
        <v xml:space="preserve"> </v>
      </c>
      <c r="P18" s="13" t="str">
        <f t="shared" si="4"/>
        <v xml:space="preserve"> </v>
      </c>
      <c r="Q18" s="13" t="str">
        <f t="shared" si="4"/>
        <v xml:space="preserve"> </v>
      </c>
      <c r="R18" s="13" t="str">
        <f t="shared" si="4"/>
        <v xml:space="preserve"> </v>
      </c>
      <c r="S18" s="13" t="str">
        <f t="shared" ref="S18:Y18" si="5">IF(AND(S13="A",S14="A",S17="A"),"C",IF(COUNTIF(S13:S17,"A")&gt;0,"P"," "))</f>
        <v xml:space="preserve"> </v>
      </c>
      <c r="T18" s="13" t="str">
        <f t="shared" si="5"/>
        <v xml:space="preserve"> </v>
      </c>
      <c r="U18" s="13" t="str">
        <f t="shared" si="5"/>
        <v xml:space="preserve"> </v>
      </c>
      <c r="V18" s="13" t="str">
        <f t="shared" si="5"/>
        <v xml:space="preserve"> </v>
      </c>
      <c r="W18" s="13" t="str">
        <f t="shared" si="5"/>
        <v xml:space="preserve"> </v>
      </c>
      <c r="X18" s="13" t="str">
        <f t="shared" si="5"/>
        <v xml:space="preserve"> </v>
      </c>
      <c r="Y18" s="13" t="str">
        <f t="shared" si="5"/>
        <v xml:space="preserve"> </v>
      </c>
    </row>
  </sheetData>
  <sheetProtection password="DBCD" sheet="1" objects="1" scenarios="1" selectLockedCells="1"/>
  <mergeCells count="38">
    <mergeCell ref="B12:Y12"/>
    <mergeCell ref="B5:Y5"/>
    <mergeCell ref="G1:G4"/>
    <mergeCell ref="B6:C6"/>
    <mergeCell ref="B13:C13"/>
    <mergeCell ref="J1:J4"/>
    <mergeCell ref="D1:D4"/>
    <mergeCell ref="M1:M4"/>
    <mergeCell ref="N1:N4"/>
    <mergeCell ref="E1:E4"/>
    <mergeCell ref="L1:L4"/>
    <mergeCell ref="H1:H4"/>
    <mergeCell ref="F1:F4"/>
    <mergeCell ref="Y1:Y4"/>
    <mergeCell ref="S1:S4"/>
    <mergeCell ref="A3:C3"/>
    <mergeCell ref="B18:C18"/>
    <mergeCell ref="B16:C16"/>
    <mergeCell ref="B17:C17"/>
    <mergeCell ref="B14:C14"/>
    <mergeCell ref="B15:C15"/>
    <mergeCell ref="A4:C4"/>
    <mergeCell ref="B11:C11"/>
    <mergeCell ref="B10:C10"/>
    <mergeCell ref="B9:C9"/>
    <mergeCell ref="B8:C8"/>
    <mergeCell ref="B7:C7"/>
    <mergeCell ref="I1:I4"/>
    <mergeCell ref="X1:X4"/>
    <mergeCell ref="U1:U4"/>
    <mergeCell ref="O1:O4"/>
    <mergeCell ref="P1:P4"/>
    <mergeCell ref="K1:K4"/>
    <mergeCell ref="T1:T4"/>
    <mergeCell ref="Q1:Q4"/>
    <mergeCell ref="R1:R4"/>
    <mergeCell ref="V1:V4"/>
    <mergeCell ref="W1:W4"/>
  </mergeCells>
  <phoneticPr fontId="2" type="noConversion"/>
  <pageMargins left="0.75" right="0.7" top="1" bottom="1" header="0.5" footer="0.5"/>
  <pageSetup orientation="landscape" r:id="rId1"/>
  <headerFooter alignWithMargins="0">
    <oddHeader>&amp;C&amp;"Arial,Bold"&amp;14Junior &amp;12Registration - &amp;D</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B050"/>
    <pageSetUpPr fitToPage="1"/>
  </sheetPr>
  <dimension ref="A1:Q47"/>
  <sheetViews>
    <sheetView showGridLines="0" workbookViewId="0">
      <pane ySplit="4" topLeftCell="A5" activePane="bottomLeft" state="frozen"/>
      <selection pane="bottomLeft" activeCell="A5" sqref="A5"/>
    </sheetView>
  </sheetViews>
  <sheetFormatPr defaultRowHeight="12.75" x14ac:dyDescent="0.2"/>
  <cols>
    <col min="1" max="1" width="12.140625" style="192" bestFit="1" customWidth="1"/>
    <col min="2" max="16" width="7.7109375" style="192" customWidth="1"/>
    <col min="17" max="16384" width="9.140625" style="192"/>
  </cols>
  <sheetData>
    <row r="1" spans="1:17" ht="25.5" customHeight="1" x14ac:dyDescent="0.2">
      <c r="A1" s="444" t="s">
        <v>141</v>
      </c>
      <c r="B1" s="423" t="str">
        <f>Bekah!$A$1</f>
        <v>Bekah</v>
      </c>
      <c r="C1" s="423" t="str">
        <f>Elizabeth!$A$1</f>
        <v>Elizabeth</v>
      </c>
      <c r="D1" s="423" t="str">
        <f ca="1">Meagan!$A$1</f>
        <v>Meagan</v>
      </c>
      <c r="E1" s="423" t="str">
        <f ca="1">'Junior 4'!$A$1</f>
        <v>Junior 4</v>
      </c>
      <c r="F1" s="423" t="str">
        <f ca="1">'Junior 5'!$A$1</f>
        <v>Junior 5</v>
      </c>
      <c r="G1" s="423" t="str">
        <f ca="1">'Junior 6'!$A$1</f>
        <v>Junior 6</v>
      </c>
      <c r="H1" s="423" t="str">
        <f ca="1">'Junior 7'!$A$1</f>
        <v>Junior 7</v>
      </c>
      <c r="I1" s="423" t="str">
        <f ca="1">'Junior 8'!$A$1</f>
        <v>Junior 8</v>
      </c>
      <c r="J1" s="423" t="str">
        <f ca="1">'Junior 9'!$A$1</f>
        <v>Junior 9</v>
      </c>
      <c r="K1" s="423" t="str">
        <f ca="1">'Junior 10'!$A$1</f>
        <v>Junior 10</v>
      </c>
      <c r="L1" s="423" t="str">
        <f ca="1">'Junior 11'!$A$1</f>
        <v>Junior 11</v>
      </c>
      <c r="M1" s="423" t="str">
        <f ca="1">'Junior 12'!$A$1</f>
        <v>Junior 12</v>
      </c>
      <c r="N1" s="423" t="str">
        <f ca="1">'Junior 13'!$A$1</f>
        <v>Junior 13</v>
      </c>
      <c r="O1" s="423" t="str">
        <f ca="1">'Junior 14'!$A$1</f>
        <v>Junior 14</v>
      </c>
      <c r="P1" s="423" t="str">
        <f ca="1">'Junior 15'!$A$1</f>
        <v>Junior 15</v>
      </c>
      <c r="Q1" s="445" t="s">
        <v>0</v>
      </c>
    </row>
    <row r="2" spans="1:17" x14ac:dyDescent="0.2">
      <c r="A2" s="444"/>
      <c r="B2" s="424"/>
      <c r="C2" s="424"/>
      <c r="D2" s="424"/>
      <c r="E2" s="424"/>
      <c r="F2" s="424"/>
      <c r="G2" s="424"/>
      <c r="H2" s="424"/>
      <c r="I2" s="424"/>
      <c r="J2" s="424"/>
      <c r="K2" s="424"/>
      <c r="L2" s="424"/>
      <c r="M2" s="424"/>
      <c r="N2" s="424"/>
      <c r="O2" s="424"/>
      <c r="P2" s="424"/>
      <c r="Q2" s="445"/>
    </row>
    <row r="3" spans="1:17" x14ac:dyDescent="0.2">
      <c r="B3" s="424"/>
      <c r="C3" s="424"/>
      <c r="D3" s="424"/>
      <c r="E3" s="424"/>
      <c r="F3" s="424"/>
      <c r="G3" s="424"/>
      <c r="H3" s="424"/>
      <c r="I3" s="424"/>
      <c r="J3" s="424"/>
      <c r="K3" s="424"/>
      <c r="L3" s="424"/>
      <c r="M3" s="424"/>
      <c r="N3" s="424"/>
      <c r="O3" s="424"/>
      <c r="P3" s="424"/>
      <c r="Q3" s="445"/>
    </row>
    <row r="4" spans="1:17" x14ac:dyDescent="0.2">
      <c r="A4" s="193" t="s">
        <v>78</v>
      </c>
      <c r="B4" s="425"/>
      <c r="C4" s="425"/>
      <c r="D4" s="425"/>
      <c r="E4" s="425"/>
      <c r="F4" s="425"/>
      <c r="G4" s="425"/>
      <c r="H4" s="425"/>
      <c r="I4" s="425"/>
      <c r="J4" s="425"/>
      <c r="K4" s="425"/>
      <c r="L4" s="425"/>
      <c r="M4" s="425"/>
      <c r="N4" s="425"/>
      <c r="O4" s="425"/>
      <c r="P4" s="425"/>
      <c r="Q4" s="446"/>
    </row>
    <row r="5" spans="1:17" x14ac:dyDescent="0.2">
      <c r="A5" s="194"/>
      <c r="B5" s="179"/>
      <c r="C5" s="179"/>
      <c r="D5" s="179"/>
      <c r="E5" s="179"/>
      <c r="F5" s="179"/>
      <c r="G5" s="179"/>
      <c r="H5" s="179"/>
      <c r="I5" s="179"/>
      <c r="J5" s="179"/>
      <c r="K5" s="179"/>
      <c r="L5" s="179"/>
      <c r="M5" s="179"/>
      <c r="N5" s="179"/>
      <c r="O5" s="179"/>
      <c r="P5" s="179"/>
      <c r="Q5" s="180">
        <f t="shared" ref="Q5:Q24" si="0">SUM(B5:P5)</f>
        <v>0</v>
      </c>
    </row>
    <row r="6" spans="1:17" x14ac:dyDescent="0.2">
      <c r="A6" s="195"/>
      <c r="B6" s="179"/>
      <c r="C6" s="179"/>
      <c r="D6" s="179"/>
      <c r="E6" s="179"/>
      <c r="F6" s="179"/>
      <c r="G6" s="179"/>
      <c r="H6" s="179"/>
      <c r="I6" s="179"/>
      <c r="J6" s="179"/>
      <c r="K6" s="179"/>
      <c r="L6" s="179"/>
      <c r="M6" s="179"/>
      <c r="N6" s="179"/>
      <c r="O6" s="179"/>
      <c r="P6" s="179"/>
      <c r="Q6" s="180">
        <f t="shared" si="0"/>
        <v>0</v>
      </c>
    </row>
    <row r="7" spans="1:17" x14ac:dyDescent="0.2">
      <c r="A7" s="194"/>
      <c r="B7" s="179"/>
      <c r="C7" s="179"/>
      <c r="D7" s="179"/>
      <c r="E7" s="179"/>
      <c r="F7" s="179"/>
      <c r="G7" s="179"/>
      <c r="H7" s="179"/>
      <c r="I7" s="179"/>
      <c r="J7" s="179"/>
      <c r="K7" s="179"/>
      <c r="L7" s="179"/>
      <c r="M7" s="179"/>
      <c r="N7" s="179"/>
      <c r="O7" s="179"/>
      <c r="P7" s="179"/>
      <c r="Q7" s="180">
        <f t="shared" si="0"/>
        <v>0</v>
      </c>
    </row>
    <row r="8" spans="1:17" x14ac:dyDescent="0.2">
      <c r="A8" s="194"/>
      <c r="B8" s="179"/>
      <c r="C8" s="179"/>
      <c r="D8" s="179"/>
      <c r="E8" s="179"/>
      <c r="F8" s="179"/>
      <c r="G8" s="179"/>
      <c r="H8" s="179"/>
      <c r="I8" s="179"/>
      <c r="J8" s="179"/>
      <c r="K8" s="179"/>
      <c r="L8" s="179"/>
      <c r="M8" s="179"/>
      <c r="N8" s="179"/>
      <c r="O8" s="179"/>
      <c r="P8" s="179"/>
      <c r="Q8" s="180">
        <f t="shared" si="0"/>
        <v>0</v>
      </c>
    </row>
    <row r="9" spans="1:17" x14ac:dyDescent="0.2">
      <c r="A9" s="194"/>
      <c r="B9" s="179"/>
      <c r="C9" s="179"/>
      <c r="D9" s="179"/>
      <c r="E9" s="179"/>
      <c r="F9" s="179"/>
      <c r="G9" s="179"/>
      <c r="H9" s="179"/>
      <c r="I9" s="179"/>
      <c r="J9" s="179"/>
      <c r="K9" s="179"/>
      <c r="L9" s="179"/>
      <c r="M9" s="179"/>
      <c r="N9" s="179"/>
      <c r="O9" s="179"/>
      <c r="P9" s="179"/>
      <c r="Q9" s="180">
        <f t="shared" si="0"/>
        <v>0</v>
      </c>
    </row>
    <row r="10" spans="1:17" x14ac:dyDescent="0.2">
      <c r="A10" s="194"/>
      <c r="B10" s="179"/>
      <c r="C10" s="179"/>
      <c r="D10" s="179"/>
      <c r="E10" s="179"/>
      <c r="F10" s="179"/>
      <c r="G10" s="179"/>
      <c r="H10" s="179"/>
      <c r="I10" s="179"/>
      <c r="J10" s="179"/>
      <c r="K10" s="179"/>
      <c r="L10" s="179"/>
      <c r="M10" s="179"/>
      <c r="N10" s="179"/>
      <c r="O10" s="179"/>
      <c r="P10" s="179"/>
      <c r="Q10" s="180">
        <f t="shared" si="0"/>
        <v>0</v>
      </c>
    </row>
    <row r="11" spans="1:17" x14ac:dyDescent="0.2">
      <c r="A11" s="194"/>
      <c r="B11" s="179"/>
      <c r="C11" s="179"/>
      <c r="D11" s="179"/>
      <c r="E11" s="179"/>
      <c r="F11" s="179"/>
      <c r="G11" s="179"/>
      <c r="H11" s="179"/>
      <c r="I11" s="179"/>
      <c r="J11" s="179"/>
      <c r="K11" s="179"/>
      <c r="L11" s="179"/>
      <c r="M11" s="179"/>
      <c r="N11" s="179"/>
      <c r="O11" s="179"/>
      <c r="P11" s="179"/>
      <c r="Q11" s="180">
        <f t="shared" si="0"/>
        <v>0</v>
      </c>
    </row>
    <row r="12" spans="1:17" x14ac:dyDescent="0.2">
      <c r="A12" s="194"/>
      <c r="B12" s="179"/>
      <c r="C12" s="179"/>
      <c r="D12" s="179"/>
      <c r="E12" s="179"/>
      <c r="F12" s="179"/>
      <c r="G12" s="179"/>
      <c r="H12" s="179"/>
      <c r="I12" s="179"/>
      <c r="J12" s="179"/>
      <c r="K12" s="179"/>
      <c r="L12" s="179"/>
      <c r="M12" s="179"/>
      <c r="N12" s="179"/>
      <c r="O12" s="179"/>
      <c r="P12" s="179"/>
      <c r="Q12" s="180">
        <f t="shared" si="0"/>
        <v>0</v>
      </c>
    </row>
    <row r="13" spans="1:17" x14ac:dyDescent="0.2">
      <c r="A13" s="194"/>
      <c r="B13" s="179"/>
      <c r="C13" s="179"/>
      <c r="D13" s="179"/>
      <c r="E13" s="179"/>
      <c r="F13" s="179"/>
      <c r="G13" s="179"/>
      <c r="H13" s="179"/>
      <c r="I13" s="179"/>
      <c r="J13" s="179"/>
      <c r="K13" s="179"/>
      <c r="L13" s="179"/>
      <c r="M13" s="179"/>
      <c r="N13" s="179"/>
      <c r="O13" s="179"/>
      <c r="P13" s="179"/>
      <c r="Q13" s="180">
        <f t="shared" si="0"/>
        <v>0</v>
      </c>
    </row>
    <row r="14" spans="1:17" x14ac:dyDescent="0.2">
      <c r="A14" s="194"/>
      <c r="B14" s="179"/>
      <c r="C14" s="179"/>
      <c r="D14" s="179"/>
      <c r="E14" s="179"/>
      <c r="F14" s="179"/>
      <c r="G14" s="179"/>
      <c r="H14" s="179"/>
      <c r="I14" s="179"/>
      <c r="J14" s="179"/>
      <c r="K14" s="179"/>
      <c r="L14" s="179"/>
      <c r="M14" s="179"/>
      <c r="N14" s="179"/>
      <c r="O14" s="179"/>
      <c r="P14" s="179"/>
      <c r="Q14" s="180">
        <f t="shared" si="0"/>
        <v>0</v>
      </c>
    </row>
    <row r="15" spans="1:17" x14ac:dyDescent="0.2">
      <c r="A15" s="194"/>
      <c r="B15" s="179"/>
      <c r="C15" s="179"/>
      <c r="D15" s="179"/>
      <c r="E15" s="179"/>
      <c r="F15" s="179"/>
      <c r="G15" s="179"/>
      <c r="H15" s="179"/>
      <c r="I15" s="179"/>
      <c r="J15" s="179"/>
      <c r="K15" s="179"/>
      <c r="L15" s="179"/>
      <c r="M15" s="179"/>
      <c r="N15" s="179"/>
      <c r="O15" s="179"/>
      <c r="P15" s="179"/>
      <c r="Q15" s="180">
        <f t="shared" si="0"/>
        <v>0</v>
      </c>
    </row>
    <row r="16" spans="1:17" x14ac:dyDescent="0.2">
      <c r="A16" s="194"/>
      <c r="B16" s="179"/>
      <c r="C16" s="179"/>
      <c r="D16" s="179"/>
      <c r="E16" s="179"/>
      <c r="F16" s="179"/>
      <c r="G16" s="179"/>
      <c r="H16" s="179"/>
      <c r="I16" s="179"/>
      <c r="J16" s="179"/>
      <c r="K16" s="179"/>
      <c r="L16" s="179"/>
      <c r="M16" s="179"/>
      <c r="N16" s="179"/>
      <c r="O16" s="179"/>
      <c r="P16" s="179"/>
      <c r="Q16" s="180">
        <f t="shared" si="0"/>
        <v>0</v>
      </c>
    </row>
    <row r="17" spans="1:17" x14ac:dyDescent="0.2">
      <c r="A17" s="194"/>
      <c r="B17" s="179"/>
      <c r="C17" s="179"/>
      <c r="D17" s="179"/>
      <c r="E17" s="179"/>
      <c r="F17" s="179"/>
      <c r="G17" s="179"/>
      <c r="H17" s="179"/>
      <c r="I17" s="179"/>
      <c r="J17" s="179"/>
      <c r="K17" s="179"/>
      <c r="L17" s="179"/>
      <c r="M17" s="179"/>
      <c r="N17" s="179"/>
      <c r="O17" s="179"/>
      <c r="P17" s="179"/>
      <c r="Q17" s="180">
        <f t="shared" si="0"/>
        <v>0</v>
      </c>
    </row>
    <row r="18" spans="1:17" x14ac:dyDescent="0.2">
      <c r="A18" s="194"/>
      <c r="B18" s="179"/>
      <c r="C18" s="179"/>
      <c r="D18" s="179"/>
      <c r="E18" s="179"/>
      <c r="F18" s="179"/>
      <c r="G18" s="179"/>
      <c r="H18" s="179"/>
      <c r="I18" s="179"/>
      <c r="J18" s="179"/>
      <c r="K18" s="179"/>
      <c r="L18" s="179"/>
      <c r="M18" s="179"/>
      <c r="N18" s="179"/>
      <c r="O18" s="179"/>
      <c r="P18" s="179"/>
      <c r="Q18" s="180">
        <f t="shared" si="0"/>
        <v>0</v>
      </c>
    </row>
    <row r="19" spans="1:17" x14ac:dyDescent="0.2">
      <c r="A19" s="194"/>
      <c r="B19" s="179"/>
      <c r="C19" s="179"/>
      <c r="D19" s="179"/>
      <c r="E19" s="179"/>
      <c r="F19" s="179"/>
      <c r="G19" s="179"/>
      <c r="H19" s="179"/>
      <c r="I19" s="179"/>
      <c r="J19" s="179"/>
      <c r="K19" s="179"/>
      <c r="L19" s="179"/>
      <c r="M19" s="179"/>
      <c r="N19" s="179"/>
      <c r="O19" s="179"/>
      <c r="P19" s="179"/>
      <c r="Q19" s="180">
        <f t="shared" si="0"/>
        <v>0</v>
      </c>
    </row>
    <row r="20" spans="1:17" x14ac:dyDescent="0.2">
      <c r="A20" s="194"/>
      <c r="B20" s="179"/>
      <c r="C20" s="179"/>
      <c r="D20" s="179"/>
      <c r="E20" s="179"/>
      <c r="F20" s="179"/>
      <c r="G20" s="179"/>
      <c r="H20" s="179"/>
      <c r="I20" s="179"/>
      <c r="J20" s="179"/>
      <c r="K20" s="179"/>
      <c r="L20" s="179"/>
      <c r="M20" s="179"/>
      <c r="N20" s="179"/>
      <c r="O20" s="179"/>
      <c r="P20" s="179"/>
      <c r="Q20" s="180">
        <f t="shared" si="0"/>
        <v>0</v>
      </c>
    </row>
    <row r="21" spans="1:17" x14ac:dyDescent="0.2">
      <c r="A21" s="194"/>
      <c r="B21" s="179"/>
      <c r="C21" s="179"/>
      <c r="D21" s="179"/>
      <c r="E21" s="179"/>
      <c r="F21" s="179"/>
      <c r="G21" s="179"/>
      <c r="H21" s="179"/>
      <c r="I21" s="179"/>
      <c r="J21" s="179"/>
      <c r="K21" s="179"/>
      <c r="L21" s="179"/>
      <c r="M21" s="179"/>
      <c r="N21" s="179"/>
      <c r="O21" s="179"/>
      <c r="P21" s="179"/>
      <c r="Q21" s="180">
        <f t="shared" si="0"/>
        <v>0</v>
      </c>
    </row>
    <row r="22" spans="1:17" x14ac:dyDescent="0.2">
      <c r="A22" s="194"/>
      <c r="B22" s="179"/>
      <c r="C22" s="179"/>
      <c r="D22" s="179"/>
      <c r="E22" s="179"/>
      <c r="F22" s="179"/>
      <c r="G22" s="179"/>
      <c r="H22" s="179"/>
      <c r="I22" s="179"/>
      <c r="J22" s="179"/>
      <c r="K22" s="179"/>
      <c r="L22" s="179"/>
      <c r="M22" s="179"/>
      <c r="N22" s="179"/>
      <c r="O22" s="179"/>
      <c r="P22" s="179"/>
      <c r="Q22" s="180">
        <f t="shared" si="0"/>
        <v>0</v>
      </c>
    </row>
    <row r="23" spans="1:17" x14ac:dyDescent="0.2">
      <c r="A23" s="194"/>
      <c r="B23" s="179"/>
      <c r="C23" s="179"/>
      <c r="D23" s="179"/>
      <c r="E23" s="179"/>
      <c r="F23" s="179"/>
      <c r="G23" s="179"/>
      <c r="H23" s="179"/>
      <c r="I23" s="179"/>
      <c r="J23" s="179"/>
      <c r="K23" s="179"/>
      <c r="L23" s="179"/>
      <c r="M23" s="179"/>
      <c r="N23" s="179"/>
      <c r="O23" s="179"/>
      <c r="P23" s="179"/>
      <c r="Q23" s="180">
        <f t="shared" si="0"/>
        <v>0</v>
      </c>
    </row>
    <row r="24" spans="1:17" ht="13.5" thickBot="1" x14ac:dyDescent="0.25">
      <c r="A24" s="194"/>
      <c r="B24" s="179"/>
      <c r="C24" s="179"/>
      <c r="D24" s="179"/>
      <c r="E24" s="179"/>
      <c r="F24" s="179"/>
      <c r="G24" s="179"/>
      <c r="H24" s="179"/>
      <c r="I24" s="179"/>
      <c r="J24" s="179"/>
      <c r="K24" s="179"/>
      <c r="L24" s="179"/>
      <c r="M24" s="179"/>
      <c r="N24" s="179"/>
      <c r="O24" s="179"/>
      <c r="P24" s="179"/>
      <c r="Q24" s="180">
        <f t="shared" si="0"/>
        <v>0</v>
      </c>
    </row>
    <row r="25" spans="1:17" ht="26.25" thickBot="1" x14ac:dyDescent="0.25">
      <c r="A25" s="196" t="s">
        <v>1</v>
      </c>
      <c r="B25" s="181">
        <f t="shared" ref="B25:Q25" si="1">SUM(B5:B24)</f>
        <v>0</v>
      </c>
      <c r="C25" s="181">
        <f t="shared" si="1"/>
        <v>0</v>
      </c>
      <c r="D25" s="181">
        <f t="shared" si="1"/>
        <v>0</v>
      </c>
      <c r="E25" s="181">
        <f t="shared" si="1"/>
        <v>0</v>
      </c>
      <c r="F25" s="181">
        <f t="shared" si="1"/>
        <v>0</v>
      </c>
      <c r="G25" s="181">
        <f t="shared" si="1"/>
        <v>0</v>
      </c>
      <c r="H25" s="181">
        <f t="shared" si="1"/>
        <v>0</v>
      </c>
      <c r="I25" s="181">
        <f t="shared" si="1"/>
        <v>0</v>
      </c>
      <c r="J25" s="181">
        <f t="shared" si="1"/>
        <v>0</v>
      </c>
      <c r="K25" s="181">
        <f t="shared" si="1"/>
        <v>0</v>
      </c>
      <c r="L25" s="181">
        <f t="shared" si="1"/>
        <v>0</v>
      </c>
      <c r="M25" s="181">
        <f t="shared" si="1"/>
        <v>0</v>
      </c>
      <c r="N25" s="181">
        <f t="shared" si="1"/>
        <v>0</v>
      </c>
      <c r="O25" s="181">
        <f t="shared" si="1"/>
        <v>0</v>
      </c>
      <c r="P25" s="181">
        <f t="shared" si="1"/>
        <v>0</v>
      </c>
      <c r="Q25" s="197">
        <f t="shared" si="1"/>
        <v>0</v>
      </c>
    </row>
    <row r="27" spans="1:17" x14ac:dyDescent="0.2">
      <c r="A27" s="194"/>
      <c r="B27" s="179"/>
      <c r="C27" s="179"/>
      <c r="D27" s="179"/>
      <c r="E27" s="179"/>
      <c r="F27" s="179"/>
      <c r="G27" s="179"/>
      <c r="H27" s="179"/>
      <c r="I27" s="179"/>
      <c r="J27" s="179"/>
      <c r="K27" s="179"/>
      <c r="L27" s="179"/>
      <c r="M27" s="179"/>
      <c r="N27" s="179"/>
      <c r="O27" s="179"/>
      <c r="P27" s="179"/>
      <c r="Q27" s="180">
        <f t="shared" ref="Q27:Q46" si="2">SUM(B27:P27)</f>
        <v>0</v>
      </c>
    </row>
    <row r="28" spans="1:17" x14ac:dyDescent="0.2">
      <c r="A28" s="195"/>
      <c r="B28" s="179"/>
      <c r="C28" s="179"/>
      <c r="D28" s="179"/>
      <c r="E28" s="179"/>
      <c r="F28" s="179"/>
      <c r="G28" s="179"/>
      <c r="H28" s="179"/>
      <c r="I28" s="179"/>
      <c r="J28" s="179"/>
      <c r="K28" s="179"/>
      <c r="L28" s="179"/>
      <c r="M28" s="179"/>
      <c r="N28" s="179"/>
      <c r="O28" s="179"/>
      <c r="P28" s="179"/>
      <c r="Q28" s="180">
        <f t="shared" si="2"/>
        <v>0</v>
      </c>
    </row>
    <row r="29" spans="1:17" x14ac:dyDescent="0.2">
      <c r="A29" s="194"/>
      <c r="B29" s="179"/>
      <c r="C29" s="179"/>
      <c r="D29" s="179"/>
      <c r="E29" s="179"/>
      <c r="F29" s="179"/>
      <c r="G29" s="179"/>
      <c r="H29" s="179"/>
      <c r="I29" s="179"/>
      <c r="J29" s="179"/>
      <c r="K29" s="179"/>
      <c r="L29" s="179"/>
      <c r="M29" s="179"/>
      <c r="N29" s="179"/>
      <c r="O29" s="179"/>
      <c r="P29" s="179"/>
      <c r="Q29" s="180">
        <f t="shared" si="2"/>
        <v>0</v>
      </c>
    </row>
    <row r="30" spans="1:17" x14ac:dyDescent="0.2">
      <c r="A30" s="194"/>
      <c r="B30" s="179"/>
      <c r="C30" s="179"/>
      <c r="D30" s="179"/>
      <c r="E30" s="179"/>
      <c r="F30" s="179"/>
      <c r="G30" s="179"/>
      <c r="H30" s="179"/>
      <c r="I30" s="179"/>
      <c r="J30" s="179"/>
      <c r="K30" s="179"/>
      <c r="L30" s="179"/>
      <c r="M30" s="179"/>
      <c r="N30" s="179"/>
      <c r="O30" s="179"/>
      <c r="P30" s="179"/>
      <c r="Q30" s="180">
        <f t="shared" si="2"/>
        <v>0</v>
      </c>
    </row>
    <row r="31" spans="1:17" x14ac:dyDescent="0.2">
      <c r="A31" s="194"/>
      <c r="B31" s="179"/>
      <c r="C31" s="179"/>
      <c r="D31" s="179"/>
      <c r="E31" s="179"/>
      <c r="F31" s="179"/>
      <c r="G31" s="179"/>
      <c r="H31" s="179"/>
      <c r="I31" s="179"/>
      <c r="J31" s="179"/>
      <c r="K31" s="179"/>
      <c r="L31" s="179"/>
      <c r="M31" s="179"/>
      <c r="N31" s="179"/>
      <c r="O31" s="179"/>
      <c r="P31" s="179"/>
      <c r="Q31" s="180">
        <f t="shared" si="2"/>
        <v>0</v>
      </c>
    </row>
    <row r="32" spans="1:17" x14ac:dyDescent="0.2">
      <c r="A32" s="194"/>
      <c r="B32" s="179"/>
      <c r="C32" s="179"/>
      <c r="D32" s="179"/>
      <c r="E32" s="179"/>
      <c r="F32" s="179"/>
      <c r="G32" s="179"/>
      <c r="H32" s="179"/>
      <c r="I32" s="179"/>
      <c r="J32" s="179"/>
      <c r="K32" s="179"/>
      <c r="L32" s="179"/>
      <c r="M32" s="179"/>
      <c r="N32" s="179"/>
      <c r="O32" s="179"/>
      <c r="P32" s="179"/>
      <c r="Q32" s="180">
        <f t="shared" si="2"/>
        <v>0</v>
      </c>
    </row>
    <row r="33" spans="1:17" x14ac:dyDescent="0.2">
      <c r="A33" s="194"/>
      <c r="B33" s="179"/>
      <c r="C33" s="179"/>
      <c r="D33" s="179"/>
      <c r="E33" s="179"/>
      <c r="F33" s="179"/>
      <c r="G33" s="179"/>
      <c r="H33" s="179"/>
      <c r="I33" s="179"/>
      <c r="J33" s="179"/>
      <c r="K33" s="179"/>
      <c r="L33" s="179"/>
      <c r="M33" s="179"/>
      <c r="N33" s="179"/>
      <c r="O33" s="179"/>
      <c r="P33" s="179"/>
      <c r="Q33" s="180">
        <f t="shared" si="2"/>
        <v>0</v>
      </c>
    </row>
    <row r="34" spans="1:17" x14ac:dyDescent="0.2">
      <c r="A34" s="194"/>
      <c r="B34" s="179"/>
      <c r="C34" s="179"/>
      <c r="D34" s="179"/>
      <c r="E34" s="179"/>
      <c r="F34" s="179"/>
      <c r="G34" s="179"/>
      <c r="H34" s="179"/>
      <c r="I34" s="179"/>
      <c r="J34" s="179"/>
      <c r="K34" s="179"/>
      <c r="L34" s="179"/>
      <c r="M34" s="179"/>
      <c r="N34" s="179"/>
      <c r="O34" s="179"/>
      <c r="P34" s="179"/>
      <c r="Q34" s="180">
        <f t="shared" si="2"/>
        <v>0</v>
      </c>
    </row>
    <row r="35" spans="1:17" x14ac:dyDescent="0.2">
      <c r="A35" s="194"/>
      <c r="B35" s="179"/>
      <c r="C35" s="179"/>
      <c r="D35" s="179"/>
      <c r="E35" s="179"/>
      <c r="F35" s="179"/>
      <c r="G35" s="179"/>
      <c r="H35" s="179"/>
      <c r="I35" s="179"/>
      <c r="J35" s="179"/>
      <c r="K35" s="179"/>
      <c r="L35" s="179"/>
      <c r="M35" s="179"/>
      <c r="N35" s="179"/>
      <c r="O35" s="179"/>
      <c r="P35" s="179"/>
      <c r="Q35" s="180">
        <f t="shared" si="2"/>
        <v>0</v>
      </c>
    </row>
    <row r="36" spans="1:17" x14ac:dyDescent="0.2">
      <c r="A36" s="194"/>
      <c r="B36" s="179"/>
      <c r="C36" s="179"/>
      <c r="D36" s="179"/>
      <c r="E36" s="179"/>
      <c r="F36" s="179"/>
      <c r="G36" s="179"/>
      <c r="H36" s="179"/>
      <c r="I36" s="179"/>
      <c r="J36" s="179"/>
      <c r="K36" s="179"/>
      <c r="L36" s="179"/>
      <c r="M36" s="179"/>
      <c r="N36" s="179"/>
      <c r="O36" s="179"/>
      <c r="P36" s="179"/>
      <c r="Q36" s="180">
        <f t="shared" si="2"/>
        <v>0</v>
      </c>
    </row>
    <row r="37" spans="1:17" x14ac:dyDescent="0.2">
      <c r="A37" s="194"/>
      <c r="B37" s="179"/>
      <c r="C37" s="179"/>
      <c r="D37" s="179"/>
      <c r="E37" s="179"/>
      <c r="F37" s="179"/>
      <c r="G37" s="179"/>
      <c r="H37" s="179"/>
      <c r="I37" s="179"/>
      <c r="J37" s="179"/>
      <c r="K37" s="179"/>
      <c r="L37" s="179"/>
      <c r="M37" s="179"/>
      <c r="N37" s="179"/>
      <c r="O37" s="179"/>
      <c r="P37" s="179"/>
      <c r="Q37" s="180">
        <f t="shared" si="2"/>
        <v>0</v>
      </c>
    </row>
    <row r="38" spans="1:17" x14ac:dyDescent="0.2">
      <c r="A38" s="194"/>
      <c r="B38" s="179"/>
      <c r="C38" s="179"/>
      <c r="D38" s="179"/>
      <c r="E38" s="179"/>
      <c r="F38" s="179"/>
      <c r="G38" s="179"/>
      <c r="H38" s="179"/>
      <c r="I38" s="179"/>
      <c r="J38" s="179"/>
      <c r="K38" s="179"/>
      <c r="L38" s="179"/>
      <c r="M38" s="179"/>
      <c r="N38" s="179"/>
      <c r="O38" s="179"/>
      <c r="P38" s="179"/>
      <c r="Q38" s="180">
        <f t="shared" si="2"/>
        <v>0</v>
      </c>
    </row>
    <row r="39" spans="1:17" x14ac:dyDescent="0.2">
      <c r="A39" s="194"/>
      <c r="B39" s="179"/>
      <c r="C39" s="179"/>
      <c r="D39" s="179"/>
      <c r="E39" s="179"/>
      <c r="F39" s="179"/>
      <c r="G39" s="179"/>
      <c r="H39" s="179"/>
      <c r="I39" s="179"/>
      <c r="J39" s="179"/>
      <c r="K39" s="179"/>
      <c r="L39" s="179"/>
      <c r="M39" s="179"/>
      <c r="N39" s="179"/>
      <c r="O39" s="179"/>
      <c r="P39" s="179"/>
      <c r="Q39" s="180">
        <f t="shared" si="2"/>
        <v>0</v>
      </c>
    </row>
    <row r="40" spans="1:17" x14ac:dyDescent="0.2">
      <c r="A40" s="194"/>
      <c r="B40" s="179"/>
      <c r="C40" s="179"/>
      <c r="D40" s="179"/>
      <c r="E40" s="179"/>
      <c r="F40" s="179"/>
      <c r="G40" s="179"/>
      <c r="H40" s="179"/>
      <c r="I40" s="179"/>
      <c r="J40" s="179"/>
      <c r="K40" s="179"/>
      <c r="L40" s="179"/>
      <c r="M40" s="179"/>
      <c r="N40" s="179"/>
      <c r="O40" s="179"/>
      <c r="P40" s="179"/>
      <c r="Q40" s="180">
        <f t="shared" si="2"/>
        <v>0</v>
      </c>
    </row>
    <row r="41" spans="1:17" x14ac:dyDescent="0.2">
      <c r="A41" s="194"/>
      <c r="B41" s="179"/>
      <c r="C41" s="179"/>
      <c r="D41" s="179"/>
      <c r="E41" s="179"/>
      <c r="F41" s="179"/>
      <c r="G41" s="179"/>
      <c r="H41" s="179"/>
      <c r="I41" s="179"/>
      <c r="J41" s="179"/>
      <c r="K41" s="179"/>
      <c r="L41" s="179"/>
      <c r="M41" s="179"/>
      <c r="N41" s="179"/>
      <c r="O41" s="179"/>
      <c r="P41" s="179"/>
      <c r="Q41" s="180">
        <f t="shared" si="2"/>
        <v>0</v>
      </c>
    </row>
    <row r="42" spans="1:17" x14ac:dyDescent="0.2">
      <c r="A42" s="194"/>
      <c r="B42" s="179"/>
      <c r="C42" s="179"/>
      <c r="D42" s="179"/>
      <c r="E42" s="179"/>
      <c r="F42" s="179"/>
      <c r="G42" s="179"/>
      <c r="H42" s="179"/>
      <c r="I42" s="179"/>
      <c r="J42" s="179"/>
      <c r="K42" s="179"/>
      <c r="L42" s="179"/>
      <c r="M42" s="179"/>
      <c r="N42" s="179"/>
      <c r="O42" s="179"/>
      <c r="P42" s="179"/>
      <c r="Q42" s="180">
        <f t="shared" si="2"/>
        <v>0</v>
      </c>
    </row>
    <row r="43" spans="1:17" x14ac:dyDescent="0.2">
      <c r="A43" s="194"/>
      <c r="B43" s="179"/>
      <c r="C43" s="179"/>
      <c r="D43" s="179"/>
      <c r="E43" s="179"/>
      <c r="F43" s="179"/>
      <c r="G43" s="179"/>
      <c r="H43" s="179"/>
      <c r="I43" s="179"/>
      <c r="J43" s="179"/>
      <c r="K43" s="179"/>
      <c r="L43" s="179"/>
      <c r="M43" s="179"/>
      <c r="N43" s="179"/>
      <c r="O43" s="179"/>
      <c r="P43" s="179"/>
      <c r="Q43" s="180">
        <f t="shared" si="2"/>
        <v>0</v>
      </c>
    </row>
    <row r="44" spans="1:17" x14ac:dyDescent="0.2">
      <c r="A44" s="194"/>
      <c r="B44" s="179"/>
      <c r="C44" s="179"/>
      <c r="D44" s="179"/>
      <c r="E44" s="179"/>
      <c r="F44" s="179"/>
      <c r="G44" s="179"/>
      <c r="H44" s="179"/>
      <c r="I44" s="179"/>
      <c r="J44" s="179"/>
      <c r="K44" s="179"/>
      <c r="L44" s="179"/>
      <c r="M44" s="179"/>
      <c r="N44" s="179"/>
      <c r="O44" s="179"/>
      <c r="P44" s="179"/>
      <c r="Q44" s="180">
        <f t="shared" si="2"/>
        <v>0</v>
      </c>
    </row>
    <row r="45" spans="1:17" x14ac:dyDescent="0.2">
      <c r="A45" s="194"/>
      <c r="B45" s="179"/>
      <c r="C45" s="179"/>
      <c r="D45" s="179"/>
      <c r="E45" s="179"/>
      <c r="F45" s="179"/>
      <c r="G45" s="179"/>
      <c r="H45" s="179"/>
      <c r="I45" s="179"/>
      <c r="J45" s="179"/>
      <c r="K45" s="179"/>
      <c r="L45" s="179"/>
      <c r="M45" s="179"/>
      <c r="N45" s="179"/>
      <c r="O45" s="179"/>
      <c r="P45" s="179"/>
      <c r="Q45" s="180">
        <f t="shared" si="2"/>
        <v>0</v>
      </c>
    </row>
    <row r="46" spans="1:17" ht="13.5" thickBot="1" x14ac:dyDescent="0.25">
      <c r="A46" s="194"/>
      <c r="B46" s="179"/>
      <c r="C46" s="179"/>
      <c r="D46" s="179"/>
      <c r="E46" s="179"/>
      <c r="F46" s="179"/>
      <c r="G46" s="179"/>
      <c r="H46" s="179"/>
      <c r="I46" s="179"/>
      <c r="J46" s="179"/>
      <c r="K46" s="179"/>
      <c r="L46" s="179"/>
      <c r="M46" s="179"/>
      <c r="N46" s="179"/>
      <c r="O46" s="179"/>
      <c r="P46" s="179"/>
      <c r="Q46" s="180">
        <f t="shared" si="2"/>
        <v>0</v>
      </c>
    </row>
    <row r="47" spans="1:17" ht="26.25" thickBot="1" x14ac:dyDescent="0.25">
      <c r="A47" s="196" t="s">
        <v>1</v>
      </c>
      <c r="B47" s="181">
        <f t="shared" ref="B47:Q47" si="3">SUM(B27:B46)</f>
        <v>0</v>
      </c>
      <c r="C47" s="181">
        <f t="shared" si="3"/>
        <v>0</v>
      </c>
      <c r="D47" s="181">
        <f t="shared" si="3"/>
        <v>0</v>
      </c>
      <c r="E47" s="181">
        <f t="shared" si="3"/>
        <v>0</v>
      </c>
      <c r="F47" s="181">
        <f t="shared" si="3"/>
        <v>0</v>
      </c>
      <c r="G47" s="181">
        <f t="shared" si="3"/>
        <v>0</v>
      </c>
      <c r="H47" s="181">
        <f t="shared" si="3"/>
        <v>0</v>
      </c>
      <c r="I47" s="181">
        <f t="shared" si="3"/>
        <v>0</v>
      </c>
      <c r="J47" s="181">
        <f t="shared" si="3"/>
        <v>0</v>
      </c>
      <c r="K47" s="181">
        <f t="shared" si="3"/>
        <v>0</v>
      </c>
      <c r="L47" s="181">
        <f t="shared" si="3"/>
        <v>0</v>
      </c>
      <c r="M47" s="181">
        <f t="shared" si="3"/>
        <v>0</v>
      </c>
      <c r="N47" s="181">
        <f t="shared" si="3"/>
        <v>0</v>
      </c>
      <c r="O47" s="181">
        <f t="shared" si="3"/>
        <v>0</v>
      </c>
      <c r="P47" s="181">
        <f t="shared" si="3"/>
        <v>0</v>
      </c>
      <c r="Q47" s="197">
        <f t="shared" si="3"/>
        <v>0</v>
      </c>
    </row>
  </sheetData>
  <sheetProtection password="DBCD" sheet="1" objects="1" scenarios="1" selectLockedCells="1"/>
  <mergeCells count="17">
    <mergeCell ref="N1:N4"/>
    <mergeCell ref="O1:O4"/>
    <mergeCell ref="P1:P4"/>
    <mergeCell ref="Q1:Q4"/>
    <mergeCell ref="K1:K4"/>
    <mergeCell ref="L1:L4"/>
    <mergeCell ref="M1:M4"/>
    <mergeCell ref="A1:A2"/>
    <mergeCell ref="B1:B4"/>
    <mergeCell ref="C1:C4"/>
    <mergeCell ref="D1:D4"/>
    <mergeCell ref="E1:E4"/>
    <mergeCell ref="F1:F4"/>
    <mergeCell ref="G1:G4"/>
    <mergeCell ref="H1:H4"/>
    <mergeCell ref="I1:I4"/>
    <mergeCell ref="J1:J4"/>
  </mergeCells>
  <pageMargins left="0.7" right="0.7" top="0.75" bottom="0.75" header="0.3" footer="0.3"/>
  <pageSetup scale="81" orientation="landscape" horizontalDpi="300" verticalDpi="300" r:id="rId1"/>
  <headerFooter>
    <oddHeader>&amp;C&amp;"Arial,Bold"&amp;14Junior &amp;12Dues Page - &amp;D</oddHeader>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rgb="FFFFC000"/>
    <pageSetUpPr fitToPage="1"/>
  </sheetPr>
  <dimension ref="A1:Q104"/>
  <sheetViews>
    <sheetView showGridLines="0" workbookViewId="0">
      <pane ySplit="4" topLeftCell="A5" activePane="bottomLeft" state="frozen"/>
      <selection pane="bottomLeft" activeCell="D9" sqref="D9"/>
    </sheetView>
  </sheetViews>
  <sheetFormatPr defaultRowHeight="12.75" x14ac:dyDescent="0.2"/>
  <cols>
    <col min="1" max="1" width="10.85546875" style="7" customWidth="1"/>
    <col min="2" max="2" width="53" style="7" customWidth="1"/>
    <col min="3" max="17" width="3.28515625" style="7" customWidth="1"/>
    <col min="18" max="16384" width="9.140625" style="7"/>
  </cols>
  <sheetData>
    <row r="1" spans="1:17" ht="12.75" customHeight="1" x14ac:dyDescent="0.2">
      <c r="A1" s="447" t="s">
        <v>77</v>
      </c>
      <c r="B1" s="448"/>
      <c r="C1" s="423" t="str">
        <f>Bekah!$A$1</f>
        <v>Bekah</v>
      </c>
      <c r="D1" s="423" t="str">
        <f>Elizabeth!$A$1</f>
        <v>Elizabeth</v>
      </c>
      <c r="E1" s="423" t="str">
        <f ca="1">Meagan!$A$1</f>
        <v>Meagan</v>
      </c>
      <c r="F1" s="423" t="str">
        <f ca="1">'Junior 4'!$A$1</f>
        <v>Junior 4</v>
      </c>
      <c r="G1" s="423" t="str">
        <f ca="1">'Junior 5'!$A$1</f>
        <v>Junior 5</v>
      </c>
      <c r="H1" s="423" t="str">
        <f ca="1">'Junior 6'!$A$1</f>
        <v>Junior 6</v>
      </c>
      <c r="I1" s="423" t="str">
        <f ca="1">'Junior 7'!$A$1</f>
        <v>Junior 7</v>
      </c>
      <c r="J1" s="423" t="str">
        <f ca="1">'Junior 8'!$A$1</f>
        <v>Junior 8</v>
      </c>
      <c r="K1" s="423" t="str">
        <f ca="1">'Junior 9'!$A$1</f>
        <v>Junior 9</v>
      </c>
      <c r="L1" s="423" t="str">
        <f ca="1">'Junior 10'!$A$1</f>
        <v>Junior 10</v>
      </c>
      <c r="M1" s="423" t="str">
        <f ca="1">'Junior 11'!$A$1</f>
        <v>Junior 11</v>
      </c>
      <c r="N1" s="423" t="str">
        <f ca="1">'Junior 12'!$A$1</f>
        <v>Junior 12</v>
      </c>
      <c r="O1" s="423" t="str">
        <f ca="1">'Junior 13'!$A$1</f>
        <v>Junior 13</v>
      </c>
      <c r="P1" s="423" t="str">
        <f ca="1">'Junior 14'!$A$1</f>
        <v>Junior 14</v>
      </c>
      <c r="Q1" s="423" t="str">
        <f ca="1">'Junior 15'!$A$1</f>
        <v>Junior 15</v>
      </c>
    </row>
    <row r="2" spans="1:17" ht="12.75" customHeight="1" x14ac:dyDescent="0.2">
      <c r="A2" s="449" t="s">
        <v>41</v>
      </c>
      <c r="B2" s="450"/>
      <c r="C2" s="424"/>
      <c r="D2" s="424"/>
      <c r="E2" s="424"/>
      <c r="F2" s="424"/>
      <c r="G2" s="424"/>
      <c r="H2" s="424"/>
      <c r="I2" s="424"/>
      <c r="J2" s="424"/>
      <c r="K2" s="424"/>
      <c r="L2" s="424"/>
      <c r="M2" s="424"/>
      <c r="N2" s="424"/>
      <c r="O2" s="424"/>
      <c r="P2" s="424"/>
      <c r="Q2" s="424"/>
    </row>
    <row r="3" spans="1:17" ht="12.75" customHeight="1" x14ac:dyDescent="0.2">
      <c r="C3" s="424"/>
      <c r="D3" s="424"/>
      <c r="E3" s="424"/>
      <c r="F3" s="424"/>
      <c r="G3" s="424"/>
      <c r="H3" s="424"/>
      <c r="I3" s="424"/>
      <c r="J3" s="424"/>
      <c r="K3" s="424"/>
      <c r="L3" s="424"/>
      <c r="M3" s="424"/>
      <c r="N3" s="424"/>
      <c r="O3" s="424"/>
      <c r="P3" s="424"/>
      <c r="Q3" s="424"/>
    </row>
    <row r="4" spans="1:17" ht="12.75" customHeight="1" x14ac:dyDescent="0.2">
      <c r="A4" s="37" t="s">
        <v>78</v>
      </c>
      <c r="B4" s="25" t="s">
        <v>86</v>
      </c>
      <c r="C4" s="425"/>
      <c r="D4" s="425"/>
      <c r="E4" s="425"/>
      <c r="F4" s="425"/>
      <c r="G4" s="425"/>
      <c r="H4" s="425"/>
      <c r="I4" s="425"/>
      <c r="J4" s="425"/>
      <c r="K4" s="425"/>
      <c r="L4" s="425"/>
      <c r="M4" s="425"/>
      <c r="N4" s="425"/>
      <c r="O4" s="425"/>
      <c r="P4" s="425"/>
      <c r="Q4" s="425"/>
    </row>
    <row r="5" spans="1:17" x14ac:dyDescent="0.2">
      <c r="A5" s="39">
        <v>41169</v>
      </c>
      <c r="B5" s="29" t="s">
        <v>767</v>
      </c>
      <c r="C5" s="18" t="s">
        <v>765</v>
      </c>
      <c r="D5" s="18" t="s">
        <v>765</v>
      </c>
      <c r="E5" s="18"/>
      <c r="F5" s="18"/>
      <c r="G5" s="18"/>
      <c r="H5" s="18"/>
      <c r="I5" s="18"/>
      <c r="J5" s="18"/>
      <c r="K5" s="18"/>
      <c r="L5" s="18"/>
      <c r="M5" s="18"/>
      <c r="N5" s="18"/>
      <c r="O5" s="18"/>
      <c r="P5" s="18"/>
      <c r="Q5" s="18"/>
    </row>
    <row r="6" spans="1:17" x14ac:dyDescent="0.2">
      <c r="A6" s="39">
        <v>41183</v>
      </c>
      <c r="B6" s="29" t="s">
        <v>767</v>
      </c>
      <c r="C6" s="11" t="s">
        <v>765</v>
      </c>
      <c r="D6" s="11" t="s">
        <v>765</v>
      </c>
      <c r="E6" s="11"/>
      <c r="F6" s="11"/>
      <c r="G6" s="11"/>
      <c r="H6" s="11"/>
      <c r="I6" s="11"/>
      <c r="J6" s="11"/>
      <c r="K6" s="11"/>
      <c r="L6" s="11"/>
      <c r="M6" s="11"/>
      <c r="N6" s="11"/>
      <c r="O6" s="11"/>
      <c r="P6" s="11"/>
      <c r="Q6" s="11"/>
    </row>
    <row r="7" spans="1:17" x14ac:dyDescent="0.2">
      <c r="A7" s="39">
        <v>41197</v>
      </c>
      <c r="B7" s="29" t="s">
        <v>767</v>
      </c>
      <c r="C7" s="11" t="s">
        <v>765</v>
      </c>
      <c r="D7" s="11" t="s">
        <v>765</v>
      </c>
      <c r="E7" s="11"/>
      <c r="F7" s="11"/>
      <c r="G7" s="11"/>
      <c r="H7" s="11"/>
      <c r="I7" s="11"/>
      <c r="J7" s="11"/>
      <c r="K7" s="11"/>
      <c r="L7" s="11"/>
      <c r="M7" s="11"/>
      <c r="N7" s="11"/>
      <c r="O7" s="11"/>
      <c r="P7" s="11"/>
      <c r="Q7" s="11"/>
    </row>
    <row r="8" spans="1:17" x14ac:dyDescent="0.2">
      <c r="A8" s="39">
        <v>41218</v>
      </c>
      <c r="B8" s="30" t="s">
        <v>767</v>
      </c>
      <c r="C8" s="11" t="s">
        <v>765</v>
      </c>
      <c r="D8" s="11" t="s">
        <v>765</v>
      </c>
      <c r="E8" s="11" t="s">
        <v>765</v>
      </c>
      <c r="F8" s="11"/>
      <c r="G8" s="11"/>
      <c r="H8" s="11"/>
      <c r="I8" s="11"/>
      <c r="J8" s="11"/>
      <c r="K8" s="11"/>
      <c r="L8" s="11"/>
      <c r="M8" s="11"/>
      <c r="N8" s="11"/>
      <c r="O8" s="11"/>
      <c r="P8" s="11"/>
      <c r="Q8" s="11"/>
    </row>
    <row r="9" spans="1:17" x14ac:dyDescent="0.2">
      <c r="A9" s="39">
        <v>41232</v>
      </c>
      <c r="B9" s="30" t="s">
        <v>778</v>
      </c>
      <c r="C9" s="11"/>
      <c r="D9" s="11" t="s">
        <v>765</v>
      </c>
      <c r="E9" s="11"/>
      <c r="F9" s="11"/>
      <c r="G9" s="11"/>
      <c r="H9" s="11"/>
      <c r="I9" s="11"/>
      <c r="J9" s="11"/>
      <c r="K9" s="11"/>
      <c r="L9" s="11"/>
      <c r="M9" s="11"/>
      <c r="N9" s="11"/>
      <c r="O9" s="11"/>
      <c r="P9" s="11"/>
      <c r="Q9" s="11"/>
    </row>
    <row r="10" spans="1:17" x14ac:dyDescent="0.2">
      <c r="A10" s="39">
        <v>41248</v>
      </c>
      <c r="B10" s="29" t="s">
        <v>779</v>
      </c>
      <c r="C10" s="11"/>
      <c r="D10" s="11"/>
      <c r="E10" s="11"/>
      <c r="F10" s="11"/>
      <c r="G10" s="11"/>
      <c r="H10" s="11"/>
      <c r="I10" s="11"/>
      <c r="J10" s="11"/>
      <c r="K10" s="11"/>
      <c r="L10" s="11"/>
      <c r="M10" s="11"/>
      <c r="N10" s="11"/>
      <c r="O10" s="11"/>
      <c r="P10" s="11"/>
      <c r="Q10" s="11"/>
    </row>
    <row r="11" spans="1:17" x14ac:dyDescent="0.2">
      <c r="A11" s="39">
        <v>41262</v>
      </c>
      <c r="B11" s="30" t="s">
        <v>780</v>
      </c>
      <c r="C11" s="11" t="s">
        <v>765</v>
      </c>
      <c r="D11" s="11"/>
      <c r="E11" s="11"/>
      <c r="F11" s="11"/>
      <c r="G11" s="11"/>
      <c r="H11" s="11"/>
      <c r="I11" s="11"/>
      <c r="J11" s="11"/>
      <c r="K11" s="11"/>
      <c r="L11" s="11"/>
      <c r="M11" s="11"/>
      <c r="N11" s="11"/>
      <c r="O11" s="11"/>
      <c r="P11" s="11"/>
      <c r="Q11" s="11"/>
    </row>
    <row r="12" spans="1:17" x14ac:dyDescent="0.2">
      <c r="A12" s="39">
        <v>41281</v>
      </c>
      <c r="B12" s="30" t="s">
        <v>781</v>
      </c>
      <c r="C12" s="11" t="s">
        <v>765</v>
      </c>
      <c r="D12" s="11" t="s">
        <v>765</v>
      </c>
      <c r="E12" s="11" t="s">
        <v>765</v>
      </c>
      <c r="F12" s="11"/>
      <c r="G12" s="11"/>
      <c r="H12" s="11"/>
      <c r="I12" s="11"/>
      <c r="J12" s="11"/>
      <c r="K12" s="11"/>
      <c r="L12" s="11"/>
      <c r="M12" s="11"/>
      <c r="N12" s="11"/>
      <c r="O12" s="11"/>
      <c r="P12" s="11"/>
      <c r="Q12" s="11"/>
    </row>
    <row r="13" spans="1:17" x14ac:dyDescent="0.2">
      <c r="A13" s="39"/>
      <c r="B13" s="29"/>
      <c r="C13" s="11"/>
      <c r="D13" s="11"/>
      <c r="E13" s="11"/>
      <c r="F13" s="11"/>
      <c r="G13" s="11"/>
      <c r="H13" s="11"/>
      <c r="I13" s="11"/>
      <c r="J13" s="11"/>
      <c r="K13" s="11"/>
      <c r="L13" s="11"/>
      <c r="M13" s="11"/>
      <c r="N13" s="11"/>
      <c r="O13" s="11"/>
      <c r="P13" s="11"/>
      <c r="Q13" s="11"/>
    </row>
    <row r="14" spans="1:17" x14ac:dyDescent="0.2">
      <c r="A14" s="39"/>
      <c r="B14" s="30"/>
      <c r="C14" s="11"/>
      <c r="D14" s="11"/>
      <c r="E14" s="11"/>
      <c r="F14" s="11"/>
      <c r="G14" s="11"/>
      <c r="H14" s="11"/>
      <c r="I14" s="11"/>
      <c r="J14" s="11"/>
      <c r="K14" s="11"/>
      <c r="L14" s="11"/>
      <c r="M14" s="11"/>
      <c r="N14" s="11"/>
      <c r="O14" s="11"/>
      <c r="P14" s="11"/>
      <c r="Q14" s="11"/>
    </row>
    <row r="15" spans="1:17" x14ac:dyDescent="0.2">
      <c r="A15" s="39"/>
      <c r="B15" s="30"/>
      <c r="C15" s="11"/>
      <c r="D15" s="11"/>
      <c r="E15" s="11"/>
      <c r="F15" s="11"/>
      <c r="G15" s="11"/>
      <c r="H15" s="11"/>
      <c r="I15" s="11"/>
      <c r="J15" s="11"/>
      <c r="K15" s="11"/>
      <c r="L15" s="11"/>
      <c r="M15" s="11"/>
      <c r="N15" s="11"/>
      <c r="O15" s="11"/>
      <c r="P15" s="11"/>
      <c r="Q15" s="11"/>
    </row>
    <row r="16" spans="1:17" x14ac:dyDescent="0.2">
      <c r="A16" s="39"/>
      <c r="B16" s="30"/>
      <c r="C16" s="11"/>
      <c r="D16" s="11"/>
      <c r="E16" s="11"/>
      <c r="F16" s="11"/>
      <c r="G16" s="11"/>
      <c r="H16" s="11"/>
      <c r="I16" s="11"/>
      <c r="J16" s="11"/>
      <c r="K16" s="11"/>
      <c r="L16" s="11"/>
      <c r="M16" s="11"/>
      <c r="N16" s="11"/>
      <c r="O16" s="11"/>
      <c r="P16" s="11"/>
      <c r="Q16" s="11"/>
    </row>
    <row r="17" spans="1:17" x14ac:dyDescent="0.2">
      <c r="A17" s="39"/>
      <c r="B17" s="30"/>
      <c r="C17" s="11"/>
      <c r="D17" s="11"/>
      <c r="E17" s="11"/>
      <c r="F17" s="11"/>
      <c r="G17" s="11"/>
      <c r="H17" s="11"/>
      <c r="I17" s="11"/>
      <c r="J17" s="11"/>
      <c r="K17" s="11"/>
      <c r="L17" s="11"/>
      <c r="M17" s="11"/>
      <c r="N17" s="11"/>
      <c r="O17" s="11"/>
      <c r="P17" s="11"/>
      <c r="Q17" s="11"/>
    </row>
    <row r="18" spans="1:17" x14ac:dyDescent="0.2">
      <c r="A18" s="39"/>
      <c r="B18" s="29"/>
      <c r="C18" s="26"/>
      <c r="D18" s="26"/>
      <c r="E18" s="26"/>
      <c r="F18" s="26"/>
      <c r="G18" s="26"/>
      <c r="H18" s="26"/>
      <c r="I18" s="26"/>
      <c r="J18" s="26"/>
      <c r="K18" s="26"/>
      <c r="L18" s="26"/>
      <c r="M18" s="26"/>
      <c r="N18" s="26"/>
      <c r="O18" s="26"/>
      <c r="P18" s="26"/>
      <c r="Q18" s="26"/>
    </row>
    <row r="19" spans="1:17" x14ac:dyDescent="0.2">
      <c r="A19" s="39"/>
      <c r="B19" s="30"/>
      <c r="C19" s="11"/>
      <c r="D19" s="12"/>
      <c r="E19" s="12"/>
      <c r="F19" s="12"/>
      <c r="G19" s="12"/>
      <c r="H19" s="12"/>
      <c r="I19" s="12"/>
      <c r="J19" s="12"/>
      <c r="K19" s="12"/>
      <c r="L19" s="12"/>
      <c r="M19" s="12"/>
      <c r="N19" s="12"/>
      <c r="O19" s="11"/>
      <c r="P19" s="12"/>
      <c r="Q19" s="12"/>
    </row>
    <row r="20" spans="1:17" x14ac:dyDescent="0.2">
      <c r="A20" s="39"/>
      <c r="B20" s="30"/>
      <c r="C20" s="27"/>
      <c r="D20" s="27"/>
      <c r="E20" s="27"/>
      <c r="F20" s="27"/>
      <c r="G20" s="27"/>
      <c r="H20" s="27"/>
      <c r="I20" s="27"/>
      <c r="J20" s="27"/>
      <c r="K20" s="27"/>
      <c r="L20" s="27"/>
      <c r="M20" s="27"/>
      <c r="N20" s="27"/>
      <c r="O20" s="27"/>
      <c r="P20" s="27"/>
      <c r="Q20" s="27"/>
    </row>
    <row r="21" spans="1:17" x14ac:dyDescent="0.2">
      <c r="A21" s="39"/>
      <c r="B21" s="31"/>
      <c r="C21" s="28"/>
      <c r="D21" s="28"/>
      <c r="E21" s="28"/>
      <c r="F21" s="28"/>
      <c r="G21" s="28"/>
      <c r="H21" s="28"/>
      <c r="I21" s="28"/>
      <c r="J21" s="28"/>
      <c r="K21" s="28"/>
      <c r="L21" s="28"/>
      <c r="M21" s="28"/>
      <c r="N21" s="28"/>
      <c r="O21" s="28"/>
      <c r="P21" s="28"/>
      <c r="Q21" s="28"/>
    </row>
    <row r="22" spans="1:17" x14ac:dyDescent="0.2">
      <c r="A22" s="39"/>
      <c r="B22" s="31"/>
      <c r="C22" s="28"/>
      <c r="D22" s="28"/>
      <c r="E22" s="28"/>
      <c r="F22" s="28"/>
      <c r="G22" s="28"/>
      <c r="H22" s="28"/>
      <c r="I22" s="28"/>
      <c r="J22" s="28"/>
      <c r="K22" s="28"/>
      <c r="L22" s="28"/>
      <c r="M22" s="28"/>
      <c r="N22" s="28"/>
      <c r="O22" s="28"/>
      <c r="P22" s="28"/>
      <c r="Q22" s="28"/>
    </row>
    <row r="23" spans="1:17" x14ac:dyDescent="0.2">
      <c r="A23" s="39"/>
      <c r="B23" s="32"/>
      <c r="C23" s="11"/>
      <c r="D23" s="11"/>
      <c r="E23" s="11"/>
      <c r="F23" s="11"/>
      <c r="G23" s="11"/>
      <c r="H23" s="11"/>
      <c r="I23" s="11"/>
      <c r="J23" s="11"/>
      <c r="K23" s="11"/>
      <c r="L23" s="11"/>
      <c r="M23" s="11"/>
      <c r="N23" s="11"/>
      <c r="O23" s="11"/>
      <c r="P23" s="11"/>
      <c r="Q23" s="11"/>
    </row>
    <row r="24" spans="1:17" x14ac:dyDescent="0.2">
      <c r="A24" s="39"/>
      <c r="B24" s="31"/>
      <c r="C24" s="11"/>
      <c r="D24" s="11"/>
      <c r="E24" s="11"/>
      <c r="F24" s="11"/>
      <c r="G24" s="11"/>
      <c r="H24" s="11"/>
      <c r="I24" s="11"/>
      <c r="J24" s="11"/>
      <c r="K24" s="11"/>
      <c r="L24" s="11"/>
      <c r="M24" s="11"/>
      <c r="N24" s="11"/>
      <c r="O24" s="11"/>
      <c r="P24" s="11"/>
      <c r="Q24" s="11"/>
    </row>
    <row r="25" spans="1:17" x14ac:dyDescent="0.2">
      <c r="A25" s="39"/>
      <c r="B25" s="30"/>
      <c r="C25" s="11"/>
      <c r="D25" s="11"/>
      <c r="E25" s="11"/>
      <c r="F25" s="11"/>
      <c r="G25" s="11"/>
      <c r="H25" s="11"/>
      <c r="I25" s="11"/>
      <c r="J25" s="11"/>
      <c r="K25" s="11"/>
      <c r="L25" s="11"/>
      <c r="M25" s="11"/>
      <c r="N25" s="11"/>
      <c r="O25" s="11"/>
      <c r="P25" s="11"/>
      <c r="Q25" s="11"/>
    </row>
    <row r="26" spans="1:17" x14ac:dyDescent="0.2">
      <c r="A26" s="39"/>
      <c r="B26" s="33"/>
      <c r="C26" s="11"/>
      <c r="D26" s="11"/>
      <c r="E26" s="11"/>
      <c r="F26" s="11"/>
      <c r="G26" s="11"/>
      <c r="H26" s="11"/>
      <c r="I26" s="11"/>
      <c r="J26" s="11"/>
      <c r="K26" s="11"/>
      <c r="L26" s="11"/>
      <c r="M26" s="11"/>
      <c r="N26" s="11"/>
      <c r="O26" s="11"/>
      <c r="P26" s="11"/>
      <c r="Q26" s="11"/>
    </row>
    <row r="27" spans="1:17" x14ac:dyDescent="0.2">
      <c r="A27" s="39"/>
      <c r="B27" s="30"/>
      <c r="C27" s="11"/>
      <c r="D27" s="11"/>
      <c r="E27" s="11"/>
      <c r="F27" s="11"/>
      <c r="G27" s="11"/>
      <c r="H27" s="11"/>
      <c r="I27" s="11"/>
      <c r="J27" s="11"/>
      <c r="K27" s="11"/>
      <c r="L27" s="11"/>
      <c r="M27" s="11"/>
      <c r="N27" s="11"/>
      <c r="O27" s="11"/>
      <c r="P27" s="11"/>
      <c r="Q27" s="11"/>
    </row>
    <row r="28" spans="1:17" x14ac:dyDescent="0.2">
      <c r="A28" s="39"/>
      <c r="B28" s="33"/>
      <c r="C28" s="11"/>
      <c r="D28" s="11"/>
      <c r="E28" s="11"/>
      <c r="F28" s="11"/>
      <c r="G28" s="11"/>
      <c r="H28" s="11"/>
      <c r="I28" s="11"/>
      <c r="J28" s="11"/>
      <c r="K28" s="11"/>
      <c r="L28" s="11"/>
      <c r="M28" s="11"/>
      <c r="N28" s="11"/>
      <c r="O28" s="11"/>
      <c r="P28" s="11"/>
      <c r="Q28" s="11"/>
    </row>
    <row r="29" spans="1:17" x14ac:dyDescent="0.2">
      <c r="A29" s="39"/>
      <c r="B29" s="34"/>
      <c r="C29" s="11"/>
      <c r="D29" s="11"/>
      <c r="E29" s="11"/>
      <c r="F29" s="11"/>
      <c r="G29" s="11"/>
      <c r="H29" s="11"/>
      <c r="I29" s="11"/>
      <c r="J29" s="11"/>
      <c r="K29" s="11"/>
      <c r="L29" s="11"/>
      <c r="M29" s="11"/>
      <c r="N29" s="11"/>
      <c r="O29" s="11"/>
      <c r="P29" s="11"/>
      <c r="Q29" s="11"/>
    </row>
    <row r="30" spans="1:17" x14ac:dyDescent="0.2">
      <c r="A30" s="39"/>
      <c r="B30" s="30"/>
      <c r="C30" s="11"/>
      <c r="D30" s="11"/>
      <c r="E30" s="11"/>
      <c r="F30" s="11"/>
      <c r="G30" s="11"/>
      <c r="H30" s="11"/>
      <c r="I30" s="11"/>
      <c r="J30" s="11"/>
      <c r="K30" s="11"/>
      <c r="L30" s="11"/>
      <c r="M30" s="11"/>
      <c r="N30" s="11"/>
      <c r="O30" s="11"/>
      <c r="P30" s="11"/>
      <c r="Q30" s="11"/>
    </row>
    <row r="31" spans="1:17" x14ac:dyDescent="0.2">
      <c r="A31" s="39"/>
      <c r="B31" s="30"/>
      <c r="C31" s="11"/>
      <c r="D31" s="11"/>
      <c r="E31" s="11"/>
      <c r="F31" s="11"/>
      <c r="G31" s="11"/>
      <c r="H31" s="11"/>
      <c r="I31" s="11"/>
      <c r="J31" s="11"/>
      <c r="K31" s="11"/>
      <c r="L31" s="11"/>
      <c r="M31" s="11"/>
      <c r="N31" s="11"/>
      <c r="O31" s="11"/>
      <c r="P31" s="11"/>
      <c r="Q31" s="11"/>
    </row>
    <row r="32" spans="1:17" x14ac:dyDescent="0.2">
      <c r="A32" s="39"/>
      <c r="B32" s="30"/>
      <c r="C32" s="11"/>
      <c r="D32" s="11"/>
      <c r="E32" s="11"/>
      <c r="F32" s="11"/>
      <c r="G32" s="11"/>
      <c r="H32" s="11"/>
      <c r="I32" s="11"/>
      <c r="J32" s="11"/>
      <c r="K32" s="11"/>
      <c r="L32" s="11"/>
      <c r="M32" s="11"/>
      <c r="N32" s="11"/>
      <c r="O32" s="11"/>
      <c r="P32" s="11"/>
      <c r="Q32" s="11"/>
    </row>
    <row r="33" spans="1:17" x14ac:dyDescent="0.2">
      <c r="A33" s="39"/>
      <c r="B33" s="34"/>
      <c r="C33" s="11"/>
      <c r="D33" s="11"/>
      <c r="E33" s="11"/>
      <c r="F33" s="11"/>
      <c r="G33" s="11"/>
      <c r="H33" s="11"/>
      <c r="I33" s="11"/>
      <c r="J33" s="11"/>
      <c r="K33" s="11"/>
      <c r="L33" s="11"/>
      <c r="M33" s="11"/>
      <c r="N33" s="11"/>
      <c r="O33" s="11"/>
      <c r="P33" s="11"/>
      <c r="Q33" s="11"/>
    </row>
    <row r="34" spans="1:17" x14ac:dyDescent="0.2">
      <c r="A34" s="39"/>
      <c r="B34" s="30"/>
      <c r="C34" s="11"/>
      <c r="D34" s="11"/>
      <c r="E34" s="11"/>
      <c r="F34" s="11"/>
      <c r="G34" s="11"/>
      <c r="H34" s="11"/>
      <c r="I34" s="11"/>
      <c r="J34" s="11"/>
      <c r="K34" s="11"/>
      <c r="L34" s="11"/>
      <c r="M34" s="11"/>
      <c r="N34" s="11"/>
      <c r="O34" s="11"/>
      <c r="P34" s="11"/>
      <c r="Q34" s="11"/>
    </row>
    <row r="35" spans="1:17" x14ac:dyDescent="0.2">
      <c r="A35" s="39"/>
      <c r="B35" s="30"/>
      <c r="C35" s="11"/>
      <c r="D35" s="11"/>
      <c r="E35" s="11"/>
      <c r="F35" s="11"/>
      <c r="G35" s="11"/>
      <c r="H35" s="11"/>
      <c r="I35" s="11"/>
      <c r="J35" s="11"/>
      <c r="K35" s="11"/>
      <c r="L35" s="11"/>
      <c r="M35" s="11"/>
      <c r="N35" s="11"/>
      <c r="O35" s="11"/>
      <c r="P35" s="11"/>
      <c r="Q35" s="11"/>
    </row>
    <row r="36" spans="1:17" x14ac:dyDescent="0.2">
      <c r="A36" s="39"/>
      <c r="B36" s="30"/>
      <c r="C36" s="11"/>
      <c r="D36" s="11"/>
      <c r="E36" s="11"/>
      <c r="F36" s="11"/>
      <c r="G36" s="11"/>
      <c r="H36" s="11"/>
      <c r="I36" s="11"/>
      <c r="J36" s="11"/>
      <c r="K36" s="11"/>
      <c r="L36" s="11"/>
      <c r="M36" s="11"/>
      <c r="N36" s="11"/>
      <c r="O36" s="11"/>
      <c r="P36" s="11"/>
      <c r="Q36" s="11"/>
    </row>
    <row r="37" spans="1:17" x14ac:dyDescent="0.2">
      <c r="A37" s="39"/>
      <c r="B37" s="30"/>
      <c r="C37" s="11"/>
      <c r="D37" s="11"/>
      <c r="E37" s="11"/>
      <c r="F37" s="11"/>
      <c r="G37" s="11"/>
      <c r="H37" s="11"/>
      <c r="I37" s="11"/>
      <c r="J37" s="11"/>
      <c r="K37" s="11"/>
      <c r="L37" s="11"/>
      <c r="M37" s="11"/>
      <c r="N37" s="11"/>
      <c r="O37" s="11"/>
      <c r="P37" s="11"/>
      <c r="Q37" s="11"/>
    </row>
    <row r="38" spans="1:17" x14ac:dyDescent="0.2">
      <c r="A38" s="39"/>
      <c r="B38" s="30"/>
      <c r="C38" s="11"/>
      <c r="D38" s="11"/>
      <c r="E38" s="11"/>
      <c r="F38" s="11"/>
      <c r="G38" s="11"/>
      <c r="H38" s="11"/>
      <c r="I38" s="11"/>
      <c r="J38" s="11"/>
      <c r="K38" s="11"/>
      <c r="L38" s="11"/>
      <c r="M38" s="11"/>
      <c r="N38" s="11"/>
      <c r="O38" s="11"/>
      <c r="P38" s="11"/>
      <c r="Q38" s="11"/>
    </row>
    <row r="39" spans="1:17" x14ac:dyDescent="0.2">
      <c r="A39" s="39"/>
      <c r="B39" s="30"/>
      <c r="C39" s="11"/>
      <c r="D39" s="11"/>
      <c r="E39" s="11"/>
      <c r="F39" s="11"/>
      <c r="G39" s="11"/>
      <c r="H39" s="11"/>
      <c r="I39" s="11"/>
      <c r="J39" s="11"/>
      <c r="K39" s="11"/>
      <c r="L39" s="11"/>
      <c r="M39" s="11"/>
      <c r="N39" s="11"/>
      <c r="O39" s="11"/>
      <c r="P39" s="11"/>
      <c r="Q39" s="11"/>
    </row>
    <row r="40" spans="1:17" x14ac:dyDescent="0.2">
      <c r="A40" s="39"/>
      <c r="B40" s="30"/>
      <c r="C40" s="11"/>
      <c r="D40" s="11"/>
      <c r="E40" s="11"/>
      <c r="F40" s="11"/>
      <c r="G40" s="11"/>
      <c r="H40" s="11"/>
      <c r="I40" s="11"/>
      <c r="J40" s="11"/>
      <c r="K40" s="11"/>
      <c r="L40" s="11"/>
      <c r="M40" s="11"/>
      <c r="N40" s="11"/>
      <c r="O40" s="11"/>
      <c r="P40" s="11"/>
      <c r="Q40" s="11"/>
    </row>
    <row r="41" spans="1:17" x14ac:dyDescent="0.2">
      <c r="A41" s="39"/>
      <c r="B41" s="30"/>
      <c r="C41" s="11"/>
      <c r="D41" s="11"/>
      <c r="E41" s="11"/>
      <c r="F41" s="11"/>
      <c r="G41" s="11"/>
      <c r="H41" s="11"/>
      <c r="I41" s="11"/>
      <c r="J41" s="11"/>
      <c r="K41" s="11"/>
      <c r="L41" s="11"/>
      <c r="M41" s="11"/>
      <c r="N41" s="11"/>
      <c r="O41" s="11"/>
      <c r="P41" s="11"/>
      <c r="Q41" s="11"/>
    </row>
    <row r="42" spans="1:17" x14ac:dyDescent="0.2">
      <c r="A42" s="39"/>
      <c r="B42" s="30"/>
      <c r="C42" s="11"/>
      <c r="D42" s="11"/>
      <c r="E42" s="11"/>
      <c r="F42" s="11"/>
      <c r="G42" s="11"/>
      <c r="H42" s="11"/>
      <c r="I42" s="11"/>
      <c r="J42" s="11"/>
      <c r="K42" s="11"/>
      <c r="L42" s="11"/>
      <c r="M42" s="11"/>
      <c r="N42" s="11"/>
      <c r="O42" s="11"/>
      <c r="P42" s="11"/>
      <c r="Q42" s="11"/>
    </row>
    <row r="43" spans="1:17" x14ac:dyDescent="0.2">
      <c r="A43" s="39"/>
      <c r="B43" s="30"/>
      <c r="C43" s="11"/>
      <c r="D43" s="11"/>
      <c r="E43" s="11"/>
      <c r="F43" s="11"/>
      <c r="G43" s="11"/>
      <c r="H43" s="11"/>
      <c r="I43" s="11"/>
      <c r="J43" s="11"/>
      <c r="K43" s="11"/>
      <c r="L43" s="11"/>
      <c r="M43" s="11"/>
      <c r="N43" s="11"/>
      <c r="O43" s="11"/>
      <c r="P43" s="11"/>
      <c r="Q43" s="11"/>
    </row>
    <row r="44" spans="1:17" x14ac:dyDescent="0.2">
      <c r="A44" s="39"/>
      <c r="B44" s="30"/>
      <c r="C44" s="11"/>
      <c r="D44" s="11"/>
      <c r="E44" s="11"/>
      <c r="F44" s="11"/>
      <c r="G44" s="11"/>
      <c r="H44" s="11"/>
      <c r="I44" s="11"/>
      <c r="J44" s="11"/>
      <c r="K44" s="11"/>
      <c r="L44" s="11"/>
      <c r="M44" s="11"/>
      <c r="N44" s="11"/>
      <c r="O44" s="11"/>
      <c r="P44" s="11"/>
      <c r="Q44" s="11"/>
    </row>
    <row r="45" spans="1:17" x14ac:dyDescent="0.2">
      <c r="A45" s="39"/>
      <c r="B45" s="30"/>
      <c r="C45" s="11"/>
      <c r="D45" s="11"/>
      <c r="E45" s="11"/>
      <c r="F45" s="11"/>
      <c r="G45" s="11"/>
      <c r="H45" s="11"/>
      <c r="I45" s="11"/>
      <c r="J45" s="11"/>
      <c r="K45" s="11"/>
      <c r="L45" s="11"/>
      <c r="M45" s="11"/>
      <c r="N45" s="11"/>
      <c r="O45" s="11"/>
      <c r="P45" s="11"/>
      <c r="Q45" s="11"/>
    </row>
    <row r="46" spans="1:17" x14ac:dyDescent="0.2">
      <c r="A46" s="39"/>
      <c r="B46" s="30"/>
      <c r="C46" s="11"/>
      <c r="D46" s="11"/>
      <c r="E46" s="11"/>
      <c r="F46" s="11"/>
      <c r="G46" s="11"/>
      <c r="H46" s="11"/>
      <c r="I46" s="11"/>
      <c r="J46" s="11"/>
      <c r="K46" s="11"/>
      <c r="L46" s="11"/>
      <c r="M46" s="11"/>
      <c r="N46" s="11"/>
      <c r="O46" s="11"/>
      <c r="P46" s="11"/>
      <c r="Q46" s="11"/>
    </row>
    <row r="47" spans="1:17" x14ac:dyDescent="0.2">
      <c r="A47" s="39"/>
      <c r="B47" s="30"/>
      <c r="C47" s="11"/>
      <c r="D47" s="11"/>
      <c r="E47" s="11"/>
      <c r="F47" s="11"/>
      <c r="G47" s="11"/>
      <c r="H47" s="11"/>
      <c r="I47" s="11"/>
      <c r="J47" s="11"/>
      <c r="K47" s="11"/>
      <c r="L47" s="11"/>
      <c r="M47" s="11"/>
      <c r="N47" s="11"/>
      <c r="O47" s="11"/>
      <c r="P47" s="11"/>
      <c r="Q47" s="11"/>
    </row>
    <row r="48" spans="1:17" x14ac:dyDescent="0.2">
      <c r="A48" s="39"/>
      <c r="B48" s="30"/>
      <c r="C48" s="11"/>
      <c r="D48" s="11"/>
      <c r="E48" s="11"/>
      <c r="F48" s="11"/>
      <c r="G48" s="11"/>
      <c r="H48" s="11"/>
      <c r="I48" s="11"/>
      <c r="J48" s="11"/>
      <c r="K48" s="11"/>
      <c r="L48" s="11"/>
      <c r="M48" s="11"/>
      <c r="N48" s="11"/>
      <c r="O48" s="11"/>
      <c r="P48" s="11"/>
      <c r="Q48" s="11"/>
    </row>
    <row r="49" spans="1:17" x14ac:dyDescent="0.2">
      <c r="A49" s="39"/>
      <c r="B49" s="30"/>
      <c r="C49" s="11"/>
      <c r="D49" s="11"/>
      <c r="E49" s="11"/>
      <c r="F49" s="11"/>
      <c r="G49" s="11"/>
      <c r="H49" s="11"/>
      <c r="I49" s="11"/>
      <c r="J49" s="11"/>
      <c r="K49" s="11"/>
      <c r="L49" s="11"/>
      <c r="M49" s="11"/>
      <c r="N49" s="11"/>
      <c r="O49" s="11"/>
      <c r="P49" s="11"/>
      <c r="Q49" s="11"/>
    </row>
    <row r="50" spans="1:17" x14ac:dyDescent="0.2">
      <c r="A50" s="39"/>
      <c r="B50" s="30"/>
      <c r="C50" s="11"/>
      <c r="D50" s="11"/>
      <c r="E50" s="11"/>
      <c r="F50" s="11"/>
      <c r="G50" s="11"/>
      <c r="H50" s="11"/>
      <c r="I50" s="11"/>
      <c r="J50" s="11"/>
      <c r="K50" s="11"/>
      <c r="L50" s="11"/>
      <c r="M50" s="11"/>
      <c r="N50" s="11"/>
      <c r="O50" s="11"/>
      <c r="P50" s="11"/>
      <c r="Q50" s="11"/>
    </row>
    <row r="51" spans="1:17" x14ac:dyDescent="0.2">
      <c r="A51" s="39"/>
      <c r="B51" s="30"/>
      <c r="C51" s="11"/>
      <c r="D51" s="11"/>
      <c r="E51" s="11"/>
      <c r="F51" s="11"/>
      <c r="G51" s="11"/>
      <c r="H51" s="11"/>
      <c r="I51" s="11"/>
      <c r="J51" s="11"/>
      <c r="K51" s="11"/>
      <c r="L51" s="11"/>
      <c r="M51" s="11"/>
      <c r="N51" s="11"/>
      <c r="O51" s="11"/>
      <c r="P51" s="11"/>
      <c r="Q51" s="11"/>
    </row>
    <row r="52" spans="1:17" x14ac:dyDescent="0.2">
      <c r="A52" s="39"/>
      <c r="B52" s="30"/>
      <c r="C52" s="11"/>
      <c r="D52" s="11"/>
      <c r="E52" s="11"/>
      <c r="F52" s="11"/>
      <c r="G52" s="11"/>
      <c r="H52" s="11"/>
      <c r="I52" s="11"/>
      <c r="J52" s="11"/>
      <c r="K52" s="11"/>
      <c r="L52" s="11"/>
      <c r="M52" s="11"/>
      <c r="N52" s="11"/>
      <c r="O52" s="11"/>
      <c r="P52" s="11"/>
      <c r="Q52" s="11"/>
    </row>
    <row r="53" spans="1:17" x14ac:dyDescent="0.2">
      <c r="A53" s="39"/>
      <c r="B53" s="30"/>
      <c r="C53" s="11"/>
      <c r="D53" s="11"/>
      <c r="E53" s="11"/>
      <c r="F53" s="11"/>
      <c r="G53" s="11"/>
      <c r="H53" s="11"/>
      <c r="I53" s="11"/>
      <c r="J53" s="11"/>
      <c r="K53" s="11"/>
      <c r="L53" s="11"/>
      <c r="M53" s="11"/>
      <c r="N53" s="11"/>
      <c r="O53" s="11"/>
      <c r="P53" s="11"/>
      <c r="Q53" s="11"/>
    </row>
    <row r="54" spans="1:17" x14ac:dyDescent="0.2">
      <c r="A54" s="39"/>
      <c r="B54" s="30"/>
      <c r="C54" s="11"/>
      <c r="D54" s="11"/>
      <c r="E54" s="11"/>
      <c r="F54" s="11"/>
      <c r="G54" s="11"/>
      <c r="H54" s="11"/>
      <c r="I54" s="11"/>
      <c r="J54" s="11"/>
      <c r="K54" s="11"/>
      <c r="L54" s="11"/>
      <c r="M54" s="11"/>
      <c r="N54" s="11"/>
      <c r="O54" s="11"/>
      <c r="P54" s="11"/>
      <c r="Q54" s="11"/>
    </row>
    <row r="55" spans="1:17" x14ac:dyDescent="0.2">
      <c r="A55" s="39"/>
      <c r="B55" s="30"/>
      <c r="C55" s="11"/>
      <c r="D55" s="11"/>
      <c r="E55" s="11"/>
      <c r="F55" s="11"/>
      <c r="G55" s="11"/>
      <c r="H55" s="11"/>
      <c r="I55" s="11"/>
      <c r="J55" s="11"/>
      <c r="K55" s="11"/>
      <c r="L55" s="11"/>
      <c r="M55" s="11"/>
      <c r="N55" s="11"/>
      <c r="O55" s="11"/>
      <c r="P55" s="11"/>
      <c r="Q55" s="11"/>
    </row>
    <row r="56" spans="1:17" x14ac:dyDescent="0.2">
      <c r="A56" s="39"/>
      <c r="B56" s="30"/>
      <c r="C56" s="11"/>
      <c r="D56" s="11"/>
      <c r="E56" s="11"/>
      <c r="F56" s="11"/>
      <c r="G56" s="11"/>
      <c r="H56" s="11"/>
      <c r="I56" s="11"/>
      <c r="J56" s="11"/>
      <c r="K56" s="11"/>
      <c r="L56" s="11"/>
      <c r="M56" s="11"/>
      <c r="N56" s="11"/>
      <c r="O56" s="11"/>
      <c r="P56" s="11"/>
      <c r="Q56" s="11"/>
    </row>
    <row r="57" spans="1:17" x14ac:dyDescent="0.2">
      <c r="A57" s="39"/>
      <c r="B57" s="30"/>
      <c r="C57" s="11"/>
      <c r="D57" s="11"/>
      <c r="E57" s="11"/>
      <c r="F57" s="11"/>
      <c r="G57" s="11"/>
      <c r="H57" s="11"/>
      <c r="I57" s="11"/>
      <c r="J57" s="11"/>
      <c r="K57" s="11"/>
      <c r="L57" s="11"/>
      <c r="M57" s="11"/>
      <c r="N57" s="11"/>
      <c r="O57" s="11"/>
      <c r="P57" s="11"/>
      <c r="Q57" s="11"/>
    </row>
    <row r="58" spans="1:17" x14ac:dyDescent="0.2">
      <c r="A58" s="39"/>
      <c r="B58" s="30"/>
      <c r="C58" s="11"/>
      <c r="D58" s="11"/>
      <c r="E58" s="11"/>
      <c r="F58" s="11"/>
      <c r="G58" s="11"/>
      <c r="H58" s="11"/>
      <c r="I58" s="11"/>
      <c r="J58" s="11"/>
      <c r="K58" s="11"/>
      <c r="L58" s="11"/>
      <c r="M58" s="11"/>
      <c r="N58" s="11"/>
      <c r="O58" s="11"/>
      <c r="P58" s="11"/>
      <c r="Q58" s="11"/>
    </row>
    <row r="59" spans="1:17" x14ac:dyDescent="0.2">
      <c r="A59" s="39"/>
      <c r="B59" s="30"/>
      <c r="C59" s="11"/>
      <c r="D59" s="11"/>
      <c r="E59" s="11"/>
      <c r="F59" s="11"/>
      <c r="G59" s="11"/>
      <c r="H59" s="11"/>
      <c r="I59" s="11"/>
      <c r="J59" s="11"/>
      <c r="K59" s="11"/>
      <c r="L59" s="11"/>
      <c r="M59" s="11"/>
      <c r="N59" s="11"/>
      <c r="O59" s="11"/>
      <c r="P59" s="11"/>
      <c r="Q59" s="11"/>
    </row>
    <row r="60" spans="1:17" x14ac:dyDescent="0.2">
      <c r="A60" s="39"/>
      <c r="B60" s="35"/>
      <c r="C60" s="11"/>
      <c r="D60" s="11"/>
      <c r="E60" s="11"/>
      <c r="F60" s="11"/>
      <c r="G60" s="11"/>
      <c r="H60" s="11"/>
      <c r="I60" s="11"/>
      <c r="J60" s="11"/>
      <c r="K60" s="11"/>
      <c r="L60" s="11"/>
      <c r="M60" s="11"/>
      <c r="N60" s="11"/>
      <c r="O60" s="11"/>
      <c r="P60" s="11"/>
      <c r="Q60" s="11"/>
    </row>
    <row r="61" spans="1:17" x14ac:dyDescent="0.2">
      <c r="A61" s="39"/>
      <c r="B61" s="36"/>
      <c r="C61" s="28"/>
      <c r="D61" s="28"/>
      <c r="E61" s="28"/>
      <c r="F61" s="28"/>
      <c r="G61" s="28"/>
      <c r="H61" s="28"/>
      <c r="I61" s="28"/>
      <c r="J61" s="28"/>
      <c r="K61" s="28"/>
      <c r="L61" s="28"/>
      <c r="M61" s="28"/>
      <c r="N61" s="28"/>
      <c r="O61" s="28"/>
      <c r="P61" s="28"/>
      <c r="Q61" s="28"/>
    </row>
    <row r="62" spans="1:17" x14ac:dyDescent="0.2">
      <c r="A62" s="39"/>
      <c r="B62" s="36"/>
      <c r="C62" s="28"/>
      <c r="D62" s="28"/>
      <c r="E62" s="28"/>
      <c r="F62" s="28"/>
      <c r="G62" s="28"/>
      <c r="H62" s="28"/>
      <c r="I62" s="28"/>
      <c r="J62" s="28"/>
      <c r="K62" s="28"/>
      <c r="L62" s="28"/>
      <c r="M62" s="28"/>
      <c r="N62" s="28"/>
      <c r="O62" s="28"/>
      <c r="P62" s="28"/>
      <c r="Q62" s="28"/>
    </row>
    <row r="63" spans="1:17" x14ac:dyDescent="0.2">
      <c r="A63" s="39"/>
      <c r="B63" s="36"/>
      <c r="C63" s="28"/>
      <c r="D63" s="28"/>
      <c r="E63" s="28"/>
      <c r="F63" s="28"/>
      <c r="G63" s="28"/>
      <c r="H63" s="28"/>
      <c r="I63" s="28"/>
      <c r="J63" s="28"/>
      <c r="K63" s="28"/>
      <c r="L63" s="28"/>
      <c r="M63" s="28"/>
      <c r="N63" s="28"/>
      <c r="O63" s="28"/>
      <c r="P63" s="28"/>
      <c r="Q63" s="28"/>
    </row>
    <row r="64" spans="1:17" x14ac:dyDescent="0.2">
      <c r="A64" s="39"/>
      <c r="B64" s="36"/>
      <c r="C64" s="28"/>
      <c r="D64" s="28"/>
      <c r="E64" s="28"/>
      <c r="F64" s="28"/>
      <c r="G64" s="28"/>
      <c r="H64" s="28"/>
      <c r="I64" s="28"/>
      <c r="J64" s="28"/>
      <c r="K64" s="28"/>
      <c r="L64" s="28"/>
      <c r="M64" s="28"/>
      <c r="N64" s="28"/>
      <c r="O64" s="28"/>
      <c r="P64" s="28"/>
      <c r="Q64" s="28"/>
    </row>
    <row r="65" spans="1:17" x14ac:dyDescent="0.2">
      <c r="A65" s="39"/>
      <c r="B65" s="36"/>
      <c r="C65" s="28"/>
      <c r="D65" s="28"/>
      <c r="E65" s="28"/>
      <c r="F65" s="28"/>
      <c r="G65" s="28"/>
      <c r="H65" s="28"/>
      <c r="I65" s="28"/>
      <c r="J65" s="28"/>
      <c r="K65" s="28"/>
      <c r="L65" s="28"/>
      <c r="M65" s="28"/>
      <c r="N65" s="28"/>
      <c r="O65" s="28"/>
      <c r="P65" s="28"/>
      <c r="Q65" s="28"/>
    </row>
    <row r="66" spans="1:17" x14ac:dyDescent="0.2">
      <c r="A66" s="39"/>
      <c r="B66" s="36"/>
      <c r="C66" s="28"/>
      <c r="D66" s="28"/>
      <c r="E66" s="28"/>
      <c r="F66" s="28"/>
      <c r="G66" s="28"/>
      <c r="H66" s="28"/>
      <c r="I66" s="28"/>
      <c r="J66" s="28"/>
      <c r="K66" s="28"/>
      <c r="L66" s="28"/>
      <c r="M66" s="28"/>
      <c r="N66" s="28"/>
      <c r="O66" s="28"/>
      <c r="P66" s="28"/>
      <c r="Q66" s="28"/>
    </row>
    <row r="67" spans="1:17" x14ac:dyDescent="0.2">
      <c r="A67" s="39"/>
      <c r="B67" s="36"/>
      <c r="C67" s="28"/>
      <c r="D67" s="28"/>
      <c r="E67" s="28"/>
      <c r="F67" s="28"/>
      <c r="G67" s="28"/>
      <c r="H67" s="28"/>
      <c r="I67" s="28"/>
      <c r="J67" s="28"/>
      <c r="K67" s="28"/>
      <c r="L67" s="28"/>
      <c r="M67" s="28"/>
      <c r="N67" s="28"/>
      <c r="O67" s="28"/>
      <c r="P67" s="28"/>
      <c r="Q67" s="28"/>
    </row>
    <row r="68" spans="1:17" x14ac:dyDescent="0.2">
      <c r="A68" s="39"/>
      <c r="B68" s="36"/>
      <c r="C68" s="28"/>
      <c r="D68" s="28"/>
      <c r="E68" s="28"/>
      <c r="F68" s="28"/>
      <c r="G68" s="28"/>
      <c r="H68" s="28"/>
      <c r="I68" s="28"/>
      <c r="J68" s="28"/>
      <c r="K68" s="28"/>
      <c r="L68" s="28"/>
      <c r="M68" s="28"/>
      <c r="N68" s="28"/>
      <c r="O68" s="28"/>
      <c r="P68" s="28"/>
      <c r="Q68" s="28"/>
    </row>
    <row r="69" spans="1:17" x14ac:dyDescent="0.2">
      <c r="A69" s="39"/>
      <c r="B69" s="36"/>
      <c r="C69" s="28"/>
      <c r="D69" s="28"/>
      <c r="E69" s="28"/>
      <c r="F69" s="28"/>
      <c r="G69" s="28"/>
      <c r="H69" s="28"/>
      <c r="I69" s="28"/>
      <c r="J69" s="28"/>
      <c r="K69" s="28"/>
      <c r="L69" s="28"/>
      <c r="M69" s="28"/>
      <c r="N69" s="28"/>
      <c r="O69" s="28"/>
      <c r="P69" s="28"/>
      <c r="Q69" s="28"/>
    </row>
    <row r="70" spans="1:17" x14ac:dyDescent="0.2">
      <c r="A70" s="39"/>
      <c r="B70" s="36"/>
      <c r="C70" s="28"/>
      <c r="D70" s="28"/>
      <c r="E70" s="28"/>
      <c r="F70" s="28"/>
      <c r="G70" s="28"/>
      <c r="H70" s="28"/>
      <c r="I70" s="28"/>
      <c r="J70" s="28"/>
      <c r="K70" s="28"/>
      <c r="L70" s="28"/>
      <c r="M70" s="28"/>
      <c r="N70" s="28"/>
      <c r="O70" s="28"/>
      <c r="P70" s="28"/>
      <c r="Q70" s="28"/>
    </row>
    <row r="71" spans="1:17" x14ac:dyDescent="0.2">
      <c r="A71" s="39"/>
      <c r="B71" s="36"/>
      <c r="C71" s="28"/>
      <c r="D71" s="28"/>
      <c r="E71" s="28"/>
      <c r="F71" s="28"/>
      <c r="G71" s="28"/>
      <c r="H71" s="28"/>
      <c r="I71" s="28"/>
      <c r="J71" s="28"/>
      <c r="K71" s="28"/>
      <c r="L71" s="28"/>
      <c r="M71" s="28"/>
      <c r="N71" s="28"/>
      <c r="O71" s="28"/>
      <c r="P71" s="28"/>
      <c r="Q71" s="28"/>
    </row>
    <row r="72" spans="1:17" x14ac:dyDescent="0.2">
      <c r="A72" s="39"/>
      <c r="B72" s="36"/>
      <c r="C72" s="28"/>
      <c r="D72" s="28"/>
      <c r="E72" s="28"/>
      <c r="F72" s="28"/>
      <c r="G72" s="28"/>
      <c r="H72" s="28"/>
      <c r="I72" s="28"/>
      <c r="J72" s="28"/>
      <c r="K72" s="28"/>
      <c r="L72" s="28"/>
      <c r="M72" s="28"/>
      <c r="N72" s="28"/>
      <c r="O72" s="28"/>
      <c r="P72" s="28"/>
      <c r="Q72" s="28"/>
    </row>
    <row r="73" spans="1:17" x14ac:dyDescent="0.2">
      <c r="A73" s="39"/>
      <c r="B73" s="36"/>
      <c r="C73" s="28"/>
      <c r="D73" s="28"/>
      <c r="E73" s="28"/>
      <c r="F73" s="28"/>
      <c r="G73" s="28"/>
      <c r="H73" s="28"/>
      <c r="I73" s="28"/>
      <c r="J73" s="28"/>
      <c r="K73" s="28"/>
      <c r="L73" s="28"/>
      <c r="M73" s="28"/>
      <c r="N73" s="28"/>
      <c r="O73" s="28"/>
      <c r="P73" s="28"/>
      <c r="Q73" s="28"/>
    </row>
    <row r="74" spans="1:17" x14ac:dyDescent="0.2">
      <c r="A74" s="39"/>
      <c r="B74" s="36"/>
      <c r="C74" s="28"/>
      <c r="D74" s="28"/>
      <c r="E74" s="28"/>
      <c r="F74" s="28"/>
      <c r="G74" s="28"/>
      <c r="H74" s="28"/>
      <c r="I74" s="28"/>
      <c r="J74" s="28"/>
      <c r="K74" s="28"/>
      <c r="L74" s="28"/>
      <c r="M74" s="28"/>
      <c r="N74" s="28"/>
      <c r="O74" s="28"/>
      <c r="P74" s="28"/>
      <c r="Q74" s="28"/>
    </row>
    <row r="75" spans="1:17" x14ac:dyDescent="0.2">
      <c r="A75" s="39"/>
      <c r="B75" s="36"/>
      <c r="C75" s="28"/>
      <c r="D75" s="28"/>
      <c r="E75" s="28"/>
      <c r="F75" s="28"/>
      <c r="G75" s="28"/>
      <c r="H75" s="28"/>
      <c r="I75" s="28"/>
      <c r="J75" s="28"/>
      <c r="K75" s="28"/>
      <c r="L75" s="28"/>
      <c r="M75" s="28"/>
      <c r="N75" s="28"/>
      <c r="O75" s="28"/>
      <c r="P75" s="28"/>
      <c r="Q75" s="28"/>
    </row>
    <row r="76" spans="1:17" x14ac:dyDescent="0.2">
      <c r="A76" s="39"/>
      <c r="B76" s="36"/>
      <c r="C76" s="28"/>
      <c r="D76" s="28"/>
      <c r="E76" s="28"/>
      <c r="F76" s="28"/>
      <c r="G76" s="28"/>
      <c r="H76" s="28"/>
      <c r="I76" s="28"/>
      <c r="J76" s="28"/>
      <c r="K76" s="28"/>
      <c r="L76" s="28"/>
      <c r="M76" s="28"/>
      <c r="N76" s="28"/>
      <c r="O76" s="28"/>
      <c r="P76" s="28"/>
      <c r="Q76" s="28"/>
    </row>
    <row r="77" spans="1:17" x14ac:dyDescent="0.2">
      <c r="A77" s="39"/>
      <c r="B77" s="36"/>
      <c r="C77" s="28"/>
      <c r="D77" s="28"/>
      <c r="E77" s="28"/>
      <c r="F77" s="28"/>
      <c r="G77" s="28"/>
      <c r="H77" s="28"/>
      <c r="I77" s="28"/>
      <c r="J77" s="28"/>
      <c r="K77" s="28"/>
      <c r="L77" s="28"/>
      <c r="M77" s="28"/>
      <c r="N77" s="28"/>
      <c r="O77" s="28"/>
      <c r="P77" s="28"/>
      <c r="Q77" s="28"/>
    </row>
    <row r="78" spans="1:17" x14ac:dyDescent="0.2">
      <c r="A78" s="39"/>
      <c r="B78" s="36"/>
      <c r="C78" s="28"/>
      <c r="D78" s="28"/>
      <c r="E78" s="28"/>
      <c r="F78" s="28"/>
      <c r="G78" s="28"/>
      <c r="H78" s="28"/>
      <c r="I78" s="28"/>
      <c r="J78" s="28"/>
      <c r="K78" s="28"/>
      <c r="L78" s="28"/>
      <c r="M78" s="28"/>
      <c r="N78" s="28"/>
      <c r="O78" s="28"/>
      <c r="P78" s="28"/>
      <c r="Q78" s="28"/>
    </row>
    <row r="79" spans="1:17" x14ac:dyDescent="0.2">
      <c r="A79" s="39"/>
      <c r="B79" s="36"/>
      <c r="C79" s="28"/>
      <c r="D79" s="28"/>
      <c r="E79" s="28"/>
      <c r="F79" s="28"/>
      <c r="G79" s="28"/>
      <c r="H79" s="28"/>
      <c r="I79" s="28"/>
      <c r="J79" s="28"/>
      <c r="K79" s="28"/>
      <c r="L79" s="28"/>
      <c r="M79" s="28"/>
      <c r="N79" s="28"/>
      <c r="O79" s="28"/>
      <c r="P79" s="28"/>
      <c r="Q79" s="28"/>
    </row>
    <row r="80" spans="1:17" x14ac:dyDescent="0.2">
      <c r="A80" s="39"/>
      <c r="B80" s="36"/>
      <c r="C80" s="28"/>
      <c r="D80" s="28"/>
      <c r="E80" s="28"/>
      <c r="F80" s="28"/>
      <c r="G80" s="28"/>
      <c r="H80" s="28"/>
      <c r="I80" s="28"/>
      <c r="J80" s="28"/>
      <c r="K80" s="28"/>
      <c r="L80" s="28"/>
      <c r="M80" s="28"/>
      <c r="N80" s="28"/>
      <c r="O80" s="28"/>
      <c r="P80" s="28"/>
      <c r="Q80" s="28"/>
    </row>
    <row r="81" spans="1:17" x14ac:dyDescent="0.2">
      <c r="A81" s="39"/>
      <c r="B81" s="36"/>
      <c r="C81" s="28"/>
      <c r="D81" s="28"/>
      <c r="E81" s="28"/>
      <c r="F81" s="28"/>
      <c r="G81" s="28"/>
      <c r="H81" s="28"/>
      <c r="I81" s="28"/>
      <c r="J81" s="28"/>
      <c r="K81" s="28"/>
      <c r="L81" s="28"/>
      <c r="M81" s="28"/>
      <c r="N81" s="28"/>
      <c r="O81" s="28"/>
      <c r="P81" s="28"/>
      <c r="Q81" s="28"/>
    </row>
    <row r="82" spans="1:17" x14ac:dyDescent="0.2">
      <c r="A82" s="39"/>
      <c r="B82" s="36"/>
      <c r="C82" s="28"/>
      <c r="D82" s="28"/>
      <c r="E82" s="28"/>
      <c r="F82" s="28"/>
      <c r="G82" s="28"/>
      <c r="H82" s="28"/>
      <c r="I82" s="28"/>
      <c r="J82" s="28"/>
      <c r="K82" s="28"/>
      <c r="L82" s="28"/>
      <c r="M82" s="28"/>
      <c r="N82" s="28"/>
      <c r="O82" s="28"/>
      <c r="P82" s="28"/>
      <c r="Q82" s="28"/>
    </row>
    <row r="83" spans="1:17" x14ac:dyDescent="0.2">
      <c r="A83" s="39"/>
      <c r="B83" s="36"/>
      <c r="C83" s="28"/>
      <c r="D83" s="28"/>
      <c r="E83" s="28"/>
      <c r="F83" s="28"/>
      <c r="G83" s="28"/>
      <c r="H83" s="28"/>
      <c r="I83" s="28"/>
      <c r="J83" s="28"/>
      <c r="K83" s="28"/>
      <c r="L83" s="28"/>
      <c r="M83" s="28"/>
      <c r="N83" s="28"/>
      <c r="O83" s="28"/>
      <c r="P83" s="28"/>
      <c r="Q83" s="28"/>
    </row>
    <row r="84" spans="1:17" x14ac:dyDescent="0.2">
      <c r="A84" s="39"/>
      <c r="B84" s="36"/>
      <c r="C84" s="28"/>
      <c r="D84" s="28"/>
      <c r="E84" s="28"/>
      <c r="F84" s="28"/>
      <c r="G84" s="28"/>
      <c r="H84" s="28"/>
      <c r="I84" s="28"/>
      <c r="J84" s="28"/>
      <c r="K84" s="28"/>
      <c r="L84" s="28"/>
      <c r="M84" s="28"/>
      <c r="N84" s="28"/>
      <c r="O84" s="28"/>
      <c r="P84" s="28"/>
      <c r="Q84" s="28"/>
    </row>
    <row r="85" spans="1:17" x14ac:dyDescent="0.2">
      <c r="A85" s="39"/>
      <c r="B85" s="36"/>
      <c r="C85" s="28"/>
      <c r="D85" s="28"/>
      <c r="E85" s="28"/>
      <c r="F85" s="28"/>
      <c r="G85" s="28"/>
      <c r="H85" s="28"/>
      <c r="I85" s="28"/>
      <c r="J85" s="28"/>
      <c r="K85" s="28"/>
      <c r="L85" s="28"/>
      <c r="M85" s="28"/>
      <c r="N85" s="28"/>
      <c r="O85" s="28"/>
      <c r="P85" s="28"/>
      <c r="Q85" s="28"/>
    </row>
    <row r="86" spans="1:17" x14ac:dyDescent="0.2">
      <c r="A86" s="39"/>
      <c r="B86" s="36"/>
      <c r="C86" s="28"/>
      <c r="D86" s="28"/>
      <c r="E86" s="28"/>
      <c r="F86" s="28"/>
      <c r="G86" s="28"/>
      <c r="H86" s="28"/>
      <c r="I86" s="28"/>
      <c r="J86" s="28"/>
      <c r="K86" s="28"/>
      <c r="L86" s="28"/>
      <c r="M86" s="28"/>
      <c r="N86" s="28"/>
      <c r="O86" s="28"/>
      <c r="P86" s="28"/>
      <c r="Q86" s="28"/>
    </row>
    <row r="87" spans="1:17" x14ac:dyDescent="0.2">
      <c r="A87" s="39"/>
      <c r="B87" s="36"/>
      <c r="C87" s="28"/>
      <c r="D87" s="28"/>
      <c r="E87" s="28"/>
      <c r="F87" s="28"/>
      <c r="G87" s="28"/>
      <c r="H87" s="28"/>
      <c r="I87" s="28"/>
      <c r="J87" s="28"/>
      <c r="K87" s="28"/>
      <c r="L87" s="28"/>
      <c r="M87" s="28"/>
      <c r="N87" s="28"/>
      <c r="O87" s="28"/>
      <c r="P87" s="28"/>
      <c r="Q87" s="28"/>
    </row>
    <row r="88" spans="1:17" x14ac:dyDescent="0.2">
      <c r="A88" s="39"/>
      <c r="B88" s="36"/>
      <c r="C88" s="28"/>
      <c r="D88" s="28"/>
      <c r="E88" s="28"/>
      <c r="F88" s="28"/>
      <c r="G88" s="28"/>
      <c r="H88" s="28"/>
      <c r="I88" s="28"/>
      <c r="J88" s="28"/>
      <c r="K88" s="28"/>
      <c r="L88" s="28"/>
      <c r="M88" s="28"/>
      <c r="N88" s="28"/>
      <c r="O88" s="28"/>
      <c r="P88" s="28"/>
      <c r="Q88" s="28"/>
    </row>
    <row r="89" spans="1:17" x14ac:dyDescent="0.2">
      <c r="A89" s="39"/>
      <c r="B89" s="36"/>
      <c r="C89" s="28"/>
      <c r="D89" s="28"/>
      <c r="E89" s="28"/>
      <c r="F89" s="28"/>
      <c r="G89" s="28"/>
      <c r="H89" s="28"/>
      <c r="I89" s="28"/>
      <c r="J89" s="28"/>
      <c r="K89" s="28"/>
      <c r="L89" s="28"/>
      <c r="M89" s="28"/>
      <c r="N89" s="28"/>
      <c r="O89" s="28"/>
      <c r="P89" s="28"/>
      <c r="Q89" s="28"/>
    </row>
    <row r="90" spans="1:17" x14ac:dyDescent="0.2">
      <c r="A90" s="39"/>
      <c r="B90" s="36"/>
      <c r="C90" s="28"/>
      <c r="D90" s="28"/>
      <c r="E90" s="28"/>
      <c r="F90" s="28"/>
      <c r="G90" s="28"/>
      <c r="H90" s="28"/>
      <c r="I90" s="28"/>
      <c r="J90" s="28"/>
      <c r="K90" s="28"/>
      <c r="L90" s="28"/>
      <c r="M90" s="28"/>
      <c r="N90" s="28"/>
      <c r="O90" s="28"/>
      <c r="P90" s="28"/>
      <c r="Q90" s="28"/>
    </row>
    <row r="91" spans="1:17" x14ac:dyDescent="0.2">
      <c r="A91" s="39"/>
      <c r="B91" s="36"/>
      <c r="C91" s="28"/>
      <c r="D91" s="28"/>
      <c r="E91" s="28"/>
      <c r="F91" s="28"/>
      <c r="G91" s="28"/>
      <c r="H91" s="28"/>
      <c r="I91" s="28"/>
      <c r="J91" s="28"/>
      <c r="K91" s="28"/>
      <c r="L91" s="28"/>
      <c r="M91" s="28"/>
      <c r="N91" s="28"/>
      <c r="O91" s="28"/>
      <c r="P91" s="28"/>
      <c r="Q91" s="28"/>
    </row>
    <row r="92" spans="1:17" x14ac:dyDescent="0.2">
      <c r="A92" s="39"/>
      <c r="B92" s="36"/>
      <c r="C92" s="28"/>
      <c r="D92" s="28"/>
      <c r="E92" s="28"/>
      <c r="F92" s="28"/>
      <c r="G92" s="28"/>
      <c r="H92" s="28"/>
      <c r="I92" s="28"/>
      <c r="J92" s="28"/>
      <c r="K92" s="28"/>
      <c r="L92" s="28"/>
      <c r="M92" s="28"/>
      <c r="N92" s="28"/>
      <c r="O92" s="28"/>
      <c r="P92" s="28"/>
      <c r="Q92" s="28"/>
    </row>
    <row r="93" spans="1:17" x14ac:dyDescent="0.2">
      <c r="A93" s="39"/>
      <c r="B93" s="36"/>
      <c r="C93" s="28"/>
      <c r="D93" s="28"/>
      <c r="E93" s="28"/>
      <c r="F93" s="28"/>
      <c r="G93" s="28"/>
      <c r="H93" s="28"/>
      <c r="I93" s="28"/>
      <c r="J93" s="28"/>
      <c r="K93" s="28"/>
      <c r="L93" s="28"/>
      <c r="M93" s="28"/>
      <c r="N93" s="28"/>
      <c r="O93" s="28"/>
      <c r="P93" s="28"/>
      <c r="Q93" s="28"/>
    </row>
    <row r="94" spans="1:17" x14ac:dyDescent="0.2">
      <c r="A94" s="39"/>
      <c r="B94" s="36"/>
      <c r="C94" s="28"/>
      <c r="D94" s="28"/>
      <c r="E94" s="28"/>
      <c r="F94" s="28"/>
      <c r="G94" s="28"/>
      <c r="H94" s="28"/>
      <c r="I94" s="28"/>
      <c r="J94" s="28"/>
      <c r="K94" s="28"/>
      <c r="L94" s="28"/>
      <c r="M94" s="28"/>
      <c r="N94" s="28"/>
      <c r="O94" s="28"/>
      <c r="P94" s="28"/>
      <c r="Q94" s="28"/>
    </row>
    <row r="95" spans="1:17" x14ac:dyDescent="0.2">
      <c r="A95" s="39"/>
      <c r="B95" s="36"/>
      <c r="C95" s="28"/>
      <c r="D95" s="28"/>
      <c r="E95" s="28"/>
      <c r="F95" s="28"/>
      <c r="G95" s="28"/>
      <c r="H95" s="28"/>
      <c r="I95" s="28"/>
      <c r="J95" s="28"/>
      <c r="K95" s="28"/>
      <c r="L95" s="28"/>
      <c r="M95" s="28"/>
      <c r="N95" s="28"/>
      <c r="O95" s="28"/>
      <c r="P95" s="28"/>
      <c r="Q95" s="28"/>
    </row>
    <row r="96" spans="1:17" x14ac:dyDescent="0.2">
      <c r="A96" s="39"/>
      <c r="B96" s="36"/>
      <c r="C96" s="28"/>
      <c r="D96" s="28"/>
      <c r="E96" s="28"/>
      <c r="F96" s="28"/>
      <c r="G96" s="28"/>
      <c r="H96" s="28"/>
      <c r="I96" s="28"/>
      <c r="J96" s="28"/>
      <c r="K96" s="28"/>
      <c r="L96" s="28"/>
      <c r="M96" s="28"/>
      <c r="N96" s="28"/>
      <c r="O96" s="28"/>
      <c r="P96" s="28"/>
      <c r="Q96" s="28"/>
    </row>
    <row r="97" spans="1:17" x14ac:dyDescent="0.2">
      <c r="A97" s="39"/>
      <c r="B97" s="36"/>
      <c r="C97" s="28"/>
      <c r="D97" s="28"/>
      <c r="E97" s="28"/>
      <c r="F97" s="28"/>
      <c r="G97" s="28"/>
      <c r="H97" s="28"/>
      <c r="I97" s="28"/>
      <c r="J97" s="28"/>
      <c r="K97" s="28"/>
      <c r="L97" s="28"/>
      <c r="M97" s="28"/>
      <c r="N97" s="28"/>
      <c r="O97" s="28"/>
      <c r="P97" s="28"/>
      <c r="Q97" s="28"/>
    </row>
    <row r="98" spans="1:17" x14ac:dyDescent="0.2">
      <c r="A98" s="39"/>
      <c r="B98" s="36"/>
      <c r="C98" s="28"/>
      <c r="D98" s="28"/>
      <c r="E98" s="28"/>
      <c r="F98" s="28"/>
      <c r="G98" s="28"/>
      <c r="H98" s="28"/>
      <c r="I98" s="28"/>
      <c r="J98" s="28"/>
      <c r="K98" s="28"/>
      <c r="L98" s="28"/>
      <c r="M98" s="28"/>
      <c r="N98" s="28"/>
      <c r="O98" s="28"/>
      <c r="P98" s="28"/>
      <c r="Q98" s="28"/>
    </row>
    <row r="99" spans="1:17" x14ac:dyDescent="0.2">
      <c r="A99" s="39"/>
      <c r="B99" s="36"/>
      <c r="C99" s="28"/>
      <c r="D99" s="28"/>
      <c r="E99" s="28"/>
      <c r="F99" s="28"/>
      <c r="G99" s="28"/>
      <c r="H99" s="28"/>
      <c r="I99" s="28"/>
      <c r="J99" s="28"/>
      <c r="K99" s="28"/>
      <c r="L99" s="28"/>
      <c r="M99" s="28"/>
      <c r="N99" s="28"/>
      <c r="O99" s="28"/>
      <c r="P99" s="28"/>
      <c r="Q99" s="28"/>
    </row>
    <row r="100" spans="1:17" x14ac:dyDescent="0.2">
      <c r="A100" s="39"/>
      <c r="B100" s="36"/>
      <c r="C100" s="28"/>
      <c r="D100" s="28"/>
      <c r="E100" s="28"/>
      <c r="F100" s="28"/>
      <c r="G100" s="28"/>
      <c r="H100" s="28"/>
      <c r="I100" s="28"/>
      <c r="J100" s="28"/>
      <c r="K100" s="28"/>
      <c r="L100" s="28"/>
      <c r="M100" s="28"/>
      <c r="N100" s="28"/>
      <c r="O100" s="28"/>
      <c r="P100" s="28"/>
      <c r="Q100" s="28"/>
    </row>
    <row r="101" spans="1:17" x14ac:dyDescent="0.2">
      <c r="A101" s="39"/>
      <c r="B101" s="36"/>
      <c r="C101" s="28"/>
      <c r="D101" s="28"/>
      <c r="E101" s="28"/>
      <c r="F101" s="28"/>
      <c r="G101" s="28"/>
      <c r="H101" s="28"/>
      <c r="I101" s="28"/>
      <c r="J101" s="28"/>
      <c r="K101" s="28"/>
      <c r="L101" s="28"/>
      <c r="M101" s="28"/>
      <c r="N101" s="28"/>
      <c r="O101" s="28"/>
      <c r="P101" s="28"/>
      <c r="Q101" s="28"/>
    </row>
    <row r="102" spans="1:17" x14ac:dyDescent="0.2">
      <c r="A102" s="39"/>
      <c r="B102" s="36"/>
      <c r="C102" s="28"/>
      <c r="D102" s="28"/>
      <c r="E102" s="28"/>
      <c r="F102" s="28"/>
      <c r="G102" s="28"/>
      <c r="H102" s="28"/>
      <c r="I102" s="28"/>
      <c r="J102" s="28"/>
      <c r="K102" s="28"/>
      <c r="L102" s="28"/>
      <c r="M102" s="28"/>
      <c r="N102" s="28"/>
      <c r="O102" s="28"/>
      <c r="P102" s="28"/>
      <c r="Q102" s="28"/>
    </row>
    <row r="103" spans="1:17" x14ac:dyDescent="0.2">
      <c r="A103" s="39"/>
      <c r="B103" s="36"/>
      <c r="C103" s="28"/>
      <c r="D103" s="28"/>
      <c r="E103" s="28"/>
      <c r="F103" s="28"/>
      <c r="G103" s="28"/>
      <c r="H103" s="28"/>
      <c r="I103" s="28"/>
      <c r="J103" s="28"/>
      <c r="K103" s="28"/>
      <c r="L103" s="28"/>
      <c r="M103" s="28"/>
      <c r="N103" s="28"/>
      <c r="O103" s="28"/>
      <c r="P103" s="28"/>
      <c r="Q103" s="28"/>
    </row>
    <row r="104" spans="1:17" x14ac:dyDescent="0.2">
      <c r="A104" s="39"/>
      <c r="B104" s="36"/>
      <c r="C104" s="28"/>
      <c r="D104" s="28"/>
      <c r="E104" s="28"/>
      <c r="F104" s="28"/>
      <c r="G104" s="28"/>
      <c r="H104" s="28"/>
      <c r="I104" s="28"/>
      <c r="J104" s="28"/>
      <c r="K104" s="28"/>
      <c r="L104" s="28"/>
      <c r="M104" s="28"/>
      <c r="N104" s="28"/>
      <c r="O104" s="28"/>
      <c r="P104" s="28"/>
      <c r="Q104" s="28"/>
    </row>
  </sheetData>
  <sheetProtection password="DBCD" sheet="1" objects="1" scenarios="1" selectLockedCells="1"/>
  <mergeCells count="17">
    <mergeCell ref="A1:B1"/>
    <mergeCell ref="L1:L4"/>
    <mergeCell ref="M1:M4"/>
    <mergeCell ref="N1:N4"/>
    <mergeCell ref="C1:C4"/>
    <mergeCell ref="H1:H4"/>
    <mergeCell ref="F1:F4"/>
    <mergeCell ref="J1:J4"/>
    <mergeCell ref="K1:K4"/>
    <mergeCell ref="A2:B2"/>
    <mergeCell ref="D1:D4"/>
    <mergeCell ref="P1:P4"/>
    <mergeCell ref="Q1:Q4"/>
    <mergeCell ref="E1:E4"/>
    <mergeCell ref="G1:G4"/>
    <mergeCell ref="I1:I4"/>
    <mergeCell ref="O1:O4"/>
  </mergeCells>
  <phoneticPr fontId="2" type="noConversion"/>
  <pageMargins left="0.5" right="0.5" top="1" bottom="1" header="0.5" footer="0.5"/>
  <pageSetup scale="86" fitToHeight="0" orientation="portrait" r:id="rId1"/>
  <headerFooter alignWithMargins="0">
    <oddHeader>&amp;C&amp;"Arial,Bold"&amp;14Junior &amp;12Events Attended - &amp;D</oddHead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3" tint="0.39997558519241921"/>
  </sheetPr>
  <dimension ref="A1:R588"/>
  <sheetViews>
    <sheetView showGridLines="0" tabSelected="1" workbookViewId="0">
      <pane ySplit="4" topLeftCell="A156" activePane="bottomLeft" state="frozen"/>
      <selection pane="bottomLeft" activeCell="G156" sqref="G156"/>
    </sheetView>
  </sheetViews>
  <sheetFormatPr defaultRowHeight="12.75" x14ac:dyDescent="0.2"/>
  <cols>
    <col min="1" max="1" width="14.42578125" style="3" customWidth="1"/>
    <col min="2" max="2" width="2.7109375" style="3" customWidth="1"/>
    <col min="3" max="3" width="30.28515625" style="3" customWidth="1"/>
    <col min="4" max="18" width="3.28515625" style="191" customWidth="1"/>
    <col min="19" max="16384" width="9.140625" style="3"/>
  </cols>
  <sheetData>
    <row r="1" spans="1:18" ht="12.75" customHeight="1" x14ac:dyDescent="0.2">
      <c r="A1" s="115"/>
      <c r="B1" s="198" t="s">
        <v>164</v>
      </c>
      <c r="C1" s="199">
        <f>Instructions!F3</f>
        <v>10</v>
      </c>
      <c r="D1" s="423" t="str">
        <f>Bekah!$A$1</f>
        <v>Bekah</v>
      </c>
      <c r="E1" s="423" t="str">
        <f>Elizabeth!$A$1</f>
        <v>Elizabeth</v>
      </c>
      <c r="F1" s="423" t="str">
        <f ca="1">Meagan!$A$1</f>
        <v>Meagan</v>
      </c>
      <c r="G1" s="423" t="str">
        <f ca="1">'Junior 4'!$A$1</f>
        <v>Junior 4</v>
      </c>
      <c r="H1" s="423" t="str">
        <f ca="1">'Junior 5'!$A$1</f>
        <v>Junior 5</v>
      </c>
      <c r="I1" s="423" t="str">
        <f ca="1">'Junior 6'!$A$1</f>
        <v>Junior 6</v>
      </c>
      <c r="J1" s="423" t="str">
        <f ca="1">'Junior 7'!$A$1</f>
        <v>Junior 7</v>
      </c>
      <c r="K1" s="423" t="str">
        <f ca="1">'Junior 8'!$A$1</f>
        <v>Junior 8</v>
      </c>
      <c r="L1" s="423" t="str">
        <f ca="1">'Junior 9'!$A$1</f>
        <v>Junior 9</v>
      </c>
      <c r="M1" s="423" t="str">
        <f ca="1">'Junior 10'!$A$1</f>
        <v>Junior 10</v>
      </c>
      <c r="N1" s="423" t="str">
        <f ca="1">'Junior 11'!$A$1</f>
        <v>Junior 11</v>
      </c>
      <c r="O1" s="423" t="str">
        <f ca="1">'Junior 12'!$A$1</f>
        <v>Junior 12</v>
      </c>
      <c r="P1" s="423" t="str">
        <f ca="1">'Junior 13'!$A$1</f>
        <v>Junior 13</v>
      </c>
      <c r="Q1" s="423" t="str">
        <f ca="1">'Junior 14'!$A$1</f>
        <v>Junior 14</v>
      </c>
      <c r="R1" s="423" t="str">
        <f ca="1">'Junior 15'!$A$1</f>
        <v>Junior 15</v>
      </c>
    </row>
    <row r="2" spans="1:18" x14ac:dyDescent="0.2">
      <c r="A2" s="115"/>
      <c r="B2" s="187" t="s">
        <v>165</v>
      </c>
      <c r="C2" s="200">
        <f>Instructions!F5</f>
        <v>40726</v>
      </c>
      <c r="D2" s="424"/>
      <c r="E2" s="424"/>
      <c r="F2" s="424"/>
      <c r="G2" s="424"/>
      <c r="H2" s="424"/>
      <c r="I2" s="424"/>
      <c r="J2" s="424"/>
      <c r="K2" s="424"/>
      <c r="L2" s="424"/>
      <c r="M2" s="424"/>
      <c r="N2" s="424"/>
      <c r="O2" s="424"/>
      <c r="P2" s="424"/>
      <c r="Q2" s="424"/>
      <c r="R2" s="424"/>
    </row>
    <row r="3" spans="1:18" ht="12.75" customHeight="1" x14ac:dyDescent="0.2">
      <c r="A3" s="455" t="s">
        <v>117</v>
      </c>
      <c r="B3" s="456"/>
      <c r="C3" s="448"/>
      <c r="D3" s="424"/>
      <c r="E3" s="424"/>
      <c r="F3" s="424"/>
      <c r="G3" s="424"/>
      <c r="H3" s="424"/>
      <c r="I3" s="424"/>
      <c r="J3" s="424"/>
      <c r="K3" s="424"/>
      <c r="L3" s="424"/>
      <c r="M3" s="424"/>
      <c r="N3" s="424"/>
      <c r="O3" s="424"/>
      <c r="P3" s="424"/>
      <c r="Q3" s="424"/>
      <c r="R3" s="424"/>
    </row>
    <row r="4" spans="1:18" x14ac:dyDescent="0.2">
      <c r="D4" s="425"/>
      <c r="E4" s="425"/>
      <c r="F4" s="425"/>
      <c r="G4" s="425"/>
      <c r="H4" s="425"/>
      <c r="I4" s="425"/>
      <c r="J4" s="425"/>
      <c r="K4" s="425"/>
      <c r="L4" s="425"/>
      <c r="M4" s="425"/>
      <c r="N4" s="425"/>
      <c r="O4" s="425"/>
      <c r="P4" s="425"/>
      <c r="Q4" s="425"/>
      <c r="R4" s="425"/>
    </row>
    <row r="5" spans="1:18" ht="18" x14ac:dyDescent="0.2">
      <c r="A5" s="453" t="s">
        <v>52</v>
      </c>
      <c r="B5" s="454"/>
      <c r="C5" s="454"/>
      <c r="D5" s="454"/>
      <c r="E5" s="454"/>
      <c r="F5" s="454"/>
      <c r="G5" s="454"/>
      <c r="H5" s="454"/>
      <c r="I5" s="454"/>
      <c r="J5" s="454"/>
      <c r="K5" s="454"/>
      <c r="L5" s="454"/>
      <c r="M5" s="454"/>
      <c r="N5" s="454"/>
      <c r="O5" s="454"/>
      <c r="P5" s="454"/>
      <c r="Q5" s="454"/>
      <c r="R5" s="454"/>
    </row>
    <row r="6" spans="1:18" ht="15" x14ac:dyDescent="0.25">
      <c r="B6" s="201" t="s">
        <v>173</v>
      </c>
      <c r="D6" s="457" t="s">
        <v>432</v>
      </c>
      <c r="E6" s="458"/>
      <c r="F6" s="458"/>
      <c r="G6" s="458"/>
      <c r="H6" s="458"/>
      <c r="I6" s="458"/>
      <c r="J6" s="458"/>
      <c r="K6" s="458"/>
      <c r="L6" s="458"/>
      <c r="M6" s="458"/>
      <c r="N6" s="458"/>
      <c r="O6" s="458"/>
      <c r="P6" s="458"/>
      <c r="Q6" s="458"/>
      <c r="R6" s="458"/>
    </row>
    <row r="7" spans="1:18" x14ac:dyDescent="0.2">
      <c r="B7" s="3">
        <v>1</v>
      </c>
      <c r="C7" s="3" t="s">
        <v>433</v>
      </c>
    </row>
    <row r="8" spans="1:18" x14ac:dyDescent="0.2">
      <c r="B8" s="202"/>
      <c r="C8" s="76" t="s">
        <v>438</v>
      </c>
      <c r="D8" s="223" t="s">
        <v>765</v>
      </c>
      <c r="E8" s="11" t="s">
        <v>765</v>
      </c>
      <c r="F8" s="11" t="s">
        <v>765</v>
      </c>
      <c r="G8" s="11"/>
      <c r="H8" s="11"/>
      <c r="I8" s="11"/>
      <c r="J8" s="11"/>
      <c r="K8" s="11"/>
      <c r="L8" s="11"/>
      <c r="M8" s="11"/>
      <c r="N8" s="11"/>
      <c r="O8" s="11"/>
      <c r="P8" s="11"/>
      <c r="Q8" s="11"/>
      <c r="R8" s="11"/>
    </row>
    <row r="9" spans="1:18" x14ac:dyDescent="0.2">
      <c r="B9" s="202"/>
      <c r="C9" s="76" t="s">
        <v>439</v>
      </c>
      <c r="D9" s="11"/>
      <c r="E9" s="11"/>
      <c r="F9" s="11"/>
      <c r="G9" s="11"/>
      <c r="H9" s="11"/>
      <c r="I9" s="11"/>
      <c r="J9" s="11"/>
      <c r="K9" s="11"/>
      <c r="L9" s="11"/>
      <c r="M9" s="11"/>
      <c r="N9" s="11"/>
      <c r="O9" s="11"/>
      <c r="P9" s="11"/>
      <c r="Q9" s="11"/>
      <c r="R9" s="11"/>
    </row>
    <row r="10" spans="1:18" x14ac:dyDescent="0.2">
      <c r="B10" s="202"/>
      <c r="C10" s="76" t="s">
        <v>440</v>
      </c>
      <c r="D10" s="11"/>
      <c r="E10" s="11"/>
      <c r="F10" s="11"/>
      <c r="G10" s="11"/>
      <c r="H10" s="11"/>
      <c r="I10" s="11"/>
      <c r="J10" s="11"/>
      <c r="K10" s="11"/>
      <c r="L10" s="11"/>
      <c r="M10" s="11"/>
      <c r="N10" s="11"/>
      <c r="O10" s="11"/>
      <c r="P10" s="11"/>
      <c r="Q10" s="11"/>
      <c r="R10" s="11"/>
    </row>
    <row r="11" spans="1:18" x14ac:dyDescent="0.2">
      <c r="B11" s="3">
        <v>2</v>
      </c>
      <c r="C11" s="203" t="s">
        <v>434</v>
      </c>
      <c r="D11" s="204" t="str">
        <f>IF(COUNTIF(D8:D10,"A")&gt;=1,"C",IF(COUNTIF(D8:D10,"A")&gt;0,"P"," "))</f>
        <v>C</v>
      </c>
      <c r="E11" s="204" t="str">
        <f t="shared" ref="E11:R11" si="0">IF(COUNTIF(E8:E10,"A")&gt;=1,"C",IF(COUNTIF(E8:E10,"A")&gt;0,"P"," "))</f>
        <v>C</v>
      </c>
      <c r="F11" s="204" t="str">
        <f t="shared" si="0"/>
        <v>C</v>
      </c>
      <c r="G11" s="204" t="str">
        <f t="shared" si="0"/>
        <v xml:space="preserve"> </v>
      </c>
      <c r="H11" s="204" t="str">
        <f t="shared" si="0"/>
        <v xml:space="preserve"> </v>
      </c>
      <c r="I11" s="204" t="str">
        <f t="shared" si="0"/>
        <v xml:space="preserve"> </v>
      </c>
      <c r="J11" s="204" t="str">
        <f t="shared" si="0"/>
        <v xml:space="preserve"> </v>
      </c>
      <c r="K11" s="204" t="str">
        <f t="shared" si="0"/>
        <v xml:space="preserve"> </v>
      </c>
      <c r="L11" s="204" t="str">
        <f t="shared" si="0"/>
        <v xml:space="preserve"> </v>
      </c>
      <c r="M11" s="204" t="str">
        <f t="shared" si="0"/>
        <v xml:space="preserve"> </v>
      </c>
      <c r="N11" s="204" t="str">
        <f t="shared" si="0"/>
        <v xml:space="preserve"> </v>
      </c>
      <c r="O11" s="204" t="str">
        <f t="shared" si="0"/>
        <v xml:space="preserve"> </v>
      </c>
      <c r="P11" s="204" t="str">
        <f t="shared" si="0"/>
        <v xml:space="preserve"> </v>
      </c>
      <c r="Q11" s="204" t="str">
        <f t="shared" si="0"/>
        <v xml:space="preserve"> </v>
      </c>
      <c r="R11" s="204" t="str">
        <f t="shared" si="0"/>
        <v xml:space="preserve"> </v>
      </c>
    </row>
    <row r="12" spans="1:18" x14ac:dyDescent="0.2">
      <c r="B12" s="205"/>
      <c r="C12" s="220" t="s">
        <v>441</v>
      </c>
      <c r="D12" s="11" t="s">
        <v>765</v>
      </c>
      <c r="E12" s="11" t="s">
        <v>765</v>
      </c>
      <c r="F12" s="11" t="s">
        <v>765</v>
      </c>
      <c r="G12" s="11"/>
      <c r="H12" s="11"/>
      <c r="I12" s="11"/>
      <c r="J12" s="11"/>
      <c r="K12" s="11"/>
      <c r="L12" s="11"/>
      <c r="M12" s="11"/>
      <c r="N12" s="11"/>
      <c r="O12" s="11"/>
      <c r="P12" s="11"/>
      <c r="Q12" s="11"/>
      <c r="R12" s="11"/>
    </row>
    <row r="13" spans="1:18" x14ac:dyDescent="0.2">
      <c r="B13" s="205"/>
      <c r="C13" s="220" t="s">
        <v>442</v>
      </c>
      <c r="D13" s="223"/>
      <c r="E13" s="11"/>
      <c r="F13" s="11"/>
      <c r="G13" s="11"/>
      <c r="H13" s="11"/>
      <c r="I13" s="11"/>
      <c r="J13" s="11"/>
      <c r="K13" s="11"/>
      <c r="L13" s="11"/>
      <c r="M13" s="11"/>
      <c r="N13" s="11"/>
      <c r="O13" s="11"/>
      <c r="P13" s="11"/>
      <c r="Q13" s="11"/>
      <c r="R13" s="11"/>
    </row>
    <row r="14" spans="1:18" x14ac:dyDescent="0.2">
      <c r="B14" s="205"/>
      <c r="C14" s="220" t="s">
        <v>443</v>
      </c>
      <c r="D14" s="11"/>
      <c r="E14" s="11"/>
      <c r="F14" s="11"/>
      <c r="G14" s="11"/>
      <c r="H14" s="11"/>
      <c r="I14" s="11"/>
      <c r="J14" s="11"/>
      <c r="K14" s="11"/>
      <c r="L14" s="11"/>
      <c r="M14" s="11"/>
      <c r="N14" s="11"/>
      <c r="O14" s="11"/>
      <c r="P14" s="11"/>
      <c r="Q14" s="11"/>
      <c r="R14" s="11"/>
    </row>
    <row r="15" spans="1:18" x14ac:dyDescent="0.2">
      <c r="B15" s="3">
        <v>3</v>
      </c>
      <c r="C15" s="203" t="s">
        <v>435</v>
      </c>
      <c r="D15" s="204" t="str">
        <f>IF(COUNTIF(D12:D14,"A")&gt;=1,"C",IF(COUNTIF(D12:D14,"A")&gt;0,"P"," "))</f>
        <v>C</v>
      </c>
      <c r="E15" s="204" t="str">
        <f t="shared" ref="E15:R15" si="1">IF(COUNTIF(E12:E14,"A")&gt;=1,"C",IF(COUNTIF(E12:E14,"A")&gt;0,"P"," "))</f>
        <v>C</v>
      </c>
      <c r="F15" s="204" t="str">
        <f t="shared" si="1"/>
        <v>C</v>
      </c>
      <c r="G15" s="204" t="str">
        <f t="shared" si="1"/>
        <v xml:space="preserve"> </v>
      </c>
      <c r="H15" s="204" t="str">
        <f t="shared" si="1"/>
        <v xml:space="preserve"> </v>
      </c>
      <c r="I15" s="204" t="str">
        <f t="shared" si="1"/>
        <v xml:space="preserve"> </v>
      </c>
      <c r="J15" s="204" t="str">
        <f t="shared" si="1"/>
        <v xml:space="preserve"> </v>
      </c>
      <c r="K15" s="204" t="str">
        <f t="shared" si="1"/>
        <v xml:space="preserve"> </v>
      </c>
      <c r="L15" s="204" t="str">
        <f t="shared" si="1"/>
        <v xml:space="preserve"> </v>
      </c>
      <c r="M15" s="204" t="str">
        <f t="shared" si="1"/>
        <v xml:space="preserve"> </v>
      </c>
      <c r="N15" s="204" t="str">
        <f t="shared" si="1"/>
        <v xml:space="preserve"> </v>
      </c>
      <c r="O15" s="204" t="str">
        <f t="shared" si="1"/>
        <v xml:space="preserve"> </v>
      </c>
      <c r="P15" s="204" t="str">
        <f t="shared" si="1"/>
        <v xml:space="preserve"> </v>
      </c>
      <c r="Q15" s="204" t="str">
        <f t="shared" si="1"/>
        <v xml:space="preserve"> </v>
      </c>
      <c r="R15" s="204" t="str">
        <f t="shared" si="1"/>
        <v xml:space="preserve"> </v>
      </c>
    </row>
    <row r="16" spans="1:18" x14ac:dyDescent="0.2">
      <c r="B16" s="205"/>
      <c r="C16" s="220" t="s">
        <v>444</v>
      </c>
      <c r="D16" s="11"/>
      <c r="E16" s="11"/>
      <c r="F16" s="11"/>
      <c r="G16" s="11"/>
      <c r="H16" s="11"/>
      <c r="I16" s="11"/>
      <c r="J16" s="11"/>
      <c r="K16" s="11"/>
      <c r="L16" s="11"/>
      <c r="M16" s="11"/>
      <c r="N16" s="11"/>
      <c r="O16" s="11"/>
      <c r="P16" s="11"/>
      <c r="Q16" s="11"/>
      <c r="R16" s="11"/>
    </row>
    <row r="17" spans="2:18" x14ac:dyDescent="0.2">
      <c r="B17" s="205"/>
      <c r="C17" s="220" t="s">
        <v>445</v>
      </c>
      <c r="D17" s="11"/>
      <c r="E17" s="11" t="s">
        <v>765</v>
      </c>
      <c r="F17" s="11" t="s">
        <v>765</v>
      </c>
      <c r="G17" s="11"/>
      <c r="H17" s="11"/>
      <c r="I17" s="11"/>
      <c r="J17" s="11"/>
      <c r="K17" s="11"/>
      <c r="L17" s="11"/>
      <c r="M17" s="11"/>
      <c r="N17" s="11"/>
      <c r="O17" s="11"/>
      <c r="P17" s="11"/>
      <c r="Q17" s="11"/>
      <c r="R17" s="11"/>
    </row>
    <row r="18" spans="2:18" x14ac:dyDescent="0.2">
      <c r="B18" s="205"/>
      <c r="C18" s="220" t="s">
        <v>446</v>
      </c>
      <c r="D18" s="223"/>
      <c r="E18" s="11"/>
      <c r="F18" s="11"/>
      <c r="G18" s="11"/>
      <c r="H18" s="11"/>
      <c r="I18" s="11"/>
      <c r="J18" s="11"/>
      <c r="K18" s="11"/>
      <c r="L18" s="11"/>
      <c r="M18" s="11"/>
      <c r="N18" s="11"/>
      <c r="O18" s="11"/>
      <c r="P18" s="11"/>
      <c r="Q18" s="11"/>
      <c r="R18" s="11"/>
    </row>
    <row r="19" spans="2:18" x14ac:dyDescent="0.2">
      <c r="B19" s="3">
        <v>4</v>
      </c>
      <c r="C19" s="203" t="s">
        <v>436</v>
      </c>
      <c r="D19" s="204" t="str">
        <f>IF(COUNTIF(D16:D18,"A")&gt;=1,"C",IF(COUNTIF(D16:D18,"A")&gt;0,"P"," "))</f>
        <v xml:space="preserve"> </v>
      </c>
      <c r="E19" s="204" t="str">
        <f t="shared" ref="E19:R19" si="2">IF(COUNTIF(E16:E18,"A")&gt;=1,"C",IF(COUNTIF(E16:E18,"A")&gt;0,"P"," "))</f>
        <v>C</v>
      </c>
      <c r="F19" s="204" t="str">
        <f t="shared" si="2"/>
        <v>C</v>
      </c>
      <c r="G19" s="204" t="str">
        <f t="shared" si="2"/>
        <v xml:space="preserve"> </v>
      </c>
      <c r="H19" s="204" t="str">
        <f t="shared" si="2"/>
        <v xml:space="preserve"> </v>
      </c>
      <c r="I19" s="204" t="str">
        <f t="shared" si="2"/>
        <v xml:space="preserve"> </v>
      </c>
      <c r="J19" s="204" t="str">
        <f t="shared" si="2"/>
        <v xml:space="preserve"> </v>
      </c>
      <c r="K19" s="204" t="str">
        <f t="shared" si="2"/>
        <v xml:space="preserve"> </v>
      </c>
      <c r="L19" s="204" t="str">
        <f t="shared" si="2"/>
        <v xml:space="preserve"> </v>
      </c>
      <c r="M19" s="204" t="str">
        <f t="shared" si="2"/>
        <v xml:space="preserve"> </v>
      </c>
      <c r="N19" s="204" t="str">
        <f t="shared" si="2"/>
        <v xml:space="preserve"> </v>
      </c>
      <c r="O19" s="204" t="str">
        <f t="shared" si="2"/>
        <v xml:space="preserve"> </v>
      </c>
      <c r="P19" s="204" t="str">
        <f t="shared" si="2"/>
        <v xml:space="preserve"> </v>
      </c>
      <c r="Q19" s="204" t="str">
        <f t="shared" si="2"/>
        <v xml:space="preserve"> </v>
      </c>
      <c r="R19" s="204" t="str">
        <f t="shared" si="2"/>
        <v xml:space="preserve"> </v>
      </c>
    </row>
    <row r="20" spans="2:18" x14ac:dyDescent="0.2">
      <c r="B20" s="205"/>
      <c r="C20" s="220" t="s">
        <v>447</v>
      </c>
      <c r="D20" s="11"/>
      <c r="E20" s="11"/>
      <c r="F20" s="11"/>
      <c r="G20" s="11"/>
      <c r="H20" s="11"/>
      <c r="I20" s="11"/>
      <c r="J20" s="11"/>
      <c r="K20" s="11"/>
      <c r="L20" s="11"/>
      <c r="M20" s="11"/>
      <c r="N20" s="11"/>
      <c r="O20" s="11"/>
      <c r="P20" s="11"/>
      <c r="Q20" s="11"/>
      <c r="R20" s="11"/>
    </row>
    <row r="21" spans="2:18" x14ac:dyDescent="0.2">
      <c r="B21" s="205"/>
      <c r="C21" s="220" t="s">
        <v>448</v>
      </c>
      <c r="D21" s="11"/>
      <c r="E21" s="11"/>
      <c r="F21" s="11"/>
      <c r="G21" s="11"/>
      <c r="H21" s="11"/>
      <c r="I21" s="11"/>
      <c r="J21" s="11"/>
      <c r="K21" s="11"/>
      <c r="L21" s="11"/>
      <c r="M21" s="11"/>
      <c r="N21" s="11"/>
      <c r="O21" s="11"/>
      <c r="P21" s="11"/>
      <c r="Q21" s="11"/>
      <c r="R21" s="11"/>
    </row>
    <row r="22" spans="2:18" x14ac:dyDescent="0.2">
      <c r="B22" s="205"/>
      <c r="C22" s="220" t="s">
        <v>449</v>
      </c>
      <c r="D22" s="223"/>
      <c r="E22" s="11" t="s">
        <v>765</v>
      </c>
      <c r="F22" s="11" t="s">
        <v>765</v>
      </c>
      <c r="G22" s="11"/>
      <c r="H22" s="11"/>
      <c r="I22" s="11"/>
      <c r="J22" s="11"/>
      <c r="K22" s="11"/>
      <c r="L22" s="11"/>
      <c r="M22" s="11"/>
      <c r="N22" s="11"/>
      <c r="O22" s="11"/>
      <c r="P22" s="11"/>
      <c r="Q22" s="11"/>
      <c r="R22" s="11"/>
    </row>
    <row r="23" spans="2:18" x14ac:dyDescent="0.2">
      <c r="B23" s="3">
        <v>5</v>
      </c>
      <c r="C23" s="203" t="s">
        <v>437</v>
      </c>
      <c r="D23" s="204" t="str">
        <f>IF(COUNTIF(D20:D22,"A")&gt;=1,"C",IF(COUNTIF(D20:D22,"A")&gt;0,"P"," "))</f>
        <v xml:space="preserve"> </v>
      </c>
      <c r="E23" s="204" t="str">
        <f t="shared" ref="E23:R23" si="3">IF(COUNTIF(E20:E22,"A")&gt;=1,"C",IF(COUNTIF(E20:E22,"A")&gt;0,"P"," "))</f>
        <v>C</v>
      </c>
      <c r="F23" s="204" t="str">
        <f t="shared" si="3"/>
        <v>C</v>
      </c>
      <c r="G23" s="204" t="str">
        <f t="shared" si="3"/>
        <v xml:space="preserve"> </v>
      </c>
      <c r="H23" s="204" t="str">
        <f t="shared" si="3"/>
        <v xml:space="preserve"> </v>
      </c>
      <c r="I23" s="204" t="str">
        <f t="shared" si="3"/>
        <v xml:space="preserve"> </v>
      </c>
      <c r="J23" s="204" t="str">
        <f t="shared" si="3"/>
        <v xml:space="preserve"> </v>
      </c>
      <c r="K23" s="204" t="str">
        <f t="shared" si="3"/>
        <v xml:space="preserve"> </v>
      </c>
      <c r="L23" s="204" t="str">
        <f t="shared" si="3"/>
        <v xml:space="preserve"> </v>
      </c>
      <c r="M23" s="204" t="str">
        <f t="shared" si="3"/>
        <v xml:space="preserve"> </v>
      </c>
      <c r="N23" s="204" t="str">
        <f t="shared" si="3"/>
        <v xml:space="preserve"> </v>
      </c>
      <c r="O23" s="204" t="str">
        <f t="shared" si="3"/>
        <v xml:space="preserve"> </v>
      </c>
      <c r="P23" s="204" t="str">
        <f t="shared" si="3"/>
        <v xml:space="preserve"> </v>
      </c>
      <c r="Q23" s="204" t="str">
        <f t="shared" si="3"/>
        <v xml:space="preserve"> </v>
      </c>
      <c r="R23" s="204" t="str">
        <f t="shared" si="3"/>
        <v xml:space="preserve"> </v>
      </c>
    </row>
    <row r="24" spans="2:18" x14ac:dyDescent="0.2">
      <c r="B24" s="205"/>
      <c r="C24" s="220" t="s">
        <v>450</v>
      </c>
      <c r="D24" s="11"/>
      <c r="E24" s="11"/>
      <c r="F24" s="11"/>
      <c r="G24" s="11"/>
      <c r="H24" s="11"/>
      <c r="I24" s="11"/>
      <c r="J24" s="11"/>
      <c r="K24" s="11"/>
      <c r="L24" s="11"/>
      <c r="M24" s="11"/>
      <c r="N24" s="11"/>
      <c r="O24" s="11"/>
      <c r="P24" s="11"/>
      <c r="Q24" s="11"/>
      <c r="R24" s="11"/>
    </row>
    <row r="25" spans="2:18" x14ac:dyDescent="0.2">
      <c r="B25" s="205"/>
      <c r="C25" s="220" t="s">
        <v>451</v>
      </c>
      <c r="D25" s="223"/>
      <c r="E25" s="11"/>
      <c r="F25" s="11"/>
      <c r="G25" s="11"/>
      <c r="H25" s="11"/>
      <c r="I25" s="11"/>
      <c r="J25" s="11"/>
      <c r="K25" s="11"/>
      <c r="L25" s="11"/>
      <c r="M25" s="11"/>
      <c r="N25" s="11"/>
      <c r="O25" s="11"/>
      <c r="P25" s="11"/>
      <c r="Q25" s="11"/>
      <c r="R25" s="11"/>
    </row>
    <row r="26" spans="2:18" x14ac:dyDescent="0.2">
      <c r="B26" s="205"/>
      <c r="C26" s="220" t="s">
        <v>452</v>
      </c>
      <c r="D26" s="11" t="s">
        <v>765</v>
      </c>
      <c r="E26" s="11" t="s">
        <v>765</v>
      </c>
      <c r="F26" s="11"/>
      <c r="G26" s="11"/>
      <c r="H26" s="11"/>
      <c r="I26" s="11"/>
      <c r="J26" s="11"/>
      <c r="K26" s="11"/>
      <c r="L26" s="11"/>
      <c r="M26" s="11"/>
      <c r="N26" s="11"/>
      <c r="O26" s="11"/>
      <c r="P26" s="11"/>
      <c r="Q26" s="11"/>
      <c r="R26" s="11"/>
    </row>
    <row r="27" spans="2:18" ht="1.5" customHeight="1" thickBot="1" x14ac:dyDescent="0.25">
      <c r="D27" s="204" t="str">
        <f>IF(COUNTIF(D24:D26,"A")&gt;=1,"C",IF(COUNTIF(D24:D26,"A")&gt;0,"P"," "))</f>
        <v>C</v>
      </c>
      <c r="E27" s="204" t="str">
        <f t="shared" ref="E27:R27" si="4">IF(COUNTIF(E24:E26,"A")&gt;=1,"C",IF(COUNTIF(E24:E26,"A")&gt;0,"P"," "))</f>
        <v>C</v>
      </c>
      <c r="F27" s="204" t="str">
        <f t="shared" si="4"/>
        <v xml:space="preserve"> </v>
      </c>
      <c r="G27" s="204" t="str">
        <f t="shared" si="4"/>
        <v xml:space="preserve"> </v>
      </c>
      <c r="H27" s="204" t="str">
        <f t="shared" si="4"/>
        <v xml:space="preserve"> </v>
      </c>
      <c r="I27" s="204" t="str">
        <f t="shared" si="4"/>
        <v xml:space="preserve"> </v>
      </c>
      <c r="J27" s="204" t="str">
        <f t="shared" si="4"/>
        <v xml:space="preserve"> </v>
      </c>
      <c r="K27" s="204" t="str">
        <f t="shared" si="4"/>
        <v xml:space="preserve"> </v>
      </c>
      <c r="L27" s="204" t="str">
        <f t="shared" si="4"/>
        <v xml:space="preserve"> </v>
      </c>
      <c r="M27" s="204" t="str">
        <f t="shared" si="4"/>
        <v xml:space="preserve"> </v>
      </c>
      <c r="N27" s="204" t="str">
        <f t="shared" si="4"/>
        <v xml:space="preserve"> </v>
      </c>
      <c r="O27" s="204" t="str">
        <f t="shared" si="4"/>
        <v xml:space="preserve"> </v>
      </c>
      <c r="P27" s="204" t="str">
        <f t="shared" si="4"/>
        <v xml:space="preserve"> </v>
      </c>
      <c r="Q27" s="204" t="str">
        <f t="shared" si="4"/>
        <v xml:space="preserve"> </v>
      </c>
      <c r="R27" s="204" t="str">
        <f t="shared" si="4"/>
        <v xml:space="preserve"> </v>
      </c>
    </row>
    <row r="28" spans="2:18" ht="13.5" thickBot="1" x14ac:dyDescent="0.25">
      <c r="C28" s="122" t="s">
        <v>57</v>
      </c>
      <c r="D28" s="158" t="str">
        <f>IF(COUNTIF(D11:D27,"C")&gt;4,"C",IF(COUNTIF(D11:D27,"C")&gt;0,"P"," "))</f>
        <v>P</v>
      </c>
      <c r="E28" s="158" t="str">
        <f t="shared" ref="E28:R28" si="5">IF(COUNTIF(E11:E27,"C")&gt;4,"C",IF(COUNTIF(E11:E27,"C")&gt;0,"P"," "))</f>
        <v>C</v>
      </c>
      <c r="F28" s="158" t="str">
        <f t="shared" si="5"/>
        <v>P</v>
      </c>
      <c r="G28" s="158" t="str">
        <f t="shared" si="5"/>
        <v xml:space="preserve"> </v>
      </c>
      <c r="H28" s="158" t="str">
        <f t="shared" si="5"/>
        <v xml:space="preserve"> </v>
      </c>
      <c r="I28" s="158" t="str">
        <f t="shared" si="5"/>
        <v xml:space="preserve"> </v>
      </c>
      <c r="J28" s="158" t="str">
        <f t="shared" si="5"/>
        <v xml:space="preserve"> </v>
      </c>
      <c r="K28" s="158" t="str">
        <f t="shared" si="5"/>
        <v xml:space="preserve"> </v>
      </c>
      <c r="L28" s="158" t="str">
        <f t="shared" si="5"/>
        <v xml:space="preserve"> </v>
      </c>
      <c r="M28" s="158" t="str">
        <f t="shared" si="5"/>
        <v xml:space="preserve"> </v>
      </c>
      <c r="N28" s="158" t="str">
        <f t="shared" si="5"/>
        <v xml:space="preserve"> </v>
      </c>
      <c r="O28" s="158" t="str">
        <f t="shared" si="5"/>
        <v xml:space="preserve"> </v>
      </c>
      <c r="P28" s="158" t="str">
        <f t="shared" si="5"/>
        <v xml:space="preserve"> </v>
      </c>
      <c r="Q28" s="158" t="str">
        <f t="shared" si="5"/>
        <v xml:space="preserve"> </v>
      </c>
      <c r="R28" s="158" t="str">
        <f t="shared" si="5"/>
        <v xml:space="preserve"> </v>
      </c>
    </row>
    <row r="29" spans="2:18" ht="15" x14ac:dyDescent="0.25">
      <c r="B29" s="201" t="s">
        <v>174</v>
      </c>
    </row>
    <row r="30" spans="2:18" x14ac:dyDescent="0.2">
      <c r="B30" s="3">
        <v>1</v>
      </c>
      <c r="C30" s="267" t="s">
        <v>453</v>
      </c>
    </row>
    <row r="31" spans="2:18" x14ac:dyDescent="0.2">
      <c r="B31" s="202"/>
      <c r="C31" s="220" t="s">
        <v>454</v>
      </c>
      <c r="D31" s="11"/>
      <c r="E31" s="11"/>
      <c r="F31" s="11"/>
      <c r="G31" s="11"/>
      <c r="H31" s="11"/>
      <c r="I31" s="11"/>
      <c r="J31" s="11"/>
      <c r="K31" s="11"/>
      <c r="L31" s="11"/>
      <c r="M31" s="11"/>
      <c r="N31" s="11"/>
      <c r="O31" s="11"/>
      <c r="P31" s="11"/>
      <c r="Q31" s="11"/>
      <c r="R31" s="11"/>
    </row>
    <row r="32" spans="2:18" x14ac:dyDescent="0.2">
      <c r="B32" s="202"/>
      <c r="C32" s="220" t="s">
        <v>455</v>
      </c>
      <c r="D32" s="11"/>
      <c r="E32" s="11"/>
      <c r="F32" s="11"/>
      <c r="G32" s="11"/>
      <c r="H32" s="11"/>
      <c r="I32" s="11"/>
      <c r="J32" s="11"/>
      <c r="K32" s="11"/>
      <c r="L32" s="11"/>
      <c r="M32" s="11"/>
      <c r="N32" s="11"/>
      <c r="O32" s="11"/>
      <c r="P32" s="11"/>
      <c r="Q32" s="11"/>
      <c r="R32" s="11"/>
    </row>
    <row r="33" spans="2:18" x14ac:dyDescent="0.2">
      <c r="B33" s="202"/>
      <c r="C33" s="220" t="s">
        <v>456</v>
      </c>
      <c r="D33" s="11"/>
      <c r="E33" s="11"/>
      <c r="F33" s="11"/>
      <c r="G33" s="11"/>
      <c r="H33" s="11"/>
      <c r="I33" s="11"/>
      <c r="J33" s="11"/>
      <c r="K33" s="11"/>
      <c r="L33" s="11"/>
      <c r="M33" s="11"/>
      <c r="N33" s="11"/>
      <c r="O33" s="11"/>
      <c r="P33" s="11"/>
      <c r="Q33" s="11"/>
      <c r="R33" s="11"/>
    </row>
    <row r="34" spans="2:18" x14ac:dyDescent="0.2">
      <c r="B34" s="3">
        <v>2</v>
      </c>
      <c r="C34" s="203" t="s">
        <v>457</v>
      </c>
      <c r="D34" s="204" t="str">
        <f>IF(COUNTIF(D31:D33,"A")&gt;=1,"C",IF(COUNTIF(D31:D33,"A")&gt;0,"P"," "))</f>
        <v xml:space="preserve"> </v>
      </c>
      <c r="E34" s="204" t="str">
        <f t="shared" ref="E34:R34" si="6">IF(COUNTIF(E31:E33,"A")&gt;=1,"C",IF(COUNTIF(E31:E33,"A")&gt;0,"P"," "))</f>
        <v xml:space="preserve"> </v>
      </c>
      <c r="F34" s="204" t="str">
        <f t="shared" si="6"/>
        <v xml:space="preserve"> </v>
      </c>
      <c r="G34" s="204" t="str">
        <f t="shared" si="6"/>
        <v xml:space="preserve"> </v>
      </c>
      <c r="H34" s="204" t="str">
        <f t="shared" si="6"/>
        <v xml:space="preserve"> </v>
      </c>
      <c r="I34" s="204" t="str">
        <f t="shared" si="6"/>
        <v xml:space="preserve"> </v>
      </c>
      <c r="J34" s="204" t="str">
        <f t="shared" si="6"/>
        <v xml:space="preserve"> </v>
      </c>
      <c r="K34" s="204" t="str">
        <f t="shared" si="6"/>
        <v xml:space="preserve"> </v>
      </c>
      <c r="L34" s="204" t="str">
        <f t="shared" si="6"/>
        <v xml:space="preserve"> </v>
      </c>
      <c r="M34" s="204" t="str">
        <f t="shared" si="6"/>
        <v xml:space="preserve"> </v>
      </c>
      <c r="N34" s="204" t="str">
        <f t="shared" si="6"/>
        <v xml:space="preserve"> </v>
      </c>
      <c r="O34" s="204" t="str">
        <f t="shared" si="6"/>
        <v xml:space="preserve"> </v>
      </c>
      <c r="P34" s="204" t="str">
        <f t="shared" si="6"/>
        <v xml:space="preserve"> </v>
      </c>
      <c r="Q34" s="204" t="str">
        <f t="shared" si="6"/>
        <v xml:space="preserve"> </v>
      </c>
      <c r="R34" s="204" t="str">
        <f t="shared" si="6"/>
        <v xml:space="preserve"> </v>
      </c>
    </row>
    <row r="35" spans="2:18" x14ac:dyDescent="0.2">
      <c r="B35" s="205"/>
      <c r="C35" s="76" t="s">
        <v>458</v>
      </c>
      <c r="D35" s="11"/>
      <c r="E35" s="11"/>
      <c r="F35" s="11"/>
      <c r="G35" s="11"/>
      <c r="H35" s="11"/>
      <c r="I35" s="11"/>
      <c r="J35" s="11"/>
      <c r="K35" s="11"/>
      <c r="L35" s="11"/>
      <c r="M35" s="11"/>
      <c r="N35" s="11"/>
      <c r="O35" s="11"/>
      <c r="P35" s="11"/>
      <c r="Q35" s="11"/>
      <c r="R35" s="11"/>
    </row>
    <row r="36" spans="2:18" x14ac:dyDescent="0.2">
      <c r="B36" s="205"/>
      <c r="C36" s="76" t="s">
        <v>459</v>
      </c>
      <c r="D36" s="11"/>
      <c r="E36" s="11"/>
      <c r="F36" s="11"/>
      <c r="G36" s="11"/>
      <c r="H36" s="11"/>
      <c r="I36" s="11"/>
      <c r="J36" s="11"/>
      <c r="K36" s="11"/>
      <c r="L36" s="11"/>
      <c r="M36" s="11"/>
      <c r="N36" s="11"/>
      <c r="O36" s="11"/>
      <c r="P36" s="11"/>
      <c r="Q36" s="11"/>
      <c r="R36" s="11"/>
    </row>
    <row r="37" spans="2:18" x14ac:dyDescent="0.2">
      <c r="B37" s="205"/>
      <c r="C37" s="76" t="s">
        <v>460</v>
      </c>
      <c r="D37" s="11"/>
      <c r="E37" s="11"/>
      <c r="F37" s="11"/>
      <c r="G37" s="11"/>
      <c r="H37" s="11"/>
      <c r="I37" s="11"/>
      <c r="J37" s="11"/>
      <c r="K37" s="11"/>
      <c r="L37" s="11"/>
      <c r="M37" s="11"/>
      <c r="N37" s="11"/>
      <c r="O37" s="11"/>
      <c r="P37" s="11"/>
      <c r="Q37" s="11"/>
      <c r="R37" s="11"/>
    </row>
    <row r="38" spans="2:18" x14ac:dyDescent="0.2">
      <c r="B38" s="3">
        <v>3</v>
      </c>
      <c r="C38" s="221" t="s">
        <v>461</v>
      </c>
      <c r="D38" s="204" t="str">
        <f>IF(COUNTIF(D35:D37,"A")&gt;=1,"C",IF(COUNTIF(D35:D37,"A")&gt;0,"P"," "))</f>
        <v xml:space="preserve"> </v>
      </c>
      <c r="E38" s="204" t="str">
        <f t="shared" ref="E38:R38" si="7">IF(COUNTIF(E35:E37,"A")&gt;=1,"C",IF(COUNTIF(E35:E37,"A")&gt;0,"P"," "))</f>
        <v xml:space="preserve"> </v>
      </c>
      <c r="F38" s="204" t="str">
        <f t="shared" si="7"/>
        <v xml:space="preserve"> </v>
      </c>
      <c r="G38" s="204" t="str">
        <f t="shared" si="7"/>
        <v xml:space="preserve"> </v>
      </c>
      <c r="H38" s="204" t="str">
        <f t="shared" si="7"/>
        <v xml:space="preserve"> </v>
      </c>
      <c r="I38" s="204" t="str">
        <f t="shared" si="7"/>
        <v xml:space="preserve"> </v>
      </c>
      <c r="J38" s="204" t="str">
        <f t="shared" si="7"/>
        <v xml:space="preserve"> </v>
      </c>
      <c r="K38" s="204" t="str">
        <f t="shared" si="7"/>
        <v xml:space="preserve"> </v>
      </c>
      <c r="L38" s="204" t="str">
        <f t="shared" si="7"/>
        <v xml:space="preserve"> </v>
      </c>
      <c r="M38" s="204" t="str">
        <f t="shared" si="7"/>
        <v xml:space="preserve"> </v>
      </c>
      <c r="N38" s="204" t="str">
        <f t="shared" si="7"/>
        <v xml:space="preserve"> </v>
      </c>
      <c r="O38" s="204" t="str">
        <f t="shared" si="7"/>
        <v xml:space="preserve"> </v>
      </c>
      <c r="P38" s="204" t="str">
        <f t="shared" si="7"/>
        <v xml:space="preserve"> </v>
      </c>
      <c r="Q38" s="204" t="str">
        <f t="shared" si="7"/>
        <v xml:space="preserve"> </v>
      </c>
      <c r="R38" s="204" t="str">
        <f t="shared" si="7"/>
        <v xml:space="preserve"> </v>
      </c>
    </row>
    <row r="39" spans="2:18" x14ac:dyDescent="0.2">
      <c r="B39" s="205"/>
      <c r="C39" s="220" t="s">
        <v>462</v>
      </c>
      <c r="D39" s="11"/>
      <c r="E39" s="11"/>
      <c r="F39" s="11"/>
      <c r="G39" s="11"/>
      <c r="H39" s="11"/>
      <c r="I39" s="11"/>
      <c r="J39" s="11"/>
      <c r="K39" s="11"/>
      <c r="L39" s="11"/>
      <c r="M39" s="11"/>
      <c r="N39" s="11"/>
      <c r="O39" s="11"/>
      <c r="P39" s="11"/>
      <c r="Q39" s="11"/>
      <c r="R39" s="11"/>
    </row>
    <row r="40" spans="2:18" x14ac:dyDescent="0.2">
      <c r="B40" s="205"/>
      <c r="C40" s="220" t="s">
        <v>463</v>
      </c>
      <c r="D40" s="11"/>
      <c r="E40" s="11"/>
      <c r="F40" s="11"/>
      <c r="G40" s="11"/>
      <c r="H40" s="11"/>
      <c r="I40" s="11"/>
      <c r="J40" s="11"/>
      <c r="K40" s="11"/>
      <c r="L40" s="11"/>
      <c r="M40" s="11"/>
      <c r="N40" s="11"/>
      <c r="O40" s="11"/>
      <c r="P40" s="11"/>
      <c r="Q40" s="11"/>
      <c r="R40" s="11"/>
    </row>
    <row r="41" spans="2:18" x14ac:dyDescent="0.2">
      <c r="B41" s="205"/>
      <c r="C41" s="220" t="s">
        <v>464</v>
      </c>
      <c r="D41" s="11"/>
      <c r="E41" s="11"/>
      <c r="F41" s="11"/>
      <c r="G41" s="11"/>
      <c r="H41" s="11"/>
      <c r="I41" s="11"/>
      <c r="J41" s="11"/>
      <c r="K41" s="11"/>
      <c r="L41" s="11"/>
      <c r="M41" s="11"/>
      <c r="N41" s="11"/>
      <c r="O41" s="11"/>
      <c r="P41" s="11"/>
      <c r="Q41" s="11"/>
      <c r="R41" s="11"/>
    </row>
    <row r="42" spans="2:18" x14ac:dyDescent="0.2">
      <c r="B42" s="3">
        <v>4</v>
      </c>
      <c r="C42" s="221" t="s">
        <v>465</v>
      </c>
      <c r="D42" s="204" t="str">
        <f>IF(COUNTIF(D39:D41,"A")&gt;=1,"C",IF(COUNTIF(D39:D41,"A")&gt;0,"P"," "))</f>
        <v xml:space="preserve"> </v>
      </c>
      <c r="E42" s="204" t="str">
        <f t="shared" ref="E42:R42" si="8">IF(COUNTIF(E39:E41,"A")&gt;=1,"C",IF(COUNTIF(E39:E41,"A")&gt;0,"P"," "))</f>
        <v xml:space="preserve"> </v>
      </c>
      <c r="F42" s="204" t="str">
        <f t="shared" si="8"/>
        <v xml:space="preserve"> </v>
      </c>
      <c r="G42" s="204" t="str">
        <f t="shared" si="8"/>
        <v xml:space="preserve"> </v>
      </c>
      <c r="H42" s="204" t="str">
        <f t="shared" si="8"/>
        <v xml:space="preserve"> </v>
      </c>
      <c r="I42" s="204" t="str">
        <f t="shared" si="8"/>
        <v xml:space="preserve"> </v>
      </c>
      <c r="J42" s="204" t="str">
        <f t="shared" si="8"/>
        <v xml:space="preserve"> </v>
      </c>
      <c r="K42" s="204" t="str">
        <f t="shared" si="8"/>
        <v xml:space="preserve"> </v>
      </c>
      <c r="L42" s="204" t="str">
        <f t="shared" si="8"/>
        <v xml:space="preserve"> </v>
      </c>
      <c r="M42" s="204" t="str">
        <f t="shared" si="8"/>
        <v xml:space="preserve"> </v>
      </c>
      <c r="N42" s="204" t="str">
        <f t="shared" si="8"/>
        <v xml:space="preserve"> </v>
      </c>
      <c r="O42" s="204" t="str">
        <f t="shared" si="8"/>
        <v xml:space="preserve"> </v>
      </c>
      <c r="P42" s="204" t="str">
        <f t="shared" si="8"/>
        <v xml:space="preserve"> </v>
      </c>
      <c r="Q42" s="204" t="str">
        <f t="shared" si="8"/>
        <v xml:space="preserve"> </v>
      </c>
      <c r="R42" s="204" t="str">
        <f t="shared" si="8"/>
        <v xml:space="preserve"> </v>
      </c>
    </row>
    <row r="43" spans="2:18" x14ac:dyDescent="0.2">
      <c r="B43" s="205"/>
      <c r="C43" s="220" t="s">
        <v>466</v>
      </c>
      <c r="D43" s="11"/>
      <c r="E43" s="11"/>
      <c r="F43" s="11"/>
      <c r="G43" s="11"/>
      <c r="H43" s="11"/>
      <c r="I43" s="11"/>
      <c r="J43" s="11"/>
      <c r="K43" s="11"/>
      <c r="L43" s="11"/>
      <c r="M43" s="11"/>
      <c r="N43" s="11"/>
      <c r="O43" s="11"/>
      <c r="P43" s="11"/>
      <c r="Q43" s="11"/>
      <c r="R43" s="11"/>
    </row>
    <row r="44" spans="2:18" x14ac:dyDescent="0.2">
      <c r="B44" s="205"/>
      <c r="C44" s="220" t="s">
        <v>467</v>
      </c>
      <c r="D44" s="11"/>
      <c r="E44" s="11"/>
      <c r="F44" s="11"/>
      <c r="G44" s="11"/>
      <c r="H44" s="11"/>
      <c r="I44" s="11"/>
      <c r="J44" s="11"/>
      <c r="K44" s="11"/>
      <c r="L44" s="11"/>
      <c r="M44" s="11"/>
      <c r="N44" s="11"/>
      <c r="O44" s="11"/>
      <c r="P44" s="11"/>
      <c r="Q44" s="11"/>
      <c r="R44" s="11"/>
    </row>
    <row r="45" spans="2:18" x14ac:dyDescent="0.2">
      <c r="B45" s="205"/>
      <c r="C45" s="220" t="s">
        <v>468</v>
      </c>
      <c r="D45" s="11"/>
      <c r="E45" s="11"/>
      <c r="F45" s="11"/>
      <c r="G45" s="11"/>
      <c r="H45" s="11"/>
      <c r="I45" s="11"/>
      <c r="J45" s="11"/>
      <c r="K45" s="11"/>
      <c r="L45" s="11"/>
      <c r="M45" s="11"/>
      <c r="N45" s="11"/>
      <c r="O45" s="11"/>
      <c r="P45" s="11"/>
      <c r="Q45" s="11"/>
      <c r="R45" s="11"/>
    </row>
    <row r="46" spans="2:18" x14ac:dyDescent="0.2">
      <c r="B46" s="3">
        <v>5</v>
      </c>
      <c r="C46" s="221" t="s">
        <v>469</v>
      </c>
      <c r="D46" s="204" t="str">
        <f>IF(COUNTIF(D43:D45,"A")&gt;=1,"C",IF(COUNTIF(D43:D45,"A")&gt;0,"P"," "))</f>
        <v xml:space="preserve"> </v>
      </c>
      <c r="E46" s="204" t="str">
        <f t="shared" ref="E46:R46" si="9">IF(COUNTIF(E43:E45,"A")&gt;=1,"C",IF(COUNTIF(E43:E45,"A")&gt;0,"P"," "))</f>
        <v xml:space="preserve"> </v>
      </c>
      <c r="F46" s="204" t="str">
        <f t="shared" si="9"/>
        <v xml:space="preserve"> </v>
      </c>
      <c r="G46" s="204" t="str">
        <f t="shared" si="9"/>
        <v xml:space="preserve"> </v>
      </c>
      <c r="H46" s="204" t="str">
        <f t="shared" si="9"/>
        <v xml:space="preserve"> </v>
      </c>
      <c r="I46" s="204" t="str">
        <f t="shared" si="9"/>
        <v xml:space="preserve"> </v>
      </c>
      <c r="J46" s="204" t="str">
        <f t="shared" si="9"/>
        <v xml:space="preserve"> </v>
      </c>
      <c r="K46" s="204" t="str">
        <f t="shared" si="9"/>
        <v xml:space="preserve"> </v>
      </c>
      <c r="L46" s="204" t="str">
        <f t="shared" si="9"/>
        <v xml:space="preserve"> </v>
      </c>
      <c r="M46" s="204" t="str">
        <f t="shared" si="9"/>
        <v xml:space="preserve"> </v>
      </c>
      <c r="N46" s="204" t="str">
        <f t="shared" si="9"/>
        <v xml:space="preserve"> </v>
      </c>
      <c r="O46" s="204" t="str">
        <f t="shared" si="9"/>
        <v xml:space="preserve"> </v>
      </c>
      <c r="P46" s="204" t="str">
        <f t="shared" si="9"/>
        <v xml:space="preserve"> </v>
      </c>
      <c r="Q46" s="204" t="str">
        <f t="shared" si="9"/>
        <v xml:space="preserve"> </v>
      </c>
      <c r="R46" s="204" t="str">
        <f t="shared" si="9"/>
        <v xml:space="preserve"> </v>
      </c>
    </row>
    <row r="47" spans="2:18" x14ac:dyDescent="0.2">
      <c r="B47" s="205"/>
      <c r="C47" s="220" t="s">
        <v>470</v>
      </c>
      <c r="D47" s="11"/>
      <c r="E47" s="11"/>
      <c r="F47" s="11"/>
      <c r="G47" s="11"/>
      <c r="H47" s="11"/>
      <c r="I47" s="11"/>
      <c r="J47" s="11"/>
      <c r="K47" s="11"/>
      <c r="L47" s="11"/>
      <c r="M47" s="11"/>
      <c r="N47" s="11"/>
      <c r="O47" s="11"/>
      <c r="P47" s="11"/>
      <c r="Q47" s="11"/>
      <c r="R47" s="11"/>
    </row>
    <row r="48" spans="2:18" x14ac:dyDescent="0.2">
      <c r="B48" s="205"/>
      <c r="C48" s="220" t="s">
        <v>471</v>
      </c>
      <c r="D48" s="11"/>
      <c r="E48" s="11"/>
      <c r="F48" s="11"/>
      <c r="G48" s="11"/>
      <c r="H48" s="11"/>
      <c r="I48" s="11"/>
      <c r="J48" s="11"/>
      <c r="K48" s="11"/>
      <c r="L48" s="11"/>
      <c r="M48" s="11"/>
      <c r="N48" s="11"/>
      <c r="O48" s="11"/>
      <c r="P48" s="11"/>
      <c r="Q48" s="11"/>
      <c r="R48" s="11"/>
    </row>
    <row r="49" spans="2:18" x14ac:dyDescent="0.2">
      <c r="B49" s="205"/>
      <c r="C49" s="220" t="s">
        <v>472</v>
      </c>
      <c r="D49" s="11"/>
      <c r="E49" s="11"/>
      <c r="F49" s="11"/>
      <c r="G49" s="11"/>
      <c r="H49" s="11"/>
      <c r="I49" s="11"/>
      <c r="J49" s="11"/>
      <c r="K49" s="11"/>
      <c r="L49" s="11"/>
      <c r="M49" s="11"/>
      <c r="N49" s="11"/>
      <c r="O49" s="11"/>
      <c r="P49" s="11"/>
      <c r="Q49" s="11"/>
      <c r="R49" s="11"/>
    </row>
    <row r="50" spans="2:18" ht="1.5" customHeight="1" thickBot="1" x14ac:dyDescent="0.25">
      <c r="D50" s="204" t="str">
        <f>IF(COUNTIF(D47:D49,"A")&gt;=1,"C",IF(COUNTIF(D47:D49,"A")&gt;0,"P"," "))</f>
        <v xml:space="preserve"> </v>
      </c>
      <c r="E50" s="204" t="str">
        <f t="shared" ref="E50:R50" si="10">IF(COUNTIF(E47:E49,"A")&gt;=1,"C",IF(COUNTIF(E47:E49,"A")&gt;0,"P"," "))</f>
        <v xml:space="preserve"> </v>
      </c>
      <c r="F50" s="204" t="str">
        <f t="shared" si="10"/>
        <v xml:space="preserve"> </v>
      </c>
      <c r="G50" s="204" t="str">
        <f t="shared" si="10"/>
        <v xml:space="preserve"> </v>
      </c>
      <c r="H50" s="204" t="str">
        <f t="shared" si="10"/>
        <v xml:space="preserve"> </v>
      </c>
      <c r="I50" s="204" t="str">
        <f t="shared" si="10"/>
        <v xml:space="preserve"> </v>
      </c>
      <c r="J50" s="204" t="str">
        <f t="shared" si="10"/>
        <v xml:space="preserve"> </v>
      </c>
      <c r="K50" s="204" t="str">
        <f t="shared" si="10"/>
        <v xml:space="preserve"> </v>
      </c>
      <c r="L50" s="204" t="str">
        <f t="shared" si="10"/>
        <v xml:space="preserve"> </v>
      </c>
      <c r="M50" s="204" t="str">
        <f t="shared" si="10"/>
        <v xml:space="preserve"> </v>
      </c>
      <c r="N50" s="204" t="str">
        <f t="shared" si="10"/>
        <v xml:space="preserve"> </v>
      </c>
      <c r="O50" s="204" t="str">
        <f t="shared" si="10"/>
        <v xml:space="preserve"> </v>
      </c>
      <c r="P50" s="204" t="str">
        <f t="shared" si="10"/>
        <v xml:space="preserve"> </v>
      </c>
      <c r="Q50" s="204" t="str">
        <f t="shared" si="10"/>
        <v xml:space="preserve"> </v>
      </c>
      <c r="R50" s="204" t="str">
        <f t="shared" si="10"/>
        <v xml:space="preserve"> </v>
      </c>
    </row>
    <row r="51" spans="2:18" ht="13.5" thickBot="1" x14ac:dyDescent="0.25">
      <c r="C51" s="122" t="s">
        <v>57</v>
      </c>
      <c r="D51" s="158" t="str">
        <f>IF(COUNTIF(D34:D50,"C")&gt;4,"C",IF(COUNTIF(D34:D50,"C")&gt;0,"P"," "))</f>
        <v xml:space="preserve"> </v>
      </c>
      <c r="E51" s="158" t="str">
        <f t="shared" ref="E51:R51" si="11">IF(COUNTIF(E34:E50,"C")&gt;4,"C",IF(COUNTIF(E34:E50,"C")&gt;0,"P"," "))</f>
        <v xml:space="preserve"> </v>
      </c>
      <c r="F51" s="158" t="str">
        <f t="shared" si="11"/>
        <v xml:space="preserve"> </v>
      </c>
      <c r="G51" s="158" t="str">
        <f t="shared" si="11"/>
        <v xml:space="preserve"> </v>
      </c>
      <c r="H51" s="158" t="str">
        <f t="shared" si="11"/>
        <v xml:space="preserve"> </v>
      </c>
      <c r="I51" s="158" t="str">
        <f t="shared" si="11"/>
        <v xml:space="preserve"> </v>
      </c>
      <c r="J51" s="158" t="str">
        <f t="shared" si="11"/>
        <v xml:space="preserve"> </v>
      </c>
      <c r="K51" s="158" t="str">
        <f t="shared" si="11"/>
        <v xml:space="preserve"> </v>
      </c>
      <c r="L51" s="158" t="str">
        <f t="shared" si="11"/>
        <v xml:space="preserve"> </v>
      </c>
      <c r="M51" s="158" t="str">
        <f t="shared" si="11"/>
        <v xml:space="preserve"> </v>
      </c>
      <c r="N51" s="158" t="str">
        <f t="shared" si="11"/>
        <v xml:space="preserve"> </v>
      </c>
      <c r="O51" s="158" t="str">
        <f t="shared" si="11"/>
        <v xml:space="preserve"> </v>
      </c>
      <c r="P51" s="158" t="str">
        <f t="shared" si="11"/>
        <v xml:space="preserve"> </v>
      </c>
      <c r="Q51" s="158" t="str">
        <f t="shared" si="11"/>
        <v xml:space="preserve"> </v>
      </c>
      <c r="R51" s="158" t="str">
        <f t="shared" si="11"/>
        <v xml:space="preserve"> </v>
      </c>
    </row>
    <row r="52" spans="2:18" ht="15" x14ac:dyDescent="0.25">
      <c r="B52" s="201" t="s">
        <v>175</v>
      </c>
    </row>
    <row r="53" spans="2:18" x14ac:dyDescent="0.2">
      <c r="B53" s="3">
        <v>1</v>
      </c>
      <c r="C53" s="267" t="s">
        <v>473</v>
      </c>
    </row>
    <row r="54" spans="2:18" x14ac:dyDescent="0.2">
      <c r="B54" s="202"/>
      <c r="C54" s="220" t="s">
        <v>474</v>
      </c>
      <c r="D54" s="11"/>
      <c r="E54" s="11"/>
      <c r="F54" s="11"/>
      <c r="G54" s="11"/>
      <c r="H54" s="11"/>
      <c r="I54" s="11"/>
      <c r="J54" s="11"/>
      <c r="K54" s="11"/>
      <c r="L54" s="11"/>
      <c r="M54" s="11"/>
      <c r="N54" s="11"/>
      <c r="O54" s="11"/>
      <c r="P54" s="11"/>
      <c r="Q54" s="11"/>
      <c r="R54" s="11"/>
    </row>
    <row r="55" spans="2:18" x14ac:dyDescent="0.2">
      <c r="B55" s="202"/>
      <c r="C55" s="220" t="s">
        <v>475</v>
      </c>
      <c r="D55" s="11"/>
      <c r="E55" s="11"/>
      <c r="F55" s="11"/>
      <c r="G55" s="11"/>
      <c r="H55" s="11"/>
      <c r="I55" s="11"/>
      <c r="J55" s="11"/>
      <c r="K55" s="11"/>
      <c r="L55" s="11"/>
      <c r="M55" s="11"/>
      <c r="N55" s="11"/>
      <c r="O55" s="11"/>
      <c r="P55" s="11"/>
      <c r="Q55" s="11"/>
      <c r="R55" s="11"/>
    </row>
    <row r="56" spans="2:18" x14ac:dyDescent="0.2">
      <c r="B56" s="202"/>
      <c r="C56" s="220" t="s">
        <v>476</v>
      </c>
      <c r="D56" s="11"/>
      <c r="E56" s="11"/>
      <c r="F56" s="11"/>
      <c r="G56" s="11"/>
      <c r="H56" s="11"/>
      <c r="I56" s="11"/>
      <c r="J56" s="11"/>
      <c r="K56" s="11"/>
      <c r="L56" s="11"/>
      <c r="M56" s="11"/>
      <c r="N56" s="11"/>
      <c r="O56" s="11"/>
      <c r="P56" s="11"/>
      <c r="Q56" s="11"/>
      <c r="R56" s="11"/>
    </row>
    <row r="57" spans="2:18" x14ac:dyDescent="0.2">
      <c r="B57" s="3">
        <v>2</v>
      </c>
      <c r="C57" s="221" t="s">
        <v>477</v>
      </c>
      <c r="D57" s="204" t="str">
        <f>IF(COUNTIF(D54:D56,"A")&gt;=1,"C",IF(COUNTIF(D54:D56,"A")&gt;0,"P"," "))</f>
        <v xml:space="preserve"> </v>
      </c>
      <c r="E57" s="204" t="str">
        <f t="shared" ref="E57:R57" si="12">IF(COUNTIF(E54:E56,"A")&gt;=1,"C",IF(COUNTIF(E54:E56,"A")&gt;0,"P"," "))</f>
        <v xml:space="preserve"> </v>
      </c>
      <c r="F57" s="204" t="str">
        <f t="shared" si="12"/>
        <v xml:space="preserve"> </v>
      </c>
      <c r="G57" s="204" t="str">
        <f t="shared" si="12"/>
        <v xml:space="preserve"> </v>
      </c>
      <c r="H57" s="204" t="str">
        <f t="shared" si="12"/>
        <v xml:space="preserve"> </v>
      </c>
      <c r="I57" s="204" t="str">
        <f t="shared" si="12"/>
        <v xml:space="preserve"> </v>
      </c>
      <c r="J57" s="204" t="str">
        <f t="shared" si="12"/>
        <v xml:space="preserve"> </v>
      </c>
      <c r="K57" s="204" t="str">
        <f t="shared" si="12"/>
        <v xml:space="preserve"> </v>
      </c>
      <c r="L57" s="204" t="str">
        <f t="shared" si="12"/>
        <v xml:space="preserve"> </v>
      </c>
      <c r="M57" s="204" t="str">
        <f t="shared" si="12"/>
        <v xml:space="preserve"> </v>
      </c>
      <c r="N57" s="204" t="str">
        <f t="shared" si="12"/>
        <v xml:space="preserve"> </v>
      </c>
      <c r="O57" s="204" t="str">
        <f t="shared" si="12"/>
        <v xml:space="preserve"> </v>
      </c>
      <c r="P57" s="204" t="str">
        <f t="shared" si="12"/>
        <v xml:space="preserve"> </v>
      </c>
      <c r="Q57" s="204" t="str">
        <f t="shared" si="12"/>
        <v xml:space="preserve"> </v>
      </c>
      <c r="R57" s="204" t="str">
        <f t="shared" si="12"/>
        <v xml:space="preserve"> </v>
      </c>
    </row>
    <row r="58" spans="2:18" x14ac:dyDescent="0.2">
      <c r="B58" s="205"/>
      <c r="C58" s="220" t="s">
        <v>478</v>
      </c>
      <c r="D58" s="11"/>
      <c r="E58" s="11"/>
      <c r="F58" s="11"/>
      <c r="G58" s="11"/>
      <c r="H58" s="11"/>
      <c r="I58" s="11"/>
      <c r="J58" s="11"/>
      <c r="K58" s="11"/>
      <c r="L58" s="11"/>
      <c r="M58" s="11"/>
      <c r="N58" s="11"/>
      <c r="O58" s="11"/>
      <c r="P58" s="11"/>
      <c r="Q58" s="11"/>
      <c r="R58" s="11"/>
    </row>
    <row r="59" spans="2:18" x14ac:dyDescent="0.2">
      <c r="B59" s="205"/>
      <c r="C59" s="220" t="s">
        <v>479</v>
      </c>
      <c r="D59" s="11"/>
      <c r="E59" s="11"/>
      <c r="F59" s="11"/>
      <c r="G59" s="11"/>
      <c r="H59" s="11"/>
      <c r="I59" s="11"/>
      <c r="J59" s="11"/>
      <c r="K59" s="11"/>
      <c r="L59" s="11"/>
      <c r="M59" s="11"/>
      <c r="N59" s="11"/>
      <c r="O59" s="11"/>
      <c r="P59" s="11"/>
      <c r="Q59" s="11"/>
      <c r="R59" s="11"/>
    </row>
    <row r="60" spans="2:18" x14ac:dyDescent="0.2">
      <c r="B60" s="205"/>
      <c r="C60" s="220" t="s">
        <v>480</v>
      </c>
      <c r="D60" s="11"/>
      <c r="E60" s="11"/>
      <c r="F60" s="11"/>
      <c r="G60" s="11"/>
      <c r="H60" s="11"/>
      <c r="I60" s="11"/>
      <c r="J60" s="11"/>
      <c r="K60" s="11"/>
      <c r="L60" s="11"/>
      <c r="M60" s="11"/>
      <c r="N60" s="11"/>
      <c r="O60" s="11"/>
      <c r="P60" s="11"/>
      <c r="Q60" s="11"/>
      <c r="R60" s="11"/>
    </row>
    <row r="61" spans="2:18" x14ac:dyDescent="0.2">
      <c r="B61" s="3">
        <v>3</v>
      </c>
      <c r="C61" s="221" t="s">
        <v>481</v>
      </c>
      <c r="D61" s="204" t="str">
        <f>IF(COUNTIF(D58:D60,"A")&gt;=1,"C",IF(COUNTIF(D58:D60,"A")&gt;0,"P"," "))</f>
        <v xml:space="preserve"> </v>
      </c>
      <c r="E61" s="204" t="str">
        <f t="shared" ref="E61:R61" si="13">IF(COUNTIF(E58:E60,"A")&gt;=1,"C",IF(COUNTIF(E58:E60,"A")&gt;0,"P"," "))</f>
        <v xml:space="preserve"> </v>
      </c>
      <c r="F61" s="204" t="str">
        <f t="shared" si="13"/>
        <v xml:space="preserve"> </v>
      </c>
      <c r="G61" s="204" t="str">
        <f t="shared" si="13"/>
        <v xml:space="preserve"> </v>
      </c>
      <c r="H61" s="204" t="str">
        <f t="shared" si="13"/>
        <v xml:space="preserve"> </v>
      </c>
      <c r="I61" s="204" t="str">
        <f t="shared" si="13"/>
        <v xml:space="preserve"> </v>
      </c>
      <c r="J61" s="204" t="str">
        <f t="shared" si="13"/>
        <v xml:space="preserve"> </v>
      </c>
      <c r="K61" s="204" t="str">
        <f t="shared" si="13"/>
        <v xml:space="preserve"> </v>
      </c>
      <c r="L61" s="204" t="str">
        <f t="shared" si="13"/>
        <v xml:space="preserve"> </v>
      </c>
      <c r="M61" s="204" t="str">
        <f t="shared" si="13"/>
        <v xml:space="preserve"> </v>
      </c>
      <c r="N61" s="204" t="str">
        <f t="shared" si="13"/>
        <v xml:space="preserve"> </v>
      </c>
      <c r="O61" s="204" t="str">
        <f t="shared" si="13"/>
        <v xml:space="preserve"> </v>
      </c>
      <c r="P61" s="204" t="str">
        <f t="shared" si="13"/>
        <v xml:space="preserve"> </v>
      </c>
      <c r="Q61" s="204" t="str">
        <f t="shared" si="13"/>
        <v xml:space="preserve"> </v>
      </c>
      <c r="R61" s="204" t="str">
        <f t="shared" si="13"/>
        <v xml:space="preserve"> </v>
      </c>
    </row>
    <row r="62" spans="2:18" x14ac:dyDescent="0.2">
      <c r="B62" s="205"/>
      <c r="C62" s="220" t="s">
        <v>482</v>
      </c>
      <c r="D62" s="11"/>
      <c r="E62" s="11"/>
      <c r="F62" s="11"/>
      <c r="G62" s="11"/>
      <c r="H62" s="11"/>
      <c r="I62" s="11"/>
      <c r="J62" s="11"/>
      <c r="K62" s="11"/>
      <c r="L62" s="11"/>
      <c r="M62" s="11"/>
      <c r="N62" s="11"/>
      <c r="O62" s="11"/>
      <c r="P62" s="11"/>
      <c r="Q62" s="11"/>
      <c r="R62" s="11"/>
    </row>
    <row r="63" spans="2:18" x14ac:dyDescent="0.2">
      <c r="B63" s="205"/>
      <c r="C63" s="220" t="s">
        <v>483</v>
      </c>
      <c r="D63" s="11"/>
      <c r="E63" s="11"/>
      <c r="F63" s="11"/>
      <c r="G63" s="11"/>
      <c r="H63" s="11"/>
      <c r="I63" s="11"/>
      <c r="J63" s="11"/>
      <c r="K63" s="11"/>
      <c r="L63" s="11"/>
      <c r="M63" s="11"/>
      <c r="N63" s="11"/>
      <c r="O63" s="11"/>
      <c r="P63" s="11"/>
      <c r="Q63" s="11"/>
      <c r="R63" s="11"/>
    </row>
    <row r="64" spans="2:18" x14ac:dyDescent="0.2">
      <c r="B64" s="205"/>
      <c r="C64" s="220" t="s">
        <v>484</v>
      </c>
      <c r="D64" s="11"/>
      <c r="E64" s="11"/>
      <c r="F64" s="11"/>
      <c r="G64" s="11"/>
      <c r="H64" s="11"/>
      <c r="I64" s="11"/>
      <c r="J64" s="11"/>
      <c r="K64" s="11"/>
      <c r="L64" s="11"/>
      <c r="M64" s="11"/>
      <c r="N64" s="11"/>
      <c r="O64" s="11"/>
      <c r="P64" s="11"/>
      <c r="Q64" s="11"/>
      <c r="R64" s="11"/>
    </row>
    <row r="65" spans="2:18" x14ac:dyDescent="0.2">
      <c r="B65" s="3">
        <v>4</v>
      </c>
      <c r="C65" s="221" t="s">
        <v>485</v>
      </c>
      <c r="D65" s="204" t="str">
        <f>IF(COUNTIF(D62:D64,"A")&gt;=1,"C",IF(COUNTIF(D62:D64,"A")&gt;0,"P"," "))</f>
        <v xml:space="preserve"> </v>
      </c>
      <c r="E65" s="204" t="str">
        <f t="shared" ref="E65:R65" si="14">IF(COUNTIF(E62:E64,"A")&gt;=1,"C",IF(COUNTIF(E62:E64,"A")&gt;0,"P"," "))</f>
        <v xml:space="preserve"> </v>
      </c>
      <c r="F65" s="204" t="str">
        <f t="shared" si="14"/>
        <v xml:space="preserve"> </v>
      </c>
      <c r="G65" s="204" t="str">
        <f t="shared" si="14"/>
        <v xml:space="preserve"> </v>
      </c>
      <c r="H65" s="204" t="str">
        <f t="shared" si="14"/>
        <v xml:space="preserve"> </v>
      </c>
      <c r="I65" s="204" t="str">
        <f t="shared" si="14"/>
        <v xml:space="preserve"> </v>
      </c>
      <c r="J65" s="204" t="str">
        <f t="shared" si="14"/>
        <v xml:space="preserve"> </v>
      </c>
      <c r="K65" s="204" t="str">
        <f t="shared" si="14"/>
        <v xml:space="preserve"> </v>
      </c>
      <c r="L65" s="204" t="str">
        <f t="shared" si="14"/>
        <v xml:space="preserve"> </v>
      </c>
      <c r="M65" s="204" t="str">
        <f t="shared" si="14"/>
        <v xml:space="preserve"> </v>
      </c>
      <c r="N65" s="204" t="str">
        <f t="shared" si="14"/>
        <v xml:space="preserve"> </v>
      </c>
      <c r="O65" s="204" t="str">
        <f t="shared" si="14"/>
        <v xml:space="preserve"> </v>
      </c>
      <c r="P65" s="204" t="str">
        <f t="shared" si="14"/>
        <v xml:space="preserve"> </v>
      </c>
      <c r="Q65" s="204" t="str">
        <f t="shared" si="14"/>
        <v xml:space="preserve"> </v>
      </c>
      <c r="R65" s="204" t="str">
        <f t="shared" si="14"/>
        <v xml:space="preserve"> </v>
      </c>
    </row>
    <row r="66" spans="2:18" x14ac:dyDescent="0.2">
      <c r="B66" s="205"/>
      <c r="C66" s="220" t="s">
        <v>486</v>
      </c>
      <c r="D66" s="11"/>
      <c r="E66" s="11"/>
      <c r="F66" s="11"/>
      <c r="G66" s="11"/>
      <c r="H66" s="11"/>
      <c r="I66" s="11"/>
      <c r="J66" s="11"/>
      <c r="K66" s="11"/>
      <c r="L66" s="11"/>
      <c r="M66" s="11"/>
      <c r="N66" s="11"/>
      <c r="O66" s="11"/>
      <c r="P66" s="11"/>
      <c r="Q66" s="11"/>
      <c r="R66" s="11"/>
    </row>
    <row r="67" spans="2:18" x14ac:dyDescent="0.2">
      <c r="B67" s="205"/>
      <c r="C67" s="220" t="s">
        <v>487</v>
      </c>
      <c r="D67" s="11"/>
      <c r="E67" s="11"/>
      <c r="F67" s="11"/>
      <c r="G67" s="11"/>
      <c r="H67" s="11"/>
      <c r="I67" s="11"/>
      <c r="J67" s="11"/>
      <c r="K67" s="11"/>
      <c r="L67" s="11"/>
      <c r="M67" s="11"/>
      <c r="N67" s="11"/>
      <c r="O67" s="11"/>
      <c r="P67" s="11"/>
      <c r="Q67" s="11"/>
      <c r="R67" s="11"/>
    </row>
    <row r="68" spans="2:18" x14ac:dyDescent="0.2">
      <c r="B68" s="205"/>
      <c r="C68" s="220" t="s">
        <v>488</v>
      </c>
      <c r="D68" s="11"/>
      <c r="E68" s="11"/>
      <c r="F68" s="11"/>
      <c r="G68" s="11"/>
      <c r="H68" s="11"/>
      <c r="I68" s="11"/>
      <c r="J68" s="11"/>
      <c r="K68" s="11"/>
      <c r="L68" s="11"/>
      <c r="M68" s="11"/>
      <c r="N68" s="11"/>
      <c r="O68" s="11"/>
      <c r="P68" s="11"/>
      <c r="Q68" s="11"/>
      <c r="R68" s="11"/>
    </row>
    <row r="69" spans="2:18" x14ac:dyDescent="0.2">
      <c r="B69" s="3">
        <v>5</v>
      </c>
      <c r="C69" s="203" t="s">
        <v>489</v>
      </c>
      <c r="D69" s="204" t="str">
        <f>IF(COUNTIF(D66:D68,"A")&gt;=1,"C",IF(COUNTIF(D66:D68,"A")&gt;0,"P"," "))</f>
        <v xml:space="preserve"> </v>
      </c>
      <c r="E69" s="204" t="str">
        <f t="shared" ref="E69:R69" si="15">IF(COUNTIF(E66:E68,"A")&gt;=1,"C",IF(COUNTIF(E66:E68,"A")&gt;0,"P"," "))</f>
        <v xml:space="preserve"> </v>
      </c>
      <c r="F69" s="204" t="str">
        <f t="shared" si="15"/>
        <v xml:space="preserve"> </v>
      </c>
      <c r="G69" s="204" t="str">
        <f t="shared" si="15"/>
        <v xml:space="preserve"> </v>
      </c>
      <c r="H69" s="204" t="str">
        <f t="shared" si="15"/>
        <v xml:space="preserve"> </v>
      </c>
      <c r="I69" s="204" t="str">
        <f t="shared" si="15"/>
        <v xml:space="preserve"> </v>
      </c>
      <c r="J69" s="204" t="str">
        <f t="shared" si="15"/>
        <v xml:space="preserve"> </v>
      </c>
      <c r="K69" s="204" t="str">
        <f t="shared" si="15"/>
        <v xml:space="preserve"> </v>
      </c>
      <c r="L69" s="204" t="str">
        <f t="shared" si="15"/>
        <v xml:space="preserve"> </v>
      </c>
      <c r="M69" s="204" t="str">
        <f t="shared" si="15"/>
        <v xml:space="preserve"> </v>
      </c>
      <c r="N69" s="204" t="str">
        <f t="shared" si="15"/>
        <v xml:space="preserve"> </v>
      </c>
      <c r="O69" s="204" t="str">
        <f t="shared" si="15"/>
        <v xml:space="preserve"> </v>
      </c>
      <c r="P69" s="204" t="str">
        <f t="shared" si="15"/>
        <v xml:space="preserve"> </v>
      </c>
      <c r="Q69" s="204" t="str">
        <f t="shared" si="15"/>
        <v xml:space="preserve"> </v>
      </c>
      <c r="R69" s="204" t="str">
        <f t="shared" si="15"/>
        <v xml:space="preserve"> </v>
      </c>
    </row>
    <row r="70" spans="2:18" x14ac:dyDescent="0.2">
      <c r="B70" s="205"/>
      <c r="C70" s="76" t="s">
        <v>490</v>
      </c>
      <c r="D70" s="11"/>
      <c r="E70" s="11"/>
      <c r="F70" s="11"/>
      <c r="G70" s="11"/>
      <c r="H70" s="11"/>
      <c r="I70" s="11"/>
      <c r="J70" s="11"/>
      <c r="K70" s="11"/>
      <c r="L70" s="11"/>
      <c r="M70" s="11"/>
      <c r="N70" s="11"/>
      <c r="O70" s="11"/>
      <c r="P70" s="11"/>
      <c r="Q70" s="11"/>
      <c r="R70" s="11"/>
    </row>
    <row r="71" spans="2:18" x14ac:dyDescent="0.2">
      <c r="B71" s="205"/>
      <c r="C71" s="76" t="s">
        <v>491</v>
      </c>
      <c r="D71" s="11"/>
      <c r="E71" s="11"/>
      <c r="F71" s="11"/>
      <c r="G71" s="11"/>
      <c r="H71" s="11"/>
      <c r="I71" s="11"/>
      <c r="J71" s="11"/>
      <c r="K71" s="11"/>
      <c r="L71" s="11"/>
      <c r="M71" s="11"/>
      <c r="N71" s="11"/>
      <c r="O71" s="11"/>
      <c r="P71" s="11"/>
      <c r="Q71" s="11"/>
      <c r="R71" s="11"/>
    </row>
    <row r="72" spans="2:18" x14ac:dyDescent="0.2">
      <c r="B72" s="205"/>
      <c r="C72" s="76" t="s">
        <v>492</v>
      </c>
      <c r="D72" s="11"/>
      <c r="E72" s="11"/>
      <c r="F72" s="11"/>
      <c r="G72" s="11"/>
      <c r="H72" s="11"/>
      <c r="I72" s="11"/>
      <c r="J72" s="11"/>
      <c r="K72" s="11"/>
      <c r="L72" s="11"/>
      <c r="M72" s="11"/>
      <c r="N72" s="11"/>
      <c r="O72" s="11"/>
      <c r="P72" s="11"/>
      <c r="Q72" s="11"/>
      <c r="R72" s="11"/>
    </row>
    <row r="73" spans="2:18" ht="1.5" customHeight="1" thickBot="1" x14ac:dyDescent="0.25">
      <c r="D73" s="204" t="str">
        <f>IF(COUNTIF(D70:D72,"A")&gt;=1,"C",IF(COUNTIF(D70:D72,"A")&gt;0,"P"," "))</f>
        <v xml:space="preserve"> </v>
      </c>
      <c r="E73" s="204" t="str">
        <f t="shared" ref="E73:R73" si="16">IF(COUNTIF(E70:E72,"A")&gt;=1,"C",IF(COUNTIF(E70:E72,"A")&gt;0,"P"," "))</f>
        <v xml:space="preserve"> </v>
      </c>
      <c r="F73" s="204" t="str">
        <f t="shared" si="16"/>
        <v xml:space="preserve"> </v>
      </c>
      <c r="G73" s="204" t="str">
        <f t="shared" si="16"/>
        <v xml:space="preserve"> </v>
      </c>
      <c r="H73" s="204" t="str">
        <f t="shared" si="16"/>
        <v xml:space="preserve"> </v>
      </c>
      <c r="I73" s="204" t="str">
        <f t="shared" si="16"/>
        <v xml:space="preserve"> </v>
      </c>
      <c r="J73" s="204" t="str">
        <f t="shared" si="16"/>
        <v xml:space="preserve"> </v>
      </c>
      <c r="K73" s="204" t="str">
        <f t="shared" si="16"/>
        <v xml:space="preserve"> </v>
      </c>
      <c r="L73" s="204" t="str">
        <f t="shared" si="16"/>
        <v xml:space="preserve"> </v>
      </c>
      <c r="M73" s="204" t="str">
        <f t="shared" si="16"/>
        <v xml:space="preserve"> </v>
      </c>
      <c r="N73" s="204" t="str">
        <f t="shared" si="16"/>
        <v xml:space="preserve"> </v>
      </c>
      <c r="O73" s="204" t="str">
        <f t="shared" si="16"/>
        <v xml:space="preserve"> </v>
      </c>
      <c r="P73" s="204" t="str">
        <f t="shared" si="16"/>
        <v xml:space="preserve"> </v>
      </c>
      <c r="Q73" s="204" t="str">
        <f t="shared" si="16"/>
        <v xml:space="preserve"> </v>
      </c>
      <c r="R73" s="204" t="str">
        <f t="shared" si="16"/>
        <v xml:space="preserve"> </v>
      </c>
    </row>
    <row r="74" spans="2:18" ht="13.5" thickBot="1" x14ac:dyDescent="0.25">
      <c r="C74" s="122" t="s">
        <v>57</v>
      </c>
      <c r="D74" s="158" t="str">
        <f>IF(COUNTIF(D57:D73,"C")&gt;4,"C",IF(COUNTIF(D57:D73,"C")&gt;0,"P"," "))</f>
        <v xml:space="preserve"> </v>
      </c>
      <c r="E74" s="158" t="str">
        <f t="shared" ref="E74:R74" si="17">IF(COUNTIF(E57:E73,"C")&gt;4,"C",IF(COUNTIF(E57:E73,"C")&gt;0,"P"," "))</f>
        <v xml:space="preserve"> </v>
      </c>
      <c r="F74" s="158" t="str">
        <f t="shared" si="17"/>
        <v xml:space="preserve"> </v>
      </c>
      <c r="G74" s="158" t="str">
        <f t="shared" si="17"/>
        <v xml:space="preserve"> </v>
      </c>
      <c r="H74" s="158" t="str">
        <f t="shared" si="17"/>
        <v xml:space="preserve"> </v>
      </c>
      <c r="I74" s="158" t="str">
        <f t="shared" si="17"/>
        <v xml:space="preserve"> </v>
      </c>
      <c r="J74" s="158" t="str">
        <f t="shared" si="17"/>
        <v xml:space="preserve"> </v>
      </c>
      <c r="K74" s="158" t="str">
        <f t="shared" si="17"/>
        <v xml:space="preserve"> </v>
      </c>
      <c r="L74" s="158" t="str">
        <f t="shared" si="17"/>
        <v xml:space="preserve"> </v>
      </c>
      <c r="M74" s="158" t="str">
        <f t="shared" si="17"/>
        <v xml:space="preserve"> </v>
      </c>
      <c r="N74" s="158" t="str">
        <f t="shared" si="17"/>
        <v xml:space="preserve"> </v>
      </c>
      <c r="O74" s="158" t="str">
        <f t="shared" si="17"/>
        <v xml:space="preserve"> </v>
      </c>
      <c r="P74" s="158" t="str">
        <f t="shared" si="17"/>
        <v xml:space="preserve"> </v>
      </c>
      <c r="Q74" s="158" t="str">
        <f t="shared" si="17"/>
        <v xml:space="preserve"> </v>
      </c>
      <c r="R74" s="158" t="str">
        <f t="shared" si="17"/>
        <v xml:space="preserve"> </v>
      </c>
    </row>
    <row r="75" spans="2:18" ht="15" x14ac:dyDescent="0.25">
      <c r="B75" s="201" t="s">
        <v>493</v>
      </c>
    </row>
    <row r="76" spans="2:18" x14ac:dyDescent="0.2">
      <c r="B76" s="3">
        <v>1</v>
      </c>
      <c r="C76" s="267" t="s">
        <v>494</v>
      </c>
    </row>
    <row r="77" spans="2:18" x14ac:dyDescent="0.2">
      <c r="B77" s="202"/>
      <c r="C77" s="220" t="s">
        <v>495</v>
      </c>
      <c r="D77" s="11"/>
      <c r="E77" s="11"/>
      <c r="F77" s="11"/>
      <c r="G77" s="11"/>
      <c r="H77" s="11"/>
      <c r="I77" s="11"/>
      <c r="J77" s="11"/>
      <c r="K77" s="11"/>
      <c r="L77" s="11"/>
      <c r="M77" s="11"/>
      <c r="N77" s="11"/>
      <c r="O77" s="11"/>
      <c r="P77" s="11"/>
      <c r="Q77" s="11"/>
      <c r="R77" s="11"/>
    </row>
    <row r="78" spans="2:18" x14ac:dyDescent="0.2">
      <c r="B78" s="202"/>
      <c r="C78" s="220" t="s">
        <v>496</v>
      </c>
      <c r="D78" s="11"/>
      <c r="E78" s="11"/>
      <c r="F78" s="11"/>
      <c r="G78" s="11"/>
      <c r="H78" s="11"/>
      <c r="I78" s="11"/>
      <c r="J78" s="11"/>
      <c r="K78" s="11"/>
      <c r="L78" s="11"/>
      <c r="M78" s="11"/>
      <c r="N78" s="11"/>
      <c r="O78" s="11"/>
      <c r="P78" s="11"/>
      <c r="Q78" s="11"/>
      <c r="R78" s="11"/>
    </row>
    <row r="79" spans="2:18" x14ac:dyDescent="0.2">
      <c r="B79" s="202"/>
      <c r="C79" s="220" t="s">
        <v>497</v>
      </c>
      <c r="D79" s="11"/>
      <c r="E79" s="11"/>
      <c r="F79" s="11"/>
      <c r="G79" s="11"/>
      <c r="H79" s="11"/>
      <c r="I79" s="11"/>
      <c r="J79" s="11"/>
      <c r="K79" s="11"/>
      <c r="L79" s="11"/>
      <c r="M79" s="11"/>
      <c r="N79" s="11"/>
      <c r="O79" s="11"/>
      <c r="P79" s="11"/>
      <c r="Q79" s="11"/>
      <c r="R79" s="11"/>
    </row>
    <row r="80" spans="2:18" x14ac:dyDescent="0.2">
      <c r="B80" s="3">
        <v>2</v>
      </c>
      <c r="C80" s="221" t="s">
        <v>498</v>
      </c>
      <c r="D80" s="204" t="str">
        <f>IF(COUNTIF(D77:D79,"A")&gt;=1,"C",IF(COUNTIF(D77:D79,"A")&gt;0,"P"," "))</f>
        <v xml:space="preserve"> </v>
      </c>
      <c r="E80" s="204" t="str">
        <f t="shared" ref="E80:R80" si="18">IF(COUNTIF(E77:E79,"A")&gt;=1,"C",IF(COUNTIF(E77:E79,"A")&gt;0,"P"," "))</f>
        <v xml:space="preserve"> </v>
      </c>
      <c r="F80" s="204" t="str">
        <f t="shared" si="18"/>
        <v xml:space="preserve"> </v>
      </c>
      <c r="G80" s="204" t="str">
        <f t="shared" si="18"/>
        <v xml:space="preserve"> </v>
      </c>
      <c r="H80" s="204" t="str">
        <f t="shared" si="18"/>
        <v xml:space="preserve"> </v>
      </c>
      <c r="I80" s="204" t="str">
        <f t="shared" si="18"/>
        <v xml:space="preserve"> </v>
      </c>
      <c r="J80" s="204" t="str">
        <f t="shared" si="18"/>
        <v xml:space="preserve"> </v>
      </c>
      <c r="K80" s="204" t="str">
        <f t="shared" si="18"/>
        <v xml:space="preserve"> </v>
      </c>
      <c r="L80" s="204" t="str">
        <f t="shared" si="18"/>
        <v xml:space="preserve"> </v>
      </c>
      <c r="M80" s="204" t="str">
        <f t="shared" si="18"/>
        <v xml:space="preserve"> </v>
      </c>
      <c r="N80" s="204" t="str">
        <f t="shared" si="18"/>
        <v xml:space="preserve"> </v>
      </c>
      <c r="O80" s="204" t="str">
        <f t="shared" si="18"/>
        <v xml:space="preserve"> </v>
      </c>
      <c r="P80" s="204" t="str">
        <f t="shared" si="18"/>
        <v xml:space="preserve"> </v>
      </c>
      <c r="Q80" s="204" t="str">
        <f t="shared" si="18"/>
        <v xml:space="preserve"> </v>
      </c>
      <c r="R80" s="204" t="str">
        <f t="shared" si="18"/>
        <v xml:space="preserve"> </v>
      </c>
    </row>
    <row r="81" spans="2:18" x14ac:dyDescent="0.2">
      <c r="B81" s="205"/>
      <c r="C81" s="220" t="s">
        <v>499</v>
      </c>
      <c r="D81" s="11"/>
      <c r="E81" s="11"/>
      <c r="F81" s="11"/>
      <c r="G81" s="11"/>
      <c r="H81" s="11"/>
      <c r="I81" s="11"/>
      <c r="J81" s="11"/>
      <c r="K81" s="11"/>
      <c r="L81" s="11"/>
      <c r="M81" s="11"/>
      <c r="N81" s="11"/>
      <c r="O81" s="11"/>
      <c r="P81" s="11"/>
      <c r="Q81" s="11"/>
      <c r="R81" s="11"/>
    </row>
    <row r="82" spans="2:18" x14ac:dyDescent="0.2">
      <c r="B82" s="205"/>
      <c r="C82" s="220" t="s">
        <v>500</v>
      </c>
      <c r="D82" s="11"/>
      <c r="E82" s="11"/>
      <c r="F82" s="11"/>
      <c r="G82" s="11"/>
      <c r="H82" s="11"/>
      <c r="I82" s="11"/>
      <c r="J82" s="11"/>
      <c r="K82" s="11"/>
      <c r="L82" s="11"/>
      <c r="M82" s="11"/>
      <c r="N82" s="11"/>
      <c r="O82" s="11"/>
      <c r="P82" s="11"/>
      <c r="Q82" s="11"/>
      <c r="R82" s="11"/>
    </row>
    <row r="83" spans="2:18" x14ac:dyDescent="0.2">
      <c r="B83" s="205"/>
      <c r="C83" s="220" t="s">
        <v>501</v>
      </c>
      <c r="D83" s="11"/>
      <c r="E83" s="11"/>
      <c r="F83" s="11"/>
      <c r="G83" s="11"/>
      <c r="H83" s="11"/>
      <c r="I83" s="11"/>
      <c r="J83" s="11"/>
      <c r="K83" s="11"/>
      <c r="L83" s="11"/>
      <c r="M83" s="11"/>
      <c r="N83" s="11"/>
      <c r="O83" s="11"/>
      <c r="P83" s="11"/>
      <c r="Q83" s="11"/>
      <c r="R83" s="11"/>
    </row>
    <row r="84" spans="2:18" x14ac:dyDescent="0.2">
      <c r="B84" s="3">
        <v>3</v>
      </c>
      <c r="C84" s="221" t="s">
        <v>502</v>
      </c>
      <c r="D84" s="204" t="str">
        <f>IF(COUNTIF(D81:D83,"A")&gt;=1,"C",IF(COUNTIF(D81:D83,"A")&gt;0,"P"," "))</f>
        <v xml:space="preserve"> </v>
      </c>
      <c r="E84" s="204" t="str">
        <f t="shared" ref="E84:R84" si="19">IF(COUNTIF(E81:E83,"A")&gt;=1,"C",IF(COUNTIF(E81:E83,"A")&gt;0,"P"," "))</f>
        <v xml:space="preserve"> </v>
      </c>
      <c r="F84" s="204" t="str">
        <f t="shared" si="19"/>
        <v xml:space="preserve"> </v>
      </c>
      <c r="G84" s="204" t="str">
        <f t="shared" si="19"/>
        <v xml:space="preserve"> </v>
      </c>
      <c r="H84" s="204" t="str">
        <f t="shared" si="19"/>
        <v xml:space="preserve"> </v>
      </c>
      <c r="I84" s="204" t="str">
        <f t="shared" si="19"/>
        <v xml:space="preserve"> </v>
      </c>
      <c r="J84" s="204" t="str">
        <f t="shared" si="19"/>
        <v xml:space="preserve"> </v>
      </c>
      <c r="K84" s="204" t="str">
        <f t="shared" si="19"/>
        <v xml:space="preserve"> </v>
      </c>
      <c r="L84" s="204" t="str">
        <f t="shared" si="19"/>
        <v xml:space="preserve"> </v>
      </c>
      <c r="M84" s="204" t="str">
        <f t="shared" si="19"/>
        <v xml:space="preserve"> </v>
      </c>
      <c r="N84" s="204" t="str">
        <f t="shared" si="19"/>
        <v xml:space="preserve"> </v>
      </c>
      <c r="O84" s="204" t="str">
        <f t="shared" si="19"/>
        <v xml:space="preserve"> </v>
      </c>
      <c r="P84" s="204" t="str">
        <f t="shared" si="19"/>
        <v xml:space="preserve"> </v>
      </c>
      <c r="Q84" s="204" t="str">
        <f t="shared" si="19"/>
        <v xml:space="preserve"> </v>
      </c>
      <c r="R84" s="204" t="str">
        <f t="shared" si="19"/>
        <v xml:space="preserve"> </v>
      </c>
    </row>
    <row r="85" spans="2:18" x14ac:dyDescent="0.2">
      <c r="B85" s="205"/>
      <c r="C85" s="220" t="s">
        <v>503</v>
      </c>
      <c r="D85" s="11" t="s">
        <v>765</v>
      </c>
      <c r="E85" s="11"/>
      <c r="F85" s="11"/>
      <c r="G85" s="11"/>
      <c r="H85" s="11"/>
      <c r="I85" s="11"/>
      <c r="J85" s="11"/>
      <c r="K85" s="11"/>
      <c r="L85" s="11"/>
      <c r="M85" s="11"/>
      <c r="N85" s="11"/>
      <c r="O85" s="11"/>
      <c r="P85" s="11"/>
      <c r="Q85" s="11"/>
      <c r="R85" s="11"/>
    </row>
    <row r="86" spans="2:18" x14ac:dyDescent="0.2">
      <c r="B86" s="205"/>
      <c r="C86" s="220" t="s">
        <v>504</v>
      </c>
      <c r="D86" s="11"/>
      <c r="E86" s="11"/>
      <c r="F86" s="11"/>
      <c r="G86" s="11"/>
      <c r="H86" s="11"/>
      <c r="I86" s="11"/>
      <c r="J86" s="11"/>
      <c r="K86" s="11"/>
      <c r="L86" s="11"/>
      <c r="M86" s="11"/>
      <c r="N86" s="11"/>
      <c r="O86" s="11"/>
      <c r="P86" s="11"/>
      <c r="Q86" s="11"/>
      <c r="R86" s="11"/>
    </row>
    <row r="87" spans="2:18" x14ac:dyDescent="0.2">
      <c r="B87" s="205"/>
      <c r="C87" s="220" t="s">
        <v>505</v>
      </c>
      <c r="D87" s="11"/>
      <c r="E87" s="11"/>
      <c r="F87" s="11"/>
      <c r="G87" s="11"/>
      <c r="H87" s="11"/>
      <c r="I87" s="11"/>
      <c r="J87" s="11"/>
      <c r="K87" s="11"/>
      <c r="L87" s="11"/>
      <c r="M87" s="11"/>
      <c r="N87" s="11"/>
      <c r="O87" s="11"/>
      <c r="P87" s="11"/>
      <c r="Q87" s="11"/>
      <c r="R87" s="11"/>
    </row>
    <row r="88" spans="2:18" x14ac:dyDescent="0.2">
      <c r="B88" s="3">
        <v>4</v>
      </c>
      <c r="C88" s="221" t="s">
        <v>506</v>
      </c>
      <c r="D88" s="204" t="str">
        <f>IF(COUNTIF(D85:D87,"A")&gt;=1,"C",IF(COUNTIF(D85:D87,"A")&gt;0,"P"," "))</f>
        <v>C</v>
      </c>
      <c r="E88" s="204" t="str">
        <f t="shared" ref="E88:R88" si="20">IF(COUNTIF(E85:E87,"A")&gt;=1,"C",IF(COUNTIF(E85:E87,"A")&gt;0,"P"," "))</f>
        <v xml:space="preserve"> </v>
      </c>
      <c r="F88" s="204" t="str">
        <f t="shared" si="20"/>
        <v xml:space="preserve"> </v>
      </c>
      <c r="G88" s="204" t="str">
        <f t="shared" si="20"/>
        <v xml:space="preserve"> </v>
      </c>
      <c r="H88" s="204" t="str">
        <f t="shared" si="20"/>
        <v xml:space="preserve"> </v>
      </c>
      <c r="I88" s="204" t="str">
        <f t="shared" si="20"/>
        <v xml:space="preserve"> </v>
      </c>
      <c r="J88" s="204" t="str">
        <f t="shared" si="20"/>
        <v xml:space="preserve"> </v>
      </c>
      <c r="K88" s="204" t="str">
        <f t="shared" si="20"/>
        <v xml:space="preserve"> </v>
      </c>
      <c r="L88" s="204" t="str">
        <f t="shared" si="20"/>
        <v xml:space="preserve"> </v>
      </c>
      <c r="M88" s="204" t="str">
        <f t="shared" si="20"/>
        <v xml:space="preserve"> </v>
      </c>
      <c r="N88" s="204" t="str">
        <f t="shared" si="20"/>
        <v xml:space="preserve"> </v>
      </c>
      <c r="O88" s="204" t="str">
        <f t="shared" si="20"/>
        <v xml:space="preserve"> </v>
      </c>
      <c r="P88" s="204" t="str">
        <f t="shared" si="20"/>
        <v xml:space="preserve"> </v>
      </c>
      <c r="Q88" s="204" t="str">
        <f t="shared" si="20"/>
        <v xml:space="preserve"> </v>
      </c>
      <c r="R88" s="204" t="str">
        <f t="shared" si="20"/>
        <v xml:space="preserve"> </v>
      </c>
    </row>
    <row r="89" spans="2:18" x14ac:dyDescent="0.2">
      <c r="B89" s="205"/>
      <c r="C89" s="220" t="s">
        <v>507</v>
      </c>
      <c r="D89" s="11" t="s">
        <v>765</v>
      </c>
      <c r="E89" s="11"/>
      <c r="F89" s="11"/>
      <c r="G89" s="11"/>
      <c r="H89" s="11"/>
      <c r="I89" s="11"/>
      <c r="J89" s="11"/>
      <c r="K89" s="11"/>
      <c r="L89" s="11"/>
      <c r="M89" s="11"/>
      <c r="N89" s="11"/>
      <c r="O89" s="11"/>
      <c r="P89" s="11"/>
      <c r="Q89" s="11"/>
      <c r="R89" s="11"/>
    </row>
    <row r="90" spans="2:18" x14ac:dyDescent="0.2">
      <c r="B90" s="205"/>
      <c r="C90" s="220" t="s">
        <v>508</v>
      </c>
      <c r="D90" s="11"/>
      <c r="E90" s="11"/>
      <c r="F90" s="11"/>
      <c r="G90" s="11"/>
      <c r="H90" s="11"/>
      <c r="I90" s="11"/>
      <c r="J90" s="11"/>
      <c r="K90" s="11"/>
      <c r="L90" s="11"/>
      <c r="M90" s="11"/>
      <c r="N90" s="11"/>
      <c r="O90" s="11"/>
      <c r="P90" s="11"/>
      <c r="Q90" s="11"/>
      <c r="R90" s="11"/>
    </row>
    <row r="91" spans="2:18" x14ac:dyDescent="0.2">
      <c r="B91" s="205"/>
      <c r="C91" s="220" t="s">
        <v>509</v>
      </c>
      <c r="D91" s="11"/>
      <c r="E91" s="11"/>
      <c r="F91" s="11"/>
      <c r="G91" s="11"/>
      <c r="H91" s="11"/>
      <c r="I91" s="11"/>
      <c r="J91" s="11"/>
      <c r="K91" s="11"/>
      <c r="L91" s="11"/>
      <c r="M91" s="11"/>
      <c r="N91" s="11"/>
      <c r="O91" s="11"/>
      <c r="P91" s="11"/>
      <c r="Q91" s="11"/>
      <c r="R91" s="11"/>
    </row>
    <row r="92" spans="2:18" x14ac:dyDescent="0.2">
      <c r="B92" s="3">
        <v>5</v>
      </c>
      <c r="C92" s="221" t="s">
        <v>510</v>
      </c>
      <c r="D92" s="204" t="str">
        <f>IF(COUNTIF(D89:D91,"A")&gt;=1,"C",IF(COUNTIF(D89:D91,"A")&gt;0,"P"," "))</f>
        <v>C</v>
      </c>
      <c r="E92" s="204" t="str">
        <f t="shared" ref="E92:R92" si="21">IF(COUNTIF(E89:E91,"A")&gt;=1,"C",IF(COUNTIF(E89:E91,"A")&gt;0,"P"," "))</f>
        <v xml:space="preserve"> </v>
      </c>
      <c r="F92" s="204" t="str">
        <f t="shared" si="21"/>
        <v xml:space="preserve"> </v>
      </c>
      <c r="G92" s="204" t="str">
        <f t="shared" si="21"/>
        <v xml:space="preserve"> </v>
      </c>
      <c r="H92" s="204" t="str">
        <f t="shared" si="21"/>
        <v xml:space="preserve"> </v>
      </c>
      <c r="I92" s="204" t="str">
        <f t="shared" si="21"/>
        <v xml:space="preserve"> </v>
      </c>
      <c r="J92" s="204" t="str">
        <f t="shared" si="21"/>
        <v xml:space="preserve"> </v>
      </c>
      <c r="K92" s="204" t="str">
        <f t="shared" si="21"/>
        <v xml:space="preserve"> </v>
      </c>
      <c r="L92" s="204" t="str">
        <f t="shared" si="21"/>
        <v xml:space="preserve"> </v>
      </c>
      <c r="M92" s="204" t="str">
        <f t="shared" si="21"/>
        <v xml:space="preserve"> </v>
      </c>
      <c r="N92" s="204" t="str">
        <f t="shared" si="21"/>
        <v xml:space="preserve"> </v>
      </c>
      <c r="O92" s="204" t="str">
        <f t="shared" si="21"/>
        <v xml:space="preserve"> </v>
      </c>
      <c r="P92" s="204" t="str">
        <f t="shared" si="21"/>
        <v xml:space="preserve"> </v>
      </c>
      <c r="Q92" s="204" t="str">
        <f t="shared" si="21"/>
        <v xml:space="preserve"> </v>
      </c>
      <c r="R92" s="204" t="str">
        <f t="shared" si="21"/>
        <v xml:space="preserve"> </v>
      </c>
    </row>
    <row r="93" spans="2:18" x14ac:dyDescent="0.2">
      <c r="B93" s="205"/>
      <c r="C93" s="220" t="s">
        <v>511</v>
      </c>
      <c r="D93" s="11"/>
      <c r="E93" s="11"/>
      <c r="F93" s="11"/>
      <c r="G93" s="11"/>
      <c r="H93" s="11"/>
      <c r="I93" s="11"/>
      <c r="J93" s="11"/>
      <c r="K93" s="11"/>
      <c r="L93" s="11"/>
      <c r="M93" s="11"/>
      <c r="N93" s="11"/>
      <c r="O93" s="11"/>
      <c r="P93" s="11"/>
      <c r="Q93" s="11"/>
      <c r="R93" s="11"/>
    </row>
    <row r="94" spans="2:18" x14ac:dyDescent="0.2">
      <c r="B94" s="205"/>
      <c r="C94" s="220" t="s">
        <v>512</v>
      </c>
      <c r="D94" s="11"/>
      <c r="E94" s="11"/>
      <c r="F94" s="11"/>
      <c r="G94" s="11"/>
      <c r="H94" s="11"/>
      <c r="I94" s="11"/>
      <c r="J94" s="11"/>
      <c r="K94" s="11"/>
      <c r="L94" s="11"/>
      <c r="M94" s="11"/>
      <c r="N94" s="11"/>
      <c r="O94" s="11"/>
      <c r="P94" s="11"/>
      <c r="Q94" s="11"/>
      <c r="R94" s="11"/>
    </row>
    <row r="95" spans="2:18" x14ac:dyDescent="0.2">
      <c r="B95" s="205"/>
      <c r="C95" s="220" t="s">
        <v>513</v>
      </c>
      <c r="D95" s="11"/>
      <c r="E95" s="11"/>
      <c r="F95" s="11"/>
      <c r="G95" s="11"/>
      <c r="H95" s="11"/>
      <c r="I95" s="11"/>
      <c r="J95" s="11"/>
      <c r="K95" s="11"/>
      <c r="L95" s="11"/>
      <c r="M95" s="11"/>
      <c r="N95" s="11"/>
      <c r="O95" s="11"/>
      <c r="P95" s="11"/>
      <c r="Q95" s="11"/>
      <c r="R95" s="11"/>
    </row>
    <row r="96" spans="2:18" ht="1.5" customHeight="1" thickBot="1" x14ac:dyDescent="0.25">
      <c r="D96" s="204" t="str">
        <f>IF(COUNTIF(D93:D95,"A")&gt;=1,"C",IF(COUNTIF(D93:D95,"A")&gt;0,"P"," "))</f>
        <v xml:space="preserve"> </v>
      </c>
      <c r="E96" s="204" t="str">
        <f t="shared" ref="E96:R96" si="22">IF(COUNTIF(E93:E95,"A")&gt;=1,"C",IF(COUNTIF(E93:E95,"A")&gt;0,"P"," "))</f>
        <v xml:space="preserve"> </v>
      </c>
      <c r="F96" s="204" t="str">
        <f t="shared" si="22"/>
        <v xml:space="preserve"> </v>
      </c>
      <c r="G96" s="204" t="str">
        <f t="shared" si="22"/>
        <v xml:space="preserve"> </v>
      </c>
      <c r="H96" s="204" t="str">
        <f t="shared" si="22"/>
        <v xml:space="preserve"> </v>
      </c>
      <c r="I96" s="204" t="str">
        <f t="shared" si="22"/>
        <v xml:space="preserve"> </v>
      </c>
      <c r="J96" s="204" t="str">
        <f t="shared" si="22"/>
        <v xml:space="preserve"> </v>
      </c>
      <c r="K96" s="204" t="str">
        <f t="shared" si="22"/>
        <v xml:space="preserve"> </v>
      </c>
      <c r="L96" s="204" t="str">
        <f t="shared" si="22"/>
        <v xml:space="preserve"> </v>
      </c>
      <c r="M96" s="204" t="str">
        <f t="shared" si="22"/>
        <v xml:space="preserve"> </v>
      </c>
      <c r="N96" s="204" t="str">
        <f t="shared" si="22"/>
        <v xml:space="preserve"> </v>
      </c>
      <c r="O96" s="204" t="str">
        <f t="shared" si="22"/>
        <v xml:space="preserve"> </v>
      </c>
      <c r="P96" s="204" t="str">
        <f t="shared" si="22"/>
        <v xml:space="preserve"> </v>
      </c>
      <c r="Q96" s="204" t="str">
        <f t="shared" si="22"/>
        <v xml:space="preserve"> </v>
      </c>
      <c r="R96" s="204" t="str">
        <f t="shared" si="22"/>
        <v xml:space="preserve"> </v>
      </c>
    </row>
    <row r="97" spans="2:18" ht="13.5" thickBot="1" x14ac:dyDescent="0.25">
      <c r="C97" s="122" t="s">
        <v>57</v>
      </c>
      <c r="D97" s="158" t="str">
        <f>IF(COUNTIF(D80:D96,"C")&gt;4,"C",IF(COUNTIF(D80:D96,"C")&gt;0,"P"," "))</f>
        <v>P</v>
      </c>
      <c r="E97" s="158" t="str">
        <f t="shared" ref="E97:R97" si="23">IF(COUNTIF(E80:E96,"C")&gt;4,"C",IF(COUNTIF(E80:E96,"C")&gt;0,"P"," "))</f>
        <v xml:space="preserve"> </v>
      </c>
      <c r="F97" s="158" t="str">
        <f t="shared" si="23"/>
        <v xml:space="preserve"> </v>
      </c>
      <c r="G97" s="158" t="str">
        <f t="shared" si="23"/>
        <v xml:space="preserve"> </v>
      </c>
      <c r="H97" s="158" t="str">
        <f t="shared" si="23"/>
        <v xml:space="preserve"> </v>
      </c>
      <c r="I97" s="158" t="str">
        <f t="shared" si="23"/>
        <v xml:space="preserve"> </v>
      </c>
      <c r="J97" s="158" t="str">
        <f t="shared" si="23"/>
        <v xml:space="preserve"> </v>
      </c>
      <c r="K97" s="158" t="str">
        <f t="shared" si="23"/>
        <v xml:space="preserve"> </v>
      </c>
      <c r="L97" s="158" t="str">
        <f t="shared" si="23"/>
        <v xml:space="preserve"> </v>
      </c>
      <c r="M97" s="158" t="str">
        <f t="shared" si="23"/>
        <v xml:space="preserve"> </v>
      </c>
      <c r="N97" s="158" t="str">
        <f t="shared" si="23"/>
        <v xml:space="preserve"> </v>
      </c>
      <c r="O97" s="158" t="str">
        <f t="shared" si="23"/>
        <v xml:space="preserve"> </v>
      </c>
      <c r="P97" s="158" t="str">
        <f t="shared" si="23"/>
        <v xml:space="preserve"> </v>
      </c>
      <c r="Q97" s="158" t="str">
        <f t="shared" si="23"/>
        <v xml:space="preserve"> </v>
      </c>
      <c r="R97" s="158" t="str">
        <f t="shared" si="23"/>
        <v xml:space="preserve"> </v>
      </c>
    </row>
    <row r="98" spans="2:18" ht="15" x14ac:dyDescent="0.25">
      <c r="B98" s="201" t="s">
        <v>176</v>
      </c>
    </row>
    <row r="99" spans="2:18" x14ac:dyDescent="0.2">
      <c r="B99" s="3">
        <v>1</v>
      </c>
      <c r="C99" s="70" t="s">
        <v>514</v>
      </c>
    </row>
    <row r="100" spans="2:18" x14ac:dyDescent="0.2">
      <c r="B100" s="202"/>
      <c r="C100" s="76" t="s">
        <v>516</v>
      </c>
      <c r="D100" s="223"/>
      <c r="E100" s="11"/>
      <c r="F100" s="11"/>
      <c r="G100" s="11"/>
      <c r="H100" s="11"/>
      <c r="I100" s="11"/>
      <c r="J100" s="11"/>
      <c r="K100" s="11"/>
      <c r="L100" s="11"/>
      <c r="M100" s="11"/>
      <c r="N100" s="11"/>
      <c r="O100" s="11"/>
      <c r="P100" s="11"/>
      <c r="Q100" s="11"/>
      <c r="R100" s="11"/>
    </row>
    <row r="101" spans="2:18" x14ac:dyDescent="0.2">
      <c r="B101" s="202"/>
      <c r="C101" s="76" t="s">
        <v>515</v>
      </c>
      <c r="D101" s="11"/>
      <c r="E101" s="11"/>
      <c r="F101" s="11"/>
      <c r="G101" s="11"/>
      <c r="H101" s="11"/>
      <c r="I101" s="11"/>
      <c r="J101" s="11"/>
      <c r="K101" s="11"/>
      <c r="L101" s="11"/>
      <c r="M101" s="11"/>
      <c r="N101" s="11"/>
      <c r="O101" s="11"/>
      <c r="P101" s="11"/>
      <c r="Q101" s="11"/>
      <c r="R101" s="11"/>
    </row>
    <row r="102" spans="2:18" x14ac:dyDescent="0.2">
      <c r="B102" s="202"/>
      <c r="C102" s="76" t="s">
        <v>517</v>
      </c>
      <c r="D102" s="11"/>
      <c r="E102" s="11"/>
      <c r="F102" s="11"/>
      <c r="G102" s="11"/>
      <c r="H102" s="11"/>
      <c r="I102" s="11"/>
      <c r="J102" s="11"/>
      <c r="K102" s="11"/>
      <c r="L102" s="11"/>
      <c r="M102" s="11"/>
      <c r="N102" s="11"/>
      <c r="O102" s="11"/>
      <c r="P102" s="11"/>
      <c r="Q102" s="11"/>
      <c r="R102" s="11"/>
    </row>
    <row r="103" spans="2:18" x14ac:dyDescent="0.2">
      <c r="B103" s="3">
        <v>2</v>
      </c>
      <c r="C103" s="221" t="s">
        <v>518</v>
      </c>
      <c r="D103" s="204" t="str">
        <f>IF(COUNTIF(D100:D102,"A")&gt;=1,"C",IF(COUNTIF(D100:D102,"A")&gt;0,"P"," "))</f>
        <v xml:space="preserve"> </v>
      </c>
      <c r="E103" s="204" t="str">
        <f t="shared" ref="E103:R103" si="24">IF(COUNTIF(E100:E102,"A")&gt;=1,"C",IF(COUNTIF(E100:E102,"A")&gt;0,"P"," "))</f>
        <v xml:space="preserve"> </v>
      </c>
      <c r="F103" s="204" t="str">
        <f t="shared" si="24"/>
        <v xml:space="preserve"> </v>
      </c>
      <c r="G103" s="204" t="str">
        <f t="shared" si="24"/>
        <v xml:space="preserve"> </v>
      </c>
      <c r="H103" s="204" t="str">
        <f t="shared" si="24"/>
        <v xml:space="preserve"> </v>
      </c>
      <c r="I103" s="204" t="str">
        <f t="shared" si="24"/>
        <v xml:space="preserve"> </v>
      </c>
      <c r="J103" s="204" t="str">
        <f t="shared" si="24"/>
        <v xml:space="preserve"> </v>
      </c>
      <c r="K103" s="204" t="str">
        <f t="shared" si="24"/>
        <v xml:space="preserve"> </v>
      </c>
      <c r="L103" s="204" t="str">
        <f t="shared" si="24"/>
        <v xml:space="preserve"> </v>
      </c>
      <c r="M103" s="204" t="str">
        <f t="shared" si="24"/>
        <v xml:space="preserve"> </v>
      </c>
      <c r="N103" s="204" t="str">
        <f t="shared" si="24"/>
        <v xml:space="preserve"> </v>
      </c>
      <c r="O103" s="204" t="str">
        <f t="shared" si="24"/>
        <v xml:space="preserve"> </v>
      </c>
      <c r="P103" s="204" t="str">
        <f t="shared" si="24"/>
        <v xml:space="preserve"> </v>
      </c>
      <c r="Q103" s="204" t="str">
        <f t="shared" si="24"/>
        <v xml:space="preserve"> </v>
      </c>
      <c r="R103" s="204" t="str">
        <f t="shared" si="24"/>
        <v xml:space="preserve"> </v>
      </c>
    </row>
    <row r="104" spans="2:18" x14ac:dyDescent="0.2">
      <c r="B104" s="205"/>
      <c r="C104" s="220" t="s">
        <v>519</v>
      </c>
      <c r="D104" s="223"/>
      <c r="E104" s="11"/>
      <c r="F104" s="11"/>
      <c r="G104" s="11"/>
      <c r="H104" s="11"/>
      <c r="I104" s="11"/>
      <c r="J104" s="11"/>
      <c r="K104" s="11"/>
      <c r="L104" s="11"/>
      <c r="M104" s="11"/>
      <c r="N104" s="11"/>
      <c r="O104" s="11"/>
      <c r="P104" s="11"/>
      <c r="Q104" s="11"/>
      <c r="R104" s="11"/>
    </row>
    <row r="105" spans="2:18" x14ac:dyDescent="0.2">
      <c r="B105" s="205"/>
      <c r="C105" s="220" t="s">
        <v>520</v>
      </c>
      <c r="D105" s="11"/>
      <c r="E105" s="11"/>
      <c r="F105" s="11"/>
      <c r="G105" s="11"/>
      <c r="H105" s="11"/>
      <c r="I105" s="11"/>
      <c r="J105" s="11"/>
      <c r="K105" s="11"/>
      <c r="L105" s="11"/>
      <c r="M105" s="11"/>
      <c r="N105" s="11"/>
      <c r="O105" s="11"/>
      <c r="P105" s="11"/>
      <c r="Q105" s="11"/>
      <c r="R105" s="11"/>
    </row>
    <row r="106" spans="2:18" x14ac:dyDescent="0.2">
      <c r="B106" s="205"/>
      <c r="C106" s="220" t="s">
        <v>521</v>
      </c>
      <c r="D106" s="11"/>
      <c r="E106" s="11"/>
      <c r="F106" s="11"/>
      <c r="G106" s="11"/>
      <c r="H106" s="11"/>
      <c r="I106" s="11"/>
      <c r="J106" s="11"/>
      <c r="K106" s="11"/>
      <c r="L106" s="11"/>
      <c r="M106" s="11"/>
      <c r="N106" s="11"/>
      <c r="O106" s="11"/>
      <c r="P106" s="11"/>
      <c r="Q106" s="11"/>
      <c r="R106" s="11"/>
    </row>
    <row r="107" spans="2:18" x14ac:dyDescent="0.2">
      <c r="B107" s="3">
        <v>3</v>
      </c>
      <c r="C107" s="221" t="s">
        <v>522</v>
      </c>
      <c r="D107" s="204" t="str">
        <f>IF(COUNTIF(D104:D106,"A")&gt;=1,"C",IF(COUNTIF(D104:D106,"A")&gt;0,"P"," "))</f>
        <v xml:space="preserve"> </v>
      </c>
      <c r="E107" s="204" t="str">
        <f t="shared" ref="E107:R107" si="25">IF(COUNTIF(E104:E106,"A")&gt;=1,"C",IF(COUNTIF(E104:E106,"A")&gt;0,"P"," "))</f>
        <v xml:space="preserve"> </v>
      </c>
      <c r="F107" s="204" t="str">
        <f t="shared" si="25"/>
        <v xml:space="preserve"> </v>
      </c>
      <c r="G107" s="204" t="str">
        <f t="shared" si="25"/>
        <v xml:space="preserve"> </v>
      </c>
      <c r="H107" s="204" t="str">
        <f t="shared" si="25"/>
        <v xml:space="preserve"> </v>
      </c>
      <c r="I107" s="204" t="str">
        <f t="shared" si="25"/>
        <v xml:space="preserve"> </v>
      </c>
      <c r="J107" s="204" t="str">
        <f t="shared" si="25"/>
        <v xml:space="preserve"> </v>
      </c>
      <c r="K107" s="204" t="str">
        <f t="shared" si="25"/>
        <v xml:space="preserve"> </v>
      </c>
      <c r="L107" s="204" t="str">
        <f t="shared" si="25"/>
        <v xml:space="preserve"> </v>
      </c>
      <c r="M107" s="204" t="str">
        <f t="shared" si="25"/>
        <v xml:space="preserve"> </v>
      </c>
      <c r="N107" s="204" t="str">
        <f t="shared" si="25"/>
        <v xml:space="preserve"> </v>
      </c>
      <c r="O107" s="204" t="str">
        <f t="shared" si="25"/>
        <v xml:space="preserve"> </v>
      </c>
      <c r="P107" s="204" t="str">
        <f t="shared" si="25"/>
        <v xml:space="preserve"> </v>
      </c>
      <c r="Q107" s="204" t="str">
        <f t="shared" si="25"/>
        <v xml:space="preserve"> </v>
      </c>
      <c r="R107" s="204" t="str">
        <f t="shared" si="25"/>
        <v xml:space="preserve"> </v>
      </c>
    </row>
    <row r="108" spans="2:18" x14ac:dyDescent="0.2">
      <c r="B108" s="205"/>
      <c r="C108" s="220" t="s">
        <v>523</v>
      </c>
      <c r="D108" s="223" t="s">
        <v>765</v>
      </c>
      <c r="E108" s="11" t="s">
        <v>765</v>
      </c>
      <c r="F108" s="11" t="s">
        <v>765</v>
      </c>
      <c r="G108" s="11"/>
      <c r="H108" s="11"/>
      <c r="I108" s="11"/>
      <c r="J108" s="11"/>
      <c r="K108" s="11"/>
      <c r="L108" s="11"/>
      <c r="M108" s="11"/>
      <c r="N108" s="11"/>
      <c r="O108" s="11"/>
      <c r="P108" s="11"/>
      <c r="Q108" s="11"/>
      <c r="R108" s="11"/>
    </row>
    <row r="109" spans="2:18" x14ac:dyDescent="0.2">
      <c r="B109" s="205"/>
      <c r="C109" s="220" t="s">
        <v>524</v>
      </c>
      <c r="D109" s="11"/>
      <c r="E109" s="11"/>
      <c r="F109" s="11"/>
      <c r="G109" s="11"/>
      <c r="H109" s="11"/>
      <c r="I109" s="11"/>
      <c r="J109" s="11"/>
      <c r="K109" s="11"/>
      <c r="L109" s="11"/>
      <c r="M109" s="11"/>
      <c r="N109" s="11"/>
      <c r="O109" s="11"/>
      <c r="P109" s="11"/>
      <c r="Q109" s="11"/>
      <c r="R109" s="11"/>
    </row>
    <row r="110" spans="2:18" x14ac:dyDescent="0.2">
      <c r="B110" s="205"/>
      <c r="C110" s="220" t="s">
        <v>525</v>
      </c>
      <c r="D110" s="11"/>
      <c r="E110" s="11"/>
      <c r="F110" s="11"/>
      <c r="G110" s="11"/>
      <c r="H110" s="11"/>
      <c r="I110" s="11"/>
      <c r="J110" s="11"/>
      <c r="K110" s="11"/>
      <c r="L110" s="11"/>
      <c r="M110" s="11"/>
      <c r="N110" s="11"/>
      <c r="O110" s="11"/>
      <c r="P110" s="11"/>
      <c r="Q110" s="11"/>
      <c r="R110" s="11"/>
    </row>
    <row r="111" spans="2:18" x14ac:dyDescent="0.2">
      <c r="B111" s="3">
        <v>4</v>
      </c>
      <c r="C111" s="221" t="s">
        <v>526</v>
      </c>
      <c r="D111" s="204" t="str">
        <f>IF(COUNTIF(D108:D110,"A")&gt;=1,"C",IF(COUNTIF(D108:D110,"A")&gt;0,"P"," "))</f>
        <v>C</v>
      </c>
      <c r="E111" s="204" t="str">
        <f t="shared" ref="E111:R111" si="26">IF(COUNTIF(E108:E110,"A")&gt;=1,"C",IF(COUNTIF(E108:E110,"A")&gt;0,"P"," "))</f>
        <v>C</v>
      </c>
      <c r="F111" s="204" t="str">
        <f t="shared" si="26"/>
        <v>C</v>
      </c>
      <c r="G111" s="204" t="str">
        <f t="shared" si="26"/>
        <v xml:space="preserve"> </v>
      </c>
      <c r="H111" s="204" t="str">
        <f t="shared" si="26"/>
        <v xml:space="preserve"> </v>
      </c>
      <c r="I111" s="204" t="str">
        <f t="shared" si="26"/>
        <v xml:space="preserve"> </v>
      </c>
      <c r="J111" s="204" t="str">
        <f t="shared" si="26"/>
        <v xml:space="preserve"> </v>
      </c>
      <c r="K111" s="204" t="str">
        <f t="shared" si="26"/>
        <v xml:space="preserve"> </v>
      </c>
      <c r="L111" s="204" t="str">
        <f t="shared" si="26"/>
        <v xml:space="preserve"> </v>
      </c>
      <c r="M111" s="204" t="str">
        <f t="shared" si="26"/>
        <v xml:space="preserve"> </v>
      </c>
      <c r="N111" s="204" t="str">
        <f t="shared" si="26"/>
        <v xml:space="preserve"> </v>
      </c>
      <c r="O111" s="204" t="str">
        <f t="shared" si="26"/>
        <v xml:space="preserve"> </v>
      </c>
      <c r="P111" s="204" t="str">
        <f t="shared" si="26"/>
        <v xml:space="preserve"> </v>
      </c>
      <c r="Q111" s="204" t="str">
        <f t="shared" si="26"/>
        <v xml:space="preserve"> </v>
      </c>
      <c r="R111" s="204" t="str">
        <f t="shared" si="26"/>
        <v xml:space="preserve"> </v>
      </c>
    </row>
    <row r="112" spans="2:18" x14ac:dyDescent="0.2">
      <c r="B112" s="205"/>
      <c r="C112" s="220" t="s">
        <v>527</v>
      </c>
      <c r="D112" s="223"/>
      <c r="E112" s="11"/>
      <c r="F112" s="11"/>
      <c r="G112" s="11"/>
      <c r="H112" s="11"/>
      <c r="I112" s="11"/>
      <c r="J112" s="11"/>
      <c r="K112" s="11"/>
      <c r="L112" s="11"/>
      <c r="M112" s="11"/>
      <c r="N112" s="11"/>
      <c r="O112" s="11"/>
      <c r="P112" s="11"/>
      <c r="Q112" s="11"/>
      <c r="R112" s="11"/>
    </row>
    <row r="113" spans="1:18" x14ac:dyDescent="0.2">
      <c r="B113" s="205"/>
      <c r="C113" s="220" t="s">
        <v>528</v>
      </c>
      <c r="D113" s="11"/>
      <c r="E113" s="11"/>
      <c r="F113" s="11"/>
      <c r="G113" s="11"/>
      <c r="H113" s="11"/>
      <c r="I113" s="11"/>
      <c r="J113" s="11"/>
      <c r="K113" s="11"/>
      <c r="L113" s="11"/>
      <c r="M113" s="11"/>
      <c r="N113" s="11"/>
      <c r="O113" s="11"/>
      <c r="P113" s="11"/>
      <c r="Q113" s="11"/>
      <c r="R113" s="11"/>
    </row>
    <row r="114" spans="1:18" x14ac:dyDescent="0.2">
      <c r="B114" s="205"/>
      <c r="C114" s="220" t="s">
        <v>529</v>
      </c>
      <c r="D114" s="11"/>
      <c r="E114" s="11"/>
      <c r="F114" s="11"/>
      <c r="G114" s="11"/>
      <c r="H114" s="11"/>
      <c r="I114" s="11"/>
      <c r="J114" s="11"/>
      <c r="K114" s="11"/>
      <c r="L114" s="11"/>
      <c r="M114" s="11"/>
      <c r="N114" s="11"/>
      <c r="O114" s="11"/>
      <c r="P114" s="11"/>
      <c r="Q114" s="11"/>
      <c r="R114" s="11"/>
    </row>
    <row r="115" spans="1:18" x14ac:dyDescent="0.2">
      <c r="B115" s="3">
        <v>5</v>
      </c>
      <c r="C115" s="221" t="s">
        <v>530</v>
      </c>
      <c r="D115" s="204" t="str">
        <f>IF(COUNTIF(D112:D114,"A")&gt;=1,"C",IF(COUNTIF(D112:D114,"A")&gt;0,"P"," "))</f>
        <v xml:space="preserve"> </v>
      </c>
      <c r="E115" s="204" t="str">
        <f t="shared" ref="E115:R115" si="27">IF(COUNTIF(E112:E114,"A")&gt;=1,"C",IF(COUNTIF(E112:E114,"A")&gt;0,"P"," "))</f>
        <v xml:space="preserve"> </v>
      </c>
      <c r="F115" s="204" t="str">
        <f t="shared" si="27"/>
        <v xml:space="preserve"> </v>
      </c>
      <c r="G115" s="204" t="str">
        <f t="shared" si="27"/>
        <v xml:space="preserve"> </v>
      </c>
      <c r="H115" s="204" t="str">
        <f t="shared" si="27"/>
        <v xml:space="preserve"> </v>
      </c>
      <c r="I115" s="204" t="str">
        <f t="shared" si="27"/>
        <v xml:space="preserve"> </v>
      </c>
      <c r="J115" s="204" t="str">
        <f t="shared" si="27"/>
        <v xml:space="preserve"> </v>
      </c>
      <c r="K115" s="204" t="str">
        <f t="shared" si="27"/>
        <v xml:space="preserve"> </v>
      </c>
      <c r="L115" s="204" t="str">
        <f t="shared" si="27"/>
        <v xml:space="preserve"> </v>
      </c>
      <c r="M115" s="204" t="str">
        <f t="shared" si="27"/>
        <v xml:space="preserve"> </v>
      </c>
      <c r="N115" s="204" t="str">
        <f t="shared" si="27"/>
        <v xml:space="preserve"> </v>
      </c>
      <c r="O115" s="204" t="str">
        <f t="shared" si="27"/>
        <v xml:space="preserve"> </v>
      </c>
      <c r="P115" s="204" t="str">
        <f t="shared" si="27"/>
        <v xml:space="preserve"> </v>
      </c>
      <c r="Q115" s="204" t="str">
        <f t="shared" si="27"/>
        <v xml:space="preserve"> </v>
      </c>
      <c r="R115" s="204" t="str">
        <f t="shared" si="27"/>
        <v xml:space="preserve"> </v>
      </c>
    </row>
    <row r="116" spans="1:18" x14ac:dyDescent="0.2">
      <c r="B116" s="205"/>
      <c r="C116" s="220" t="s">
        <v>531</v>
      </c>
      <c r="D116" s="223"/>
      <c r="E116" s="11"/>
      <c r="F116" s="11"/>
      <c r="G116" s="11"/>
      <c r="H116" s="11"/>
      <c r="I116" s="11"/>
      <c r="J116" s="11"/>
      <c r="K116" s="11"/>
      <c r="L116" s="11"/>
      <c r="M116" s="11"/>
      <c r="N116" s="11"/>
      <c r="O116" s="11"/>
      <c r="P116" s="11"/>
      <c r="Q116" s="11"/>
      <c r="R116" s="11"/>
    </row>
    <row r="117" spans="1:18" x14ac:dyDescent="0.2">
      <c r="B117" s="205"/>
      <c r="C117" s="220" t="s">
        <v>532</v>
      </c>
      <c r="D117" s="11"/>
      <c r="E117" s="11"/>
      <c r="F117" s="11"/>
      <c r="G117" s="11"/>
      <c r="H117" s="11"/>
      <c r="I117" s="11"/>
      <c r="J117" s="11"/>
      <c r="K117" s="11"/>
      <c r="L117" s="11"/>
      <c r="M117" s="11"/>
      <c r="N117" s="11"/>
      <c r="O117" s="11"/>
      <c r="P117" s="11"/>
      <c r="Q117" s="11"/>
      <c r="R117" s="11"/>
    </row>
    <row r="118" spans="1:18" x14ac:dyDescent="0.2">
      <c r="B118" s="205"/>
      <c r="C118" s="220" t="s">
        <v>533</v>
      </c>
      <c r="D118" s="11"/>
      <c r="E118" s="11"/>
      <c r="F118" s="11"/>
      <c r="G118" s="11"/>
      <c r="H118" s="11"/>
      <c r="I118" s="11"/>
      <c r="J118" s="11"/>
      <c r="K118" s="11"/>
      <c r="L118" s="11"/>
      <c r="M118" s="11"/>
      <c r="N118" s="11"/>
      <c r="O118" s="11"/>
      <c r="P118" s="11"/>
      <c r="Q118" s="11"/>
      <c r="R118" s="11"/>
    </row>
    <row r="119" spans="1:18" ht="1.5" customHeight="1" thickBot="1" x14ac:dyDescent="0.25">
      <c r="D119" s="204" t="str">
        <f>IF(COUNTIF(D116:D118,"A")&gt;=1,"C",IF(COUNTIF(D116:D118,"A")&gt;0,"P"," "))</f>
        <v xml:space="preserve"> </v>
      </c>
      <c r="E119" s="204" t="str">
        <f t="shared" ref="E119:R119" si="28">IF(COUNTIF(E116:E118,"A")&gt;=1,"C",IF(COUNTIF(E116:E118,"A")&gt;0,"P"," "))</f>
        <v xml:space="preserve"> </v>
      </c>
      <c r="F119" s="204" t="str">
        <f t="shared" si="28"/>
        <v xml:space="preserve"> </v>
      </c>
      <c r="G119" s="204" t="str">
        <f t="shared" si="28"/>
        <v xml:space="preserve"> </v>
      </c>
      <c r="H119" s="204" t="str">
        <f t="shared" si="28"/>
        <v xml:space="preserve"> </v>
      </c>
      <c r="I119" s="204" t="str">
        <f t="shared" si="28"/>
        <v xml:space="preserve"> </v>
      </c>
      <c r="J119" s="204" t="str">
        <f t="shared" si="28"/>
        <v xml:space="preserve"> </v>
      </c>
      <c r="K119" s="204" t="str">
        <f t="shared" si="28"/>
        <v xml:space="preserve"> </v>
      </c>
      <c r="L119" s="204" t="str">
        <f t="shared" si="28"/>
        <v xml:space="preserve"> </v>
      </c>
      <c r="M119" s="204" t="str">
        <f t="shared" si="28"/>
        <v xml:space="preserve"> </v>
      </c>
      <c r="N119" s="204" t="str">
        <f t="shared" si="28"/>
        <v xml:space="preserve"> </v>
      </c>
      <c r="O119" s="204" t="str">
        <f t="shared" si="28"/>
        <v xml:space="preserve"> </v>
      </c>
      <c r="P119" s="204" t="str">
        <f t="shared" si="28"/>
        <v xml:space="preserve"> </v>
      </c>
      <c r="Q119" s="204" t="str">
        <f t="shared" si="28"/>
        <v xml:space="preserve"> </v>
      </c>
      <c r="R119" s="204" t="str">
        <f t="shared" si="28"/>
        <v xml:space="preserve"> </v>
      </c>
    </row>
    <row r="120" spans="1:18" ht="13.5" thickBot="1" x14ac:dyDescent="0.25">
      <c r="C120" s="122" t="s">
        <v>57</v>
      </c>
      <c r="D120" s="158" t="str">
        <f>IF(COUNTIF(D103:D119,"C")&gt;4,"C",IF(COUNTIF(D103:D119,"C")&gt;0,"P"," "))</f>
        <v>P</v>
      </c>
      <c r="E120" s="158" t="str">
        <f t="shared" ref="E120:R120" si="29">IF(COUNTIF(E103:E119,"C")&gt;4,"C",IF(COUNTIF(E103:E119,"C")&gt;0,"P"," "))</f>
        <v>P</v>
      </c>
      <c r="F120" s="158" t="str">
        <f t="shared" si="29"/>
        <v>P</v>
      </c>
      <c r="G120" s="158" t="str">
        <f t="shared" si="29"/>
        <v xml:space="preserve"> </v>
      </c>
      <c r="H120" s="158" t="str">
        <f t="shared" si="29"/>
        <v xml:space="preserve"> </v>
      </c>
      <c r="I120" s="158" t="str">
        <f t="shared" si="29"/>
        <v xml:space="preserve"> </v>
      </c>
      <c r="J120" s="158" t="str">
        <f t="shared" si="29"/>
        <v xml:space="preserve"> </v>
      </c>
      <c r="K120" s="158" t="str">
        <f t="shared" si="29"/>
        <v xml:space="preserve"> </v>
      </c>
      <c r="L120" s="158" t="str">
        <f t="shared" si="29"/>
        <v xml:space="preserve"> </v>
      </c>
      <c r="M120" s="158" t="str">
        <f t="shared" si="29"/>
        <v xml:space="preserve"> </v>
      </c>
      <c r="N120" s="158" t="str">
        <f t="shared" si="29"/>
        <v xml:space="preserve"> </v>
      </c>
      <c r="O120" s="158" t="str">
        <f t="shared" si="29"/>
        <v xml:space="preserve"> </v>
      </c>
      <c r="P120" s="158" t="str">
        <f t="shared" si="29"/>
        <v xml:space="preserve"> </v>
      </c>
      <c r="Q120" s="158" t="str">
        <f t="shared" si="29"/>
        <v xml:space="preserve"> </v>
      </c>
      <c r="R120" s="158" t="str">
        <f t="shared" si="29"/>
        <v xml:space="preserve"> </v>
      </c>
    </row>
    <row r="121" spans="1:18" ht="18" x14ac:dyDescent="0.2">
      <c r="A121" s="453" t="s">
        <v>51</v>
      </c>
      <c r="B121" s="454"/>
      <c r="C121" s="454"/>
      <c r="D121" s="454"/>
      <c r="E121" s="454"/>
      <c r="F121" s="454"/>
      <c r="G121" s="454"/>
      <c r="H121" s="454"/>
      <c r="I121" s="454"/>
      <c r="J121" s="454"/>
      <c r="K121" s="454"/>
      <c r="L121" s="454"/>
      <c r="M121" s="454"/>
      <c r="N121" s="454"/>
      <c r="O121" s="454"/>
      <c r="P121" s="454"/>
      <c r="Q121" s="454"/>
      <c r="R121" s="454"/>
    </row>
    <row r="122" spans="1:18" ht="15" x14ac:dyDescent="0.25">
      <c r="B122" s="201" t="s">
        <v>108</v>
      </c>
    </row>
    <row r="123" spans="1:18" x14ac:dyDescent="0.2">
      <c r="B123" s="3">
        <v>1</v>
      </c>
      <c r="C123" s="222" t="s">
        <v>534</v>
      </c>
    </row>
    <row r="124" spans="1:18" x14ac:dyDescent="0.2">
      <c r="B124" s="202"/>
      <c r="C124" s="220" t="s">
        <v>535</v>
      </c>
      <c r="D124" s="11"/>
      <c r="E124" s="11"/>
      <c r="F124" s="11"/>
      <c r="G124" s="11"/>
      <c r="H124" s="11"/>
      <c r="I124" s="11"/>
      <c r="J124" s="11"/>
      <c r="K124" s="11"/>
      <c r="L124" s="11"/>
      <c r="M124" s="11"/>
      <c r="N124" s="11"/>
      <c r="O124" s="11"/>
      <c r="P124" s="11"/>
      <c r="Q124" s="11"/>
      <c r="R124" s="11"/>
    </row>
    <row r="125" spans="1:18" x14ac:dyDescent="0.2">
      <c r="B125" s="202"/>
      <c r="C125" s="220" t="s">
        <v>536</v>
      </c>
      <c r="D125" s="11"/>
      <c r="E125" s="11"/>
      <c r="F125" s="11"/>
      <c r="G125" s="11"/>
      <c r="H125" s="11"/>
      <c r="I125" s="11"/>
      <c r="J125" s="11"/>
      <c r="K125" s="11"/>
      <c r="L125" s="11"/>
      <c r="M125" s="11"/>
      <c r="N125" s="11"/>
      <c r="O125" s="11"/>
      <c r="P125" s="11"/>
      <c r="Q125" s="11"/>
      <c r="R125" s="11"/>
    </row>
    <row r="126" spans="1:18" x14ac:dyDescent="0.2">
      <c r="B126" s="202"/>
      <c r="C126" s="220" t="s">
        <v>537</v>
      </c>
      <c r="D126" s="11"/>
      <c r="E126" s="11"/>
      <c r="F126" s="11"/>
      <c r="G126" s="11"/>
      <c r="H126" s="11"/>
      <c r="I126" s="11"/>
      <c r="J126" s="11"/>
      <c r="K126" s="11"/>
      <c r="L126" s="11"/>
      <c r="M126" s="11"/>
      <c r="N126" s="11"/>
      <c r="O126" s="11"/>
      <c r="P126" s="11"/>
      <c r="Q126" s="11"/>
      <c r="R126" s="11"/>
    </row>
    <row r="127" spans="1:18" x14ac:dyDescent="0.2">
      <c r="B127" s="3">
        <v>2</v>
      </c>
      <c r="C127" s="221" t="s">
        <v>538</v>
      </c>
      <c r="D127" s="204" t="str">
        <f>IF(COUNTIF(D124:D126,"A")&gt;=1,"C",IF(COUNTIF(D124:D126,"A")&gt;0,"P"," "))</f>
        <v xml:space="preserve"> </v>
      </c>
      <c r="E127" s="204" t="str">
        <f t="shared" ref="E127:R127" si="30">IF(COUNTIF(E124:E126,"A")&gt;=1,"C",IF(COUNTIF(E124:E126,"A")&gt;0,"P"," "))</f>
        <v xml:space="preserve"> </v>
      </c>
      <c r="F127" s="204" t="str">
        <f t="shared" si="30"/>
        <v xml:space="preserve"> </v>
      </c>
      <c r="G127" s="204" t="str">
        <f t="shared" si="30"/>
        <v xml:space="preserve"> </v>
      </c>
      <c r="H127" s="204" t="str">
        <f t="shared" si="30"/>
        <v xml:space="preserve"> </v>
      </c>
      <c r="I127" s="204" t="str">
        <f t="shared" si="30"/>
        <v xml:space="preserve"> </v>
      </c>
      <c r="J127" s="204" t="str">
        <f t="shared" si="30"/>
        <v xml:space="preserve"> </v>
      </c>
      <c r="K127" s="204" t="str">
        <f t="shared" si="30"/>
        <v xml:space="preserve"> </v>
      </c>
      <c r="L127" s="204" t="str">
        <f t="shared" si="30"/>
        <v xml:space="preserve"> </v>
      </c>
      <c r="M127" s="204" t="str">
        <f t="shared" si="30"/>
        <v xml:space="preserve"> </v>
      </c>
      <c r="N127" s="204" t="str">
        <f t="shared" si="30"/>
        <v xml:space="preserve"> </v>
      </c>
      <c r="O127" s="204" t="str">
        <f t="shared" si="30"/>
        <v xml:space="preserve"> </v>
      </c>
      <c r="P127" s="204" t="str">
        <f t="shared" si="30"/>
        <v xml:space="preserve"> </v>
      </c>
      <c r="Q127" s="204" t="str">
        <f t="shared" si="30"/>
        <v xml:space="preserve"> </v>
      </c>
      <c r="R127" s="204" t="str">
        <f t="shared" si="30"/>
        <v xml:space="preserve"> </v>
      </c>
    </row>
    <row r="128" spans="1:18" x14ac:dyDescent="0.2">
      <c r="B128" s="205"/>
      <c r="C128" s="220" t="s">
        <v>539</v>
      </c>
      <c r="D128" s="11"/>
      <c r="E128" s="11"/>
      <c r="F128" s="11"/>
      <c r="G128" s="11"/>
      <c r="H128" s="11"/>
      <c r="I128" s="11"/>
      <c r="J128" s="11"/>
      <c r="K128" s="11"/>
      <c r="L128" s="11"/>
      <c r="M128" s="11"/>
      <c r="N128" s="11"/>
      <c r="O128" s="11"/>
      <c r="P128" s="11"/>
      <c r="Q128" s="11"/>
      <c r="R128" s="11"/>
    </row>
    <row r="129" spans="2:18" x14ac:dyDescent="0.2">
      <c r="B129" s="205"/>
      <c r="C129" s="220" t="s">
        <v>540</v>
      </c>
      <c r="D129" s="11"/>
      <c r="E129" s="11"/>
      <c r="F129" s="11"/>
      <c r="G129" s="11"/>
      <c r="H129" s="11"/>
      <c r="I129" s="11"/>
      <c r="J129" s="11"/>
      <c r="K129" s="11"/>
      <c r="L129" s="11"/>
      <c r="M129" s="11"/>
      <c r="N129" s="11"/>
      <c r="O129" s="11"/>
      <c r="P129" s="11"/>
      <c r="Q129" s="11"/>
      <c r="R129" s="11"/>
    </row>
    <row r="130" spans="2:18" x14ac:dyDescent="0.2">
      <c r="B130" s="205"/>
      <c r="C130" s="220" t="s">
        <v>541</v>
      </c>
      <c r="D130" s="11"/>
      <c r="E130" s="11"/>
      <c r="F130" s="11"/>
      <c r="G130" s="11"/>
      <c r="H130" s="11"/>
      <c r="I130" s="11"/>
      <c r="J130" s="11"/>
      <c r="K130" s="11"/>
      <c r="L130" s="11"/>
      <c r="M130" s="11"/>
      <c r="N130" s="11"/>
      <c r="O130" s="11"/>
      <c r="P130" s="11"/>
      <c r="Q130" s="11"/>
      <c r="R130" s="11"/>
    </row>
    <row r="131" spans="2:18" x14ac:dyDescent="0.2">
      <c r="B131" s="3">
        <v>3</v>
      </c>
      <c r="C131" s="221" t="s">
        <v>542</v>
      </c>
      <c r="D131" s="204" t="str">
        <f>IF(COUNTIF(D128:D130,"A")&gt;=1,"C",IF(COUNTIF(D128:D130,"A")&gt;0,"P"," "))</f>
        <v xml:space="preserve"> </v>
      </c>
      <c r="E131" s="204" t="str">
        <f t="shared" ref="E131:R131" si="31">IF(COUNTIF(E128:E130,"A")&gt;=1,"C",IF(COUNTIF(E128:E130,"A")&gt;0,"P"," "))</f>
        <v xml:space="preserve"> </v>
      </c>
      <c r="F131" s="204" t="str">
        <f t="shared" si="31"/>
        <v xml:space="preserve"> </v>
      </c>
      <c r="G131" s="204" t="str">
        <f t="shared" si="31"/>
        <v xml:space="preserve"> </v>
      </c>
      <c r="H131" s="204" t="str">
        <f t="shared" si="31"/>
        <v xml:space="preserve"> </v>
      </c>
      <c r="I131" s="204" t="str">
        <f t="shared" si="31"/>
        <v xml:space="preserve"> </v>
      </c>
      <c r="J131" s="204" t="str">
        <f t="shared" si="31"/>
        <v xml:space="preserve"> </v>
      </c>
      <c r="K131" s="204" t="str">
        <f t="shared" si="31"/>
        <v xml:space="preserve"> </v>
      </c>
      <c r="L131" s="204" t="str">
        <f t="shared" si="31"/>
        <v xml:space="preserve"> </v>
      </c>
      <c r="M131" s="204" t="str">
        <f t="shared" si="31"/>
        <v xml:space="preserve"> </v>
      </c>
      <c r="N131" s="204" t="str">
        <f t="shared" si="31"/>
        <v xml:space="preserve"> </v>
      </c>
      <c r="O131" s="204" t="str">
        <f t="shared" si="31"/>
        <v xml:space="preserve"> </v>
      </c>
      <c r="P131" s="204" t="str">
        <f t="shared" si="31"/>
        <v xml:space="preserve"> </v>
      </c>
      <c r="Q131" s="204" t="str">
        <f t="shared" si="31"/>
        <v xml:space="preserve"> </v>
      </c>
      <c r="R131" s="204" t="str">
        <f t="shared" si="31"/>
        <v xml:space="preserve"> </v>
      </c>
    </row>
    <row r="132" spans="2:18" x14ac:dyDescent="0.2">
      <c r="B132" s="205"/>
      <c r="C132" s="220" t="s">
        <v>543</v>
      </c>
      <c r="D132" s="11"/>
      <c r="E132" s="11"/>
      <c r="F132" s="11"/>
      <c r="G132" s="11"/>
      <c r="H132" s="11"/>
      <c r="I132" s="11"/>
      <c r="J132" s="11"/>
      <c r="K132" s="11"/>
      <c r="L132" s="11"/>
      <c r="M132" s="11"/>
      <c r="N132" s="11"/>
      <c r="O132" s="11"/>
      <c r="P132" s="11"/>
      <c r="Q132" s="11"/>
      <c r="R132" s="11"/>
    </row>
    <row r="133" spans="2:18" x14ac:dyDescent="0.2">
      <c r="B133" s="205"/>
      <c r="C133" s="220" t="s">
        <v>544</v>
      </c>
      <c r="D133" s="11"/>
      <c r="E133" s="11"/>
      <c r="F133" s="11"/>
      <c r="G133" s="11"/>
      <c r="H133" s="11"/>
      <c r="I133" s="11"/>
      <c r="J133" s="11"/>
      <c r="K133" s="11"/>
      <c r="L133" s="11"/>
      <c r="M133" s="11"/>
      <c r="N133" s="11"/>
      <c r="O133" s="11"/>
      <c r="P133" s="11"/>
      <c r="Q133" s="11"/>
      <c r="R133" s="11"/>
    </row>
    <row r="134" spans="2:18" x14ac:dyDescent="0.2">
      <c r="B134" s="205"/>
      <c r="C134" s="220" t="s">
        <v>545</v>
      </c>
      <c r="D134" s="11"/>
      <c r="E134" s="11"/>
      <c r="F134" s="11"/>
      <c r="G134" s="11"/>
      <c r="H134" s="11"/>
      <c r="I134" s="11"/>
      <c r="J134" s="11"/>
      <c r="K134" s="11"/>
      <c r="L134" s="11"/>
      <c r="M134" s="11"/>
      <c r="N134" s="11"/>
      <c r="O134" s="11"/>
      <c r="P134" s="11"/>
      <c r="Q134" s="11"/>
      <c r="R134" s="11"/>
    </row>
    <row r="135" spans="2:18" x14ac:dyDescent="0.2">
      <c r="B135" s="3">
        <v>4</v>
      </c>
      <c r="C135" s="221" t="s">
        <v>546</v>
      </c>
      <c r="D135" s="204" t="str">
        <f>IF(COUNTIF(D132:D134,"A")&gt;=1,"C",IF(COUNTIF(D132:D134,"A")&gt;0,"P"," "))</f>
        <v xml:space="preserve"> </v>
      </c>
      <c r="E135" s="204" t="str">
        <f t="shared" ref="E135:R135" si="32">IF(COUNTIF(E132:E134,"A")&gt;=1,"C",IF(COUNTIF(E132:E134,"A")&gt;0,"P"," "))</f>
        <v xml:space="preserve"> </v>
      </c>
      <c r="F135" s="204" t="str">
        <f t="shared" si="32"/>
        <v xml:space="preserve"> </v>
      </c>
      <c r="G135" s="204" t="str">
        <f t="shared" si="32"/>
        <v xml:space="preserve"> </v>
      </c>
      <c r="H135" s="204" t="str">
        <f t="shared" si="32"/>
        <v xml:space="preserve"> </v>
      </c>
      <c r="I135" s="204" t="str">
        <f t="shared" si="32"/>
        <v xml:space="preserve"> </v>
      </c>
      <c r="J135" s="204" t="str">
        <f t="shared" si="32"/>
        <v xml:space="preserve"> </v>
      </c>
      <c r="K135" s="204" t="str">
        <f t="shared" si="32"/>
        <v xml:space="preserve"> </v>
      </c>
      <c r="L135" s="204" t="str">
        <f t="shared" si="32"/>
        <v xml:space="preserve"> </v>
      </c>
      <c r="M135" s="204" t="str">
        <f t="shared" si="32"/>
        <v xml:space="preserve"> </v>
      </c>
      <c r="N135" s="204" t="str">
        <f t="shared" si="32"/>
        <v xml:space="preserve"> </v>
      </c>
      <c r="O135" s="204" t="str">
        <f t="shared" si="32"/>
        <v xml:space="preserve"> </v>
      </c>
      <c r="P135" s="204" t="str">
        <f t="shared" si="32"/>
        <v xml:space="preserve"> </v>
      </c>
      <c r="Q135" s="204" t="str">
        <f t="shared" si="32"/>
        <v xml:space="preserve"> </v>
      </c>
      <c r="R135" s="204" t="str">
        <f t="shared" si="32"/>
        <v xml:space="preserve"> </v>
      </c>
    </row>
    <row r="136" spans="2:18" x14ac:dyDescent="0.2">
      <c r="B136" s="205"/>
      <c r="C136" s="220" t="s">
        <v>547</v>
      </c>
      <c r="D136" s="11"/>
      <c r="E136" s="11"/>
      <c r="F136" s="11"/>
      <c r="G136" s="11"/>
      <c r="H136" s="11"/>
      <c r="I136" s="11"/>
      <c r="J136" s="11"/>
      <c r="K136" s="11"/>
      <c r="L136" s="11"/>
      <c r="M136" s="11"/>
      <c r="N136" s="11"/>
      <c r="O136" s="11"/>
      <c r="P136" s="11"/>
      <c r="Q136" s="11"/>
      <c r="R136" s="11"/>
    </row>
    <row r="137" spans="2:18" x14ac:dyDescent="0.2">
      <c r="B137" s="205"/>
      <c r="C137" s="220" t="s">
        <v>548</v>
      </c>
      <c r="D137" s="11"/>
      <c r="E137" s="11"/>
      <c r="F137" s="11"/>
      <c r="G137" s="11"/>
      <c r="H137" s="11"/>
      <c r="I137" s="11"/>
      <c r="J137" s="11"/>
      <c r="K137" s="11"/>
      <c r="L137" s="11"/>
      <c r="M137" s="11"/>
      <c r="N137" s="11"/>
      <c r="O137" s="11"/>
      <c r="P137" s="11"/>
      <c r="Q137" s="11"/>
      <c r="R137" s="11"/>
    </row>
    <row r="138" spans="2:18" x14ac:dyDescent="0.2">
      <c r="B138" s="205"/>
      <c r="C138" s="220" t="s">
        <v>549</v>
      </c>
      <c r="D138" s="11"/>
      <c r="E138" s="11"/>
      <c r="F138" s="11"/>
      <c r="G138" s="11"/>
      <c r="H138" s="11"/>
      <c r="I138" s="11"/>
      <c r="J138" s="11"/>
      <c r="K138" s="11"/>
      <c r="L138" s="11"/>
      <c r="M138" s="11"/>
      <c r="N138" s="11"/>
      <c r="O138" s="11"/>
      <c r="P138" s="11"/>
      <c r="Q138" s="11"/>
      <c r="R138" s="11"/>
    </row>
    <row r="139" spans="2:18" x14ac:dyDescent="0.2">
      <c r="B139" s="3">
        <v>5</v>
      </c>
      <c r="C139" s="221" t="s">
        <v>550</v>
      </c>
      <c r="D139" s="204" t="str">
        <f>IF(COUNTIF(D136:D138,"A")&gt;=1,"C",IF(COUNTIF(D136:D138,"A")&gt;0,"P"," "))</f>
        <v xml:space="preserve"> </v>
      </c>
      <c r="E139" s="204" t="str">
        <f t="shared" ref="E139:R139" si="33">IF(COUNTIF(E136:E138,"A")&gt;=1,"C",IF(COUNTIF(E136:E138,"A")&gt;0,"P"," "))</f>
        <v xml:space="preserve"> </v>
      </c>
      <c r="F139" s="204" t="str">
        <f t="shared" si="33"/>
        <v xml:space="preserve"> </v>
      </c>
      <c r="G139" s="204" t="str">
        <f t="shared" si="33"/>
        <v xml:space="preserve"> </v>
      </c>
      <c r="H139" s="204" t="str">
        <f t="shared" si="33"/>
        <v xml:space="preserve"> </v>
      </c>
      <c r="I139" s="204" t="str">
        <f t="shared" si="33"/>
        <v xml:space="preserve"> </v>
      </c>
      <c r="J139" s="204" t="str">
        <f t="shared" si="33"/>
        <v xml:space="preserve"> </v>
      </c>
      <c r="K139" s="204" t="str">
        <f t="shared" si="33"/>
        <v xml:space="preserve"> </v>
      </c>
      <c r="L139" s="204" t="str">
        <f t="shared" si="33"/>
        <v xml:space="preserve"> </v>
      </c>
      <c r="M139" s="204" t="str">
        <f t="shared" si="33"/>
        <v xml:space="preserve"> </v>
      </c>
      <c r="N139" s="204" t="str">
        <f t="shared" si="33"/>
        <v xml:space="preserve"> </v>
      </c>
      <c r="O139" s="204" t="str">
        <f t="shared" si="33"/>
        <v xml:space="preserve"> </v>
      </c>
      <c r="P139" s="204" t="str">
        <f t="shared" si="33"/>
        <v xml:space="preserve"> </v>
      </c>
      <c r="Q139" s="204" t="str">
        <f t="shared" si="33"/>
        <v xml:space="preserve"> </v>
      </c>
      <c r="R139" s="204" t="str">
        <f t="shared" si="33"/>
        <v xml:space="preserve"> </v>
      </c>
    </row>
    <row r="140" spans="2:18" x14ac:dyDescent="0.2">
      <c r="B140" s="205"/>
      <c r="C140" s="220" t="s">
        <v>551</v>
      </c>
      <c r="D140" s="11"/>
      <c r="E140" s="11"/>
      <c r="F140" s="11"/>
      <c r="G140" s="11"/>
      <c r="H140" s="11"/>
      <c r="I140" s="11"/>
      <c r="J140" s="11"/>
      <c r="K140" s="11"/>
      <c r="L140" s="11"/>
      <c r="M140" s="11"/>
      <c r="N140" s="11"/>
      <c r="O140" s="11"/>
      <c r="P140" s="11"/>
      <c r="Q140" s="11"/>
      <c r="R140" s="11"/>
    </row>
    <row r="141" spans="2:18" x14ac:dyDescent="0.2">
      <c r="B141" s="205"/>
      <c r="C141" s="220" t="s">
        <v>552</v>
      </c>
      <c r="D141" s="11"/>
      <c r="E141" s="11"/>
      <c r="F141" s="11"/>
      <c r="G141" s="11"/>
      <c r="H141" s="11"/>
      <c r="I141" s="11"/>
      <c r="J141" s="11"/>
      <c r="K141" s="11"/>
      <c r="L141" s="11"/>
      <c r="M141" s="11"/>
      <c r="N141" s="11"/>
      <c r="O141" s="11"/>
      <c r="P141" s="11"/>
      <c r="Q141" s="11"/>
      <c r="R141" s="11"/>
    </row>
    <row r="142" spans="2:18" x14ac:dyDescent="0.2">
      <c r="B142" s="205"/>
      <c r="C142" s="220" t="s">
        <v>553</v>
      </c>
      <c r="D142" s="11"/>
      <c r="E142" s="11"/>
      <c r="F142" s="11"/>
      <c r="G142" s="11"/>
      <c r="H142" s="11"/>
      <c r="I142" s="11"/>
      <c r="J142" s="11"/>
      <c r="K142" s="11"/>
      <c r="L142" s="11"/>
      <c r="M142" s="11"/>
      <c r="N142" s="11"/>
      <c r="O142" s="11"/>
      <c r="P142" s="11"/>
      <c r="Q142" s="11"/>
      <c r="R142" s="11"/>
    </row>
    <row r="143" spans="2:18" ht="1.5" customHeight="1" thickBot="1" x14ac:dyDescent="0.25">
      <c r="D143" s="204" t="str">
        <f>IF(COUNTIF(D140:D142,"A")&gt;=1,"C",IF(COUNTIF(D140:D142,"A")&gt;0,"P"," "))</f>
        <v xml:space="preserve"> </v>
      </c>
      <c r="E143" s="204" t="str">
        <f t="shared" ref="E143:R143" si="34">IF(COUNTIF(E140:E142,"A")&gt;=1,"C",IF(COUNTIF(E140:E142,"A")&gt;0,"P"," "))</f>
        <v xml:space="preserve"> </v>
      </c>
      <c r="F143" s="204" t="str">
        <f t="shared" si="34"/>
        <v xml:space="preserve"> </v>
      </c>
      <c r="G143" s="204" t="str">
        <f t="shared" si="34"/>
        <v xml:space="preserve"> </v>
      </c>
      <c r="H143" s="204" t="str">
        <f t="shared" si="34"/>
        <v xml:space="preserve"> </v>
      </c>
      <c r="I143" s="204" t="str">
        <f t="shared" si="34"/>
        <v xml:space="preserve"> </v>
      </c>
      <c r="J143" s="204" t="str">
        <f t="shared" si="34"/>
        <v xml:space="preserve"> </v>
      </c>
      <c r="K143" s="204" t="str">
        <f t="shared" si="34"/>
        <v xml:space="preserve"> </v>
      </c>
      <c r="L143" s="204" t="str">
        <f t="shared" si="34"/>
        <v xml:space="preserve"> </v>
      </c>
      <c r="M143" s="204" t="str">
        <f t="shared" si="34"/>
        <v xml:space="preserve"> </v>
      </c>
      <c r="N143" s="204" t="str">
        <f t="shared" si="34"/>
        <v xml:space="preserve"> </v>
      </c>
      <c r="O143" s="204" t="str">
        <f t="shared" si="34"/>
        <v xml:space="preserve"> </v>
      </c>
      <c r="P143" s="204" t="str">
        <f t="shared" si="34"/>
        <v xml:space="preserve"> </v>
      </c>
      <c r="Q143" s="204" t="str">
        <f t="shared" si="34"/>
        <v xml:space="preserve"> </v>
      </c>
      <c r="R143" s="204" t="str">
        <f t="shared" si="34"/>
        <v xml:space="preserve"> </v>
      </c>
    </row>
    <row r="144" spans="2:18" ht="13.5" thickBot="1" x14ac:dyDescent="0.25">
      <c r="C144" s="122" t="s">
        <v>57</v>
      </c>
      <c r="D144" s="158" t="str">
        <f>IF(COUNTIF(D127:D143,"C")&gt;4,"C",IF(COUNTIF(D127:D143,"C")&gt;0,"P"," "))</f>
        <v xml:space="preserve"> </v>
      </c>
      <c r="E144" s="158" t="str">
        <f t="shared" ref="E144:R144" si="35">IF(COUNTIF(E127:E143,"C")&gt;4,"C",IF(COUNTIF(E127:E143,"C")&gt;0,"P"," "))</f>
        <v xml:space="preserve"> </v>
      </c>
      <c r="F144" s="158" t="str">
        <f t="shared" si="35"/>
        <v xml:space="preserve"> </v>
      </c>
      <c r="G144" s="158" t="str">
        <f t="shared" si="35"/>
        <v xml:space="preserve"> </v>
      </c>
      <c r="H144" s="158" t="str">
        <f t="shared" si="35"/>
        <v xml:space="preserve"> </v>
      </c>
      <c r="I144" s="158" t="str">
        <f t="shared" si="35"/>
        <v xml:space="preserve"> </v>
      </c>
      <c r="J144" s="158" t="str">
        <f t="shared" si="35"/>
        <v xml:space="preserve"> </v>
      </c>
      <c r="K144" s="158" t="str">
        <f t="shared" si="35"/>
        <v xml:space="preserve"> </v>
      </c>
      <c r="L144" s="158" t="str">
        <f t="shared" si="35"/>
        <v xml:space="preserve"> </v>
      </c>
      <c r="M144" s="158" t="str">
        <f t="shared" si="35"/>
        <v xml:space="preserve"> </v>
      </c>
      <c r="N144" s="158" t="str">
        <f t="shared" si="35"/>
        <v xml:space="preserve"> </v>
      </c>
      <c r="O144" s="158" t="str">
        <f t="shared" si="35"/>
        <v xml:space="preserve"> </v>
      </c>
      <c r="P144" s="158" t="str">
        <f t="shared" si="35"/>
        <v xml:space="preserve"> </v>
      </c>
      <c r="Q144" s="158" t="str">
        <f t="shared" si="35"/>
        <v xml:space="preserve"> </v>
      </c>
      <c r="R144" s="158" t="str">
        <f t="shared" si="35"/>
        <v xml:space="preserve"> </v>
      </c>
    </row>
    <row r="145" spans="2:18" ht="15" x14ac:dyDescent="0.25">
      <c r="B145" s="201" t="s">
        <v>177</v>
      </c>
    </row>
    <row r="146" spans="2:18" x14ac:dyDescent="0.2">
      <c r="B146" s="3">
        <v>1</v>
      </c>
      <c r="C146" s="267" t="s">
        <v>554</v>
      </c>
    </row>
    <row r="147" spans="2:18" x14ac:dyDescent="0.2">
      <c r="B147" s="202"/>
      <c r="C147" s="220" t="s">
        <v>555</v>
      </c>
      <c r="D147" s="11"/>
      <c r="E147" s="11"/>
      <c r="F147" s="11"/>
      <c r="G147" s="11"/>
      <c r="H147" s="11"/>
      <c r="I147" s="11"/>
      <c r="J147" s="11"/>
      <c r="K147" s="11"/>
      <c r="L147" s="11"/>
      <c r="M147" s="11"/>
      <c r="N147" s="11"/>
      <c r="O147" s="11"/>
      <c r="P147" s="11"/>
      <c r="Q147" s="11"/>
      <c r="R147" s="11"/>
    </row>
    <row r="148" spans="2:18" x14ac:dyDescent="0.2">
      <c r="B148" s="202"/>
      <c r="C148" s="220" t="s">
        <v>556</v>
      </c>
      <c r="D148" s="11"/>
      <c r="E148" s="11"/>
      <c r="F148" s="11"/>
      <c r="G148" s="11"/>
      <c r="H148" s="11"/>
      <c r="I148" s="11"/>
      <c r="J148" s="11"/>
      <c r="K148" s="11"/>
      <c r="L148" s="11"/>
      <c r="M148" s="11"/>
      <c r="N148" s="11"/>
      <c r="O148" s="11"/>
      <c r="P148" s="11"/>
      <c r="Q148" s="11"/>
      <c r="R148" s="11"/>
    </row>
    <row r="149" spans="2:18" x14ac:dyDescent="0.2">
      <c r="B149" s="202"/>
      <c r="C149" s="220" t="s">
        <v>557</v>
      </c>
      <c r="D149" s="11"/>
      <c r="E149" s="11"/>
      <c r="F149" s="11"/>
      <c r="G149" s="11"/>
      <c r="H149" s="11"/>
      <c r="I149" s="11"/>
      <c r="J149" s="11"/>
      <c r="K149" s="11"/>
      <c r="L149" s="11"/>
      <c r="M149" s="11"/>
      <c r="N149" s="11"/>
      <c r="O149" s="11"/>
      <c r="P149" s="11"/>
      <c r="Q149" s="11"/>
      <c r="R149" s="11"/>
    </row>
    <row r="150" spans="2:18" x14ac:dyDescent="0.2">
      <c r="B150" s="3">
        <v>2</v>
      </c>
      <c r="C150" s="221" t="s">
        <v>558</v>
      </c>
      <c r="D150" s="204" t="str">
        <f>IF(COUNTIF(D147:D149,"A")&gt;=1,"C",IF(COUNTIF(D147:D149,"A")&gt;0,"P"," "))</f>
        <v xml:space="preserve"> </v>
      </c>
      <c r="E150" s="204" t="str">
        <f t="shared" ref="E150:R150" si="36">IF(COUNTIF(E147:E149,"A")&gt;=1,"C",IF(COUNTIF(E147:E149,"A")&gt;0,"P"," "))</f>
        <v xml:space="preserve"> </v>
      </c>
      <c r="F150" s="204" t="str">
        <f t="shared" si="36"/>
        <v xml:space="preserve"> </v>
      </c>
      <c r="G150" s="204" t="str">
        <f t="shared" si="36"/>
        <v xml:space="preserve"> </v>
      </c>
      <c r="H150" s="204" t="str">
        <f t="shared" si="36"/>
        <v xml:space="preserve"> </v>
      </c>
      <c r="I150" s="204" t="str">
        <f t="shared" si="36"/>
        <v xml:space="preserve"> </v>
      </c>
      <c r="J150" s="204" t="str">
        <f t="shared" si="36"/>
        <v xml:space="preserve"> </v>
      </c>
      <c r="K150" s="204" t="str">
        <f t="shared" si="36"/>
        <v xml:space="preserve"> </v>
      </c>
      <c r="L150" s="204" t="str">
        <f t="shared" si="36"/>
        <v xml:space="preserve"> </v>
      </c>
      <c r="M150" s="204" t="str">
        <f t="shared" si="36"/>
        <v xml:space="preserve"> </v>
      </c>
      <c r="N150" s="204" t="str">
        <f t="shared" si="36"/>
        <v xml:space="preserve"> </v>
      </c>
      <c r="O150" s="204" t="str">
        <f t="shared" si="36"/>
        <v xml:space="preserve"> </v>
      </c>
      <c r="P150" s="204" t="str">
        <f t="shared" si="36"/>
        <v xml:space="preserve"> </v>
      </c>
      <c r="Q150" s="204" t="str">
        <f t="shared" si="36"/>
        <v xml:space="preserve"> </v>
      </c>
      <c r="R150" s="204" t="str">
        <f t="shared" si="36"/>
        <v xml:space="preserve"> </v>
      </c>
    </row>
    <row r="151" spans="2:18" x14ac:dyDescent="0.2">
      <c r="B151" s="205"/>
      <c r="C151" s="220" t="s">
        <v>559</v>
      </c>
      <c r="D151" s="11"/>
      <c r="E151" s="11"/>
      <c r="F151" s="11"/>
      <c r="G151" s="11"/>
      <c r="H151" s="11"/>
      <c r="I151" s="11"/>
      <c r="J151" s="11"/>
      <c r="K151" s="11"/>
      <c r="L151" s="11"/>
      <c r="M151" s="11"/>
      <c r="N151" s="11"/>
      <c r="O151" s="11"/>
      <c r="P151" s="11"/>
      <c r="Q151" s="11"/>
      <c r="R151" s="11"/>
    </row>
    <row r="152" spans="2:18" x14ac:dyDescent="0.2">
      <c r="B152" s="205"/>
      <c r="C152" s="220" t="s">
        <v>560</v>
      </c>
      <c r="D152" s="11"/>
      <c r="E152" s="11"/>
      <c r="F152" s="11"/>
      <c r="G152" s="11"/>
      <c r="H152" s="11"/>
      <c r="I152" s="11"/>
      <c r="J152" s="11"/>
      <c r="K152" s="11"/>
      <c r="L152" s="11"/>
      <c r="M152" s="11"/>
      <c r="N152" s="11"/>
      <c r="O152" s="11"/>
      <c r="P152" s="11"/>
      <c r="Q152" s="11"/>
      <c r="R152" s="11"/>
    </row>
    <row r="153" spans="2:18" x14ac:dyDescent="0.2">
      <c r="B153" s="205"/>
      <c r="C153" s="220" t="s">
        <v>561</v>
      </c>
      <c r="D153" s="11"/>
      <c r="E153" s="11"/>
      <c r="F153" s="11"/>
      <c r="G153" s="11"/>
      <c r="H153" s="11"/>
      <c r="I153" s="11"/>
      <c r="J153" s="11"/>
      <c r="K153" s="11"/>
      <c r="L153" s="11"/>
      <c r="M153" s="11"/>
      <c r="N153" s="11"/>
      <c r="O153" s="11"/>
      <c r="P153" s="11"/>
      <c r="Q153" s="11"/>
      <c r="R153" s="11"/>
    </row>
    <row r="154" spans="2:18" x14ac:dyDescent="0.2">
      <c r="B154" s="3">
        <v>3</v>
      </c>
      <c r="C154" s="221" t="s">
        <v>562</v>
      </c>
      <c r="D154" s="204" t="str">
        <f>IF(COUNTIF(D151:D153,"A")&gt;=1,"C",IF(COUNTIF(D151:D153,"A")&gt;0,"P"," "))</f>
        <v xml:space="preserve"> </v>
      </c>
      <c r="E154" s="204" t="str">
        <f t="shared" ref="E154:R154" si="37">IF(COUNTIF(E151:E153,"A")&gt;=1,"C",IF(COUNTIF(E151:E153,"A")&gt;0,"P"," "))</f>
        <v xml:space="preserve"> </v>
      </c>
      <c r="F154" s="204" t="str">
        <f t="shared" si="37"/>
        <v xml:space="preserve"> </v>
      </c>
      <c r="G154" s="204" t="str">
        <f t="shared" si="37"/>
        <v xml:space="preserve"> </v>
      </c>
      <c r="H154" s="204" t="str">
        <f t="shared" si="37"/>
        <v xml:space="preserve"> </v>
      </c>
      <c r="I154" s="204" t="str">
        <f t="shared" si="37"/>
        <v xml:space="preserve"> </v>
      </c>
      <c r="J154" s="204" t="str">
        <f t="shared" si="37"/>
        <v xml:space="preserve"> </v>
      </c>
      <c r="K154" s="204" t="str">
        <f t="shared" si="37"/>
        <v xml:space="preserve"> </v>
      </c>
      <c r="L154" s="204" t="str">
        <f t="shared" si="37"/>
        <v xml:space="preserve"> </v>
      </c>
      <c r="M154" s="204" t="str">
        <f t="shared" si="37"/>
        <v xml:space="preserve"> </v>
      </c>
      <c r="N154" s="204" t="str">
        <f t="shared" si="37"/>
        <v xml:space="preserve"> </v>
      </c>
      <c r="O154" s="204" t="str">
        <f t="shared" si="37"/>
        <v xml:space="preserve"> </v>
      </c>
      <c r="P154" s="204" t="str">
        <f t="shared" si="37"/>
        <v xml:space="preserve"> </v>
      </c>
      <c r="Q154" s="204" t="str">
        <f t="shared" si="37"/>
        <v xml:space="preserve"> </v>
      </c>
      <c r="R154" s="204" t="str">
        <f t="shared" si="37"/>
        <v xml:space="preserve"> </v>
      </c>
    </row>
    <row r="155" spans="2:18" x14ac:dyDescent="0.2">
      <c r="B155" s="205"/>
      <c r="C155" s="220" t="s">
        <v>563</v>
      </c>
      <c r="D155" s="11"/>
      <c r="E155" s="11"/>
      <c r="F155" s="11"/>
      <c r="G155" s="11"/>
      <c r="H155" s="11"/>
      <c r="I155" s="11"/>
      <c r="J155" s="11"/>
      <c r="K155" s="11"/>
      <c r="L155" s="11"/>
      <c r="M155" s="11"/>
      <c r="N155" s="11"/>
      <c r="O155" s="11"/>
      <c r="P155" s="11"/>
      <c r="Q155" s="11"/>
      <c r="R155" s="11"/>
    </row>
    <row r="156" spans="2:18" x14ac:dyDescent="0.2">
      <c r="B156" s="205"/>
      <c r="C156" s="220" t="s">
        <v>564</v>
      </c>
      <c r="D156" s="11"/>
      <c r="E156" s="11"/>
      <c r="F156" s="11"/>
      <c r="G156" s="11"/>
      <c r="H156" s="11"/>
      <c r="I156" s="11"/>
      <c r="J156" s="11"/>
      <c r="K156" s="11"/>
      <c r="L156" s="11"/>
      <c r="M156" s="11"/>
      <c r="N156" s="11"/>
      <c r="O156" s="11"/>
      <c r="P156" s="11"/>
      <c r="Q156" s="11"/>
      <c r="R156" s="11"/>
    </row>
    <row r="157" spans="2:18" x14ac:dyDescent="0.2">
      <c r="B157" s="205"/>
      <c r="C157" s="220" t="s">
        <v>565</v>
      </c>
      <c r="D157" s="11"/>
      <c r="E157" s="11"/>
      <c r="F157" s="11"/>
      <c r="G157" s="11"/>
      <c r="H157" s="11"/>
      <c r="I157" s="11"/>
      <c r="J157" s="11"/>
      <c r="K157" s="11"/>
      <c r="L157" s="11"/>
      <c r="M157" s="11"/>
      <c r="N157" s="11"/>
      <c r="O157" s="11"/>
      <c r="P157" s="11"/>
      <c r="Q157" s="11"/>
      <c r="R157" s="11"/>
    </row>
    <row r="158" spans="2:18" x14ac:dyDescent="0.2">
      <c r="B158" s="3">
        <v>4</v>
      </c>
      <c r="C158" s="221" t="s">
        <v>566</v>
      </c>
      <c r="D158" s="204" t="str">
        <f>IF(COUNTIF(D155:D157,"A")&gt;=1,"C",IF(COUNTIF(D155:D157,"A")&gt;0,"P"," "))</f>
        <v xml:space="preserve"> </v>
      </c>
      <c r="E158" s="204" t="str">
        <f t="shared" ref="E158:R158" si="38">IF(COUNTIF(E155:E157,"A")&gt;=1,"C",IF(COUNTIF(E155:E157,"A")&gt;0,"P"," "))</f>
        <v xml:space="preserve"> </v>
      </c>
      <c r="F158" s="204" t="str">
        <f t="shared" si="38"/>
        <v xml:space="preserve"> </v>
      </c>
      <c r="G158" s="204" t="str">
        <f t="shared" si="38"/>
        <v xml:space="preserve"> </v>
      </c>
      <c r="H158" s="204" t="str">
        <f t="shared" si="38"/>
        <v xml:space="preserve"> </v>
      </c>
      <c r="I158" s="204" t="str">
        <f t="shared" si="38"/>
        <v xml:space="preserve"> </v>
      </c>
      <c r="J158" s="204" t="str">
        <f t="shared" si="38"/>
        <v xml:space="preserve"> </v>
      </c>
      <c r="K158" s="204" t="str">
        <f t="shared" si="38"/>
        <v xml:space="preserve"> </v>
      </c>
      <c r="L158" s="204" t="str">
        <f t="shared" si="38"/>
        <v xml:space="preserve"> </v>
      </c>
      <c r="M158" s="204" t="str">
        <f t="shared" si="38"/>
        <v xml:space="preserve"> </v>
      </c>
      <c r="N158" s="204" t="str">
        <f t="shared" si="38"/>
        <v xml:space="preserve"> </v>
      </c>
      <c r="O158" s="204" t="str">
        <f t="shared" si="38"/>
        <v xml:space="preserve"> </v>
      </c>
      <c r="P158" s="204" t="str">
        <f t="shared" si="38"/>
        <v xml:space="preserve"> </v>
      </c>
      <c r="Q158" s="204" t="str">
        <f t="shared" si="38"/>
        <v xml:space="preserve"> </v>
      </c>
      <c r="R158" s="204" t="str">
        <f t="shared" si="38"/>
        <v xml:space="preserve"> </v>
      </c>
    </row>
    <row r="159" spans="2:18" x14ac:dyDescent="0.2">
      <c r="B159" s="205"/>
      <c r="C159" s="220" t="s">
        <v>567</v>
      </c>
      <c r="D159" s="11"/>
      <c r="E159" s="11"/>
      <c r="F159" s="11"/>
      <c r="G159" s="11"/>
      <c r="H159" s="11"/>
      <c r="I159" s="11"/>
      <c r="J159" s="11"/>
      <c r="K159" s="11"/>
      <c r="L159" s="11"/>
      <c r="M159" s="11"/>
      <c r="N159" s="11"/>
      <c r="O159" s="11"/>
      <c r="P159" s="11"/>
      <c r="Q159" s="11"/>
      <c r="R159" s="11"/>
    </row>
    <row r="160" spans="2:18" x14ac:dyDescent="0.2">
      <c r="B160" s="205"/>
      <c r="C160" s="220" t="s">
        <v>568</v>
      </c>
      <c r="D160" s="11"/>
      <c r="E160" s="11"/>
      <c r="F160" s="11"/>
      <c r="G160" s="11"/>
      <c r="H160" s="11"/>
      <c r="I160" s="11"/>
      <c r="J160" s="11"/>
      <c r="K160" s="11"/>
      <c r="L160" s="11"/>
      <c r="M160" s="11"/>
      <c r="N160" s="11"/>
      <c r="O160" s="11"/>
      <c r="P160" s="11"/>
      <c r="Q160" s="11"/>
      <c r="R160" s="11"/>
    </row>
    <row r="161" spans="2:18" x14ac:dyDescent="0.2">
      <c r="B161" s="205"/>
      <c r="C161" s="220" t="s">
        <v>569</v>
      </c>
      <c r="D161" s="11"/>
      <c r="E161" s="11"/>
      <c r="F161" s="11"/>
      <c r="G161" s="11"/>
      <c r="H161" s="11"/>
      <c r="I161" s="11"/>
      <c r="J161" s="11"/>
      <c r="K161" s="11"/>
      <c r="L161" s="11"/>
      <c r="M161" s="11"/>
      <c r="N161" s="11"/>
      <c r="O161" s="11"/>
      <c r="P161" s="11"/>
      <c r="Q161" s="11"/>
      <c r="R161" s="11"/>
    </row>
    <row r="162" spans="2:18" x14ac:dyDescent="0.2">
      <c r="B162" s="3">
        <v>5</v>
      </c>
      <c r="C162" s="221" t="s">
        <v>570</v>
      </c>
      <c r="D162" s="204" t="str">
        <f>IF(COUNTIF(D159:D161,"A")&gt;=1,"C",IF(COUNTIF(D159:D161,"A")&gt;0,"P"," "))</f>
        <v xml:space="preserve"> </v>
      </c>
      <c r="E162" s="204" t="str">
        <f t="shared" ref="E162:R162" si="39">IF(COUNTIF(E159:E161,"A")&gt;=1,"C",IF(COUNTIF(E159:E161,"A")&gt;0,"P"," "))</f>
        <v xml:space="preserve"> </v>
      </c>
      <c r="F162" s="204" t="str">
        <f t="shared" si="39"/>
        <v xml:space="preserve"> </v>
      </c>
      <c r="G162" s="204" t="str">
        <f t="shared" si="39"/>
        <v xml:space="preserve"> </v>
      </c>
      <c r="H162" s="204" t="str">
        <f t="shared" si="39"/>
        <v xml:space="preserve"> </v>
      </c>
      <c r="I162" s="204" t="str">
        <f t="shared" si="39"/>
        <v xml:space="preserve"> </v>
      </c>
      <c r="J162" s="204" t="str">
        <f t="shared" si="39"/>
        <v xml:space="preserve"> </v>
      </c>
      <c r="K162" s="204" t="str">
        <f t="shared" si="39"/>
        <v xml:space="preserve"> </v>
      </c>
      <c r="L162" s="204" t="str">
        <f t="shared" si="39"/>
        <v xml:space="preserve"> </v>
      </c>
      <c r="M162" s="204" t="str">
        <f t="shared" si="39"/>
        <v xml:space="preserve"> </v>
      </c>
      <c r="N162" s="204" t="str">
        <f t="shared" si="39"/>
        <v xml:space="preserve"> </v>
      </c>
      <c r="O162" s="204" t="str">
        <f t="shared" si="39"/>
        <v xml:space="preserve"> </v>
      </c>
      <c r="P162" s="204" t="str">
        <f t="shared" si="39"/>
        <v xml:space="preserve"> </v>
      </c>
      <c r="Q162" s="204" t="str">
        <f t="shared" si="39"/>
        <v xml:space="preserve"> </v>
      </c>
      <c r="R162" s="204" t="str">
        <f t="shared" si="39"/>
        <v xml:space="preserve"> </v>
      </c>
    </row>
    <row r="163" spans="2:18" x14ac:dyDescent="0.2">
      <c r="B163" s="205"/>
      <c r="C163" s="220" t="s">
        <v>571</v>
      </c>
      <c r="D163" s="11"/>
      <c r="E163" s="11"/>
      <c r="F163" s="11"/>
      <c r="G163" s="11"/>
      <c r="H163" s="11"/>
      <c r="I163" s="11"/>
      <c r="J163" s="11"/>
      <c r="K163" s="11"/>
      <c r="L163" s="11"/>
      <c r="M163" s="11"/>
      <c r="N163" s="11"/>
      <c r="O163" s="11"/>
      <c r="P163" s="11"/>
      <c r="Q163" s="11"/>
      <c r="R163" s="11"/>
    </row>
    <row r="164" spans="2:18" x14ac:dyDescent="0.2">
      <c r="B164" s="205"/>
      <c r="C164" s="220" t="s">
        <v>572</v>
      </c>
      <c r="D164" s="11"/>
      <c r="E164" s="11"/>
      <c r="F164" s="11"/>
      <c r="G164" s="11"/>
      <c r="H164" s="11"/>
      <c r="I164" s="11"/>
      <c r="J164" s="11"/>
      <c r="K164" s="11"/>
      <c r="L164" s="11"/>
      <c r="M164" s="11"/>
      <c r="N164" s="11"/>
      <c r="O164" s="11"/>
      <c r="P164" s="11"/>
      <c r="Q164" s="11"/>
      <c r="R164" s="11"/>
    </row>
    <row r="165" spans="2:18" x14ac:dyDescent="0.2">
      <c r="B165" s="205"/>
      <c r="C165" s="220" t="s">
        <v>573</v>
      </c>
      <c r="D165" s="11"/>
      <c r="E165" s="11"/>
      <c r="F165" s="11"/>
      <c r="G165" s="11"/>
      <c r="H165" s="11"/>
      <c r="I165" s="11"/>
      <c r="J165" s="11"/>
      <c r="K165" s="11"/>
      <c r="L165" s="11"/>
      <c r="M165" s="11"/>
      <c r="N165" s="11"/>
      <c r="O165" s="11"/>
      <c r="P165" s="11"/>
      <c r="Q165" s="11"/>
      <c r="R165" s="11"/>
    </row>
    <row r="166" spans="2:18" ht="1.5" customHeight="1" thickBot="1" x14ac:dyDescent="0.25">
      <c r="D166" s="204" t="str">
        <f>IF(COUNTIF(D163:D165,"A")&gt;=1,"C",IF(COUNTIF(D163:D165,"A")&gt;0,"P"," "))</f>
        <v xml:space="preserve"> </v>
      </c>
      <c r="E166" s="204" t="str">
        <f t="shared" ref="E166:R166" si="40">IF(COUNTIF(E163:E165,"A")&gt;=1,"C",IF(COUNTIF(E163:E165,"A")&gt;0,"P"," "))</f>
        <v xml:space="preserve"> </v>
      </c>
      <c r="F166" s="204" t="str">
        <f t="shared" si="40"/>
        <v xml:space="preserve"> </v>
      </c>
      <c r="G166" s="204" t="str">
        <f t="shared" si="40"/>
        <v xml:space="preserve"> </v>
      </c>
      <c r="H166" s="204" t="str">
        <f t="shared" si="40"/>
        <v xml:space="preserve"> </v>
      </c>
      <c r="I166" s="204" t="str">
        <f t="shared" si="40"/>
        <v xml:space="preserve"> </v>
      </c>
      <c r="J166" s="204" t="str">
        <f t="shared" si="40"/>
        <v xml:space="preserve"> </v>
      </c>
      <c r="K166" s="204" t="str">
        <f t="shared" si="40"/>
        <v xml:space="preserve"> </v>
      </c>
      <c r="L166" s="204" t="str">
        <f t="shared" si="40"/>
        <v xml:space="preserve"> </v>
      </c>
      <c r="M166" s="204" t="str">
        <f t="shared" si="40"/>
        <v xml:space="preserve"> </v>
      </c>
      <c r="N166" s="204" t="str">
        <f t="shared" si="40"/>
        <v xml:space="preserve"> </v>
      </c>
      <c r="O166" s="204" t="str">
        <f t="shared" si="40"/>
        <v xml:space="preserve"> </v>
      </c>
      <c r="P166" s="204" t="str">
        <f t="shared" si="40"/>
        <v xml:space="preserve"> </v>
      </c>
      <c r="Q166" s="204" t="str">
        <f t="shared" si="40"/>
        <v xml:space="preserve"> </v>
      </c>
      <c r="R166" s="204" t="str">
        <f t="shared" si="40"/>
        <v xml:space="preserve"> </v>
      </c>
    </row>
    <row r="167" spans="2:18" ht="13.5" thickBot="1" x14ac:dyDescent="0.25">
      <c r="C167" s="122" t="s">
        <v>57</v>
      </c>
      <c r="D167" s="158" t="str">
        <f>IF(COUNTIF(D150:D166,"C")&gt;4,"C",IF(COUNTIF(D150:D166,"C")&gt;0,"P"," "))</f>
        <v xml:space="preserve"> </v>
      </c>
      <c r="E167" s="158" t="str">
        <f t="shared" ref="E167:R167" si="41">IF(COUNTIF(E150:E166,"C")&gt;4,"C",IF(COUNTIF(E150:E166,"C")&gt;0,"P"," "))</f>
        <v xml:space="preserve"> </v>
      </c>
      <c r="F167" s="158" t="str">
        <f t="shared" si="41"/>
        <v xml:space="preserve"> </v>
      </c>
      <c r="G167" s="158" t="str">
        <f t="shared" si="41"/>
        <v xml:space="preserve"> </v>
      </c>
      <c r="H167" s="158" t="str">
        <f t="shared" si="41"/>
        <v xml:space="preserve"> </v>
      </c>
      <c r="I167" s="158" t="str">
        <f t="shared" si="41"/>
        <v xml:space="preserve"> </v>
      </c>
      <c r="J167" s="158" t="str">
        <f t="shared" si="41"/>
        <v xml:space="preserve"> </v>
      </c>
      <c r="K167" s="158" t="str">
        <f t="shared" si="41"/>
        <v xml:space="preserve"> </v>
      </c>
      <c r="L167" s="158" t="str">
        <f t="shared" si="41"/>
        <v xml:space="preserve"> </v>
      </c>
      <c r="M167" s="158" t="str">
        <f t="shared" si="41"/>
        <v xml:space="preserve"> </v>
      </c>
      <c r="N167" s="158" t="str">
        <f t="shared" si="41"/>
        <v xml:space="preserve"> </v>
      </c>
      <c r="O167" s="158" t="str">
        <f t="shared" si="41"/>
        <v xml:space="preserve"> </v>
      </c>
      <c r="P167" s="158" t="str">
        <f t="shared" si="41"/>
        <v xml:space="preserve"> </v>
      </c>
      <c r="Q167" s="158" t="str">
        <f t="shared" si="41"/>
        <v xml:space="preserve"> </v>
      </c>
      <c r="R167" s="158" t="str">
        <f t="shared" si="41"/>
        <v xml:space="preserve"> </v>
      </c>
    </row>
    <row r="168" spans="2:18" ht="15" x14ac:dyDescent="0.25">
      <c r="B168" s="201" t="s">
        <v>178</v>
      </c>
    </row>
    <row r="169" spans="2:18" x14ac:dyDescent="0.2">
      <c r="B169" s="3">
        <v>1</v>
      </c>
      <c r="C169" s="70" t="s">
        <v>574</v>
      </c>
    </row>
    <row r="170" spans="2:18" x14ac:dyDescent="0.2">
      <c r="B170" s="202"/>
      <c r="C170" s="76" t="s">
        <v>575</v>
      </c>
      <c r="D170" s="11"/>
      <c r="E170" s="11" t="s">
        <v>765</v>
      </c>
      <c r="F170" s="11"/>
      <c r="G170" s="11"/>
      <c r="H170" s="11"/>
      <c r="I170" s="11"/>
      <c r="J170" s="11"/>
      <c r="K170" s="11"/>
      <c r="L170" s="11"/>
      <c r="M170" s="11"/>
      <c r="N170" s="11"/>
      <c r="O170" s="11"/>
      <c r="P170" s="11"/>
      <c r="Q170" s="11"/>
      <c r="R170" s="11"/>
    </row>
    <row r="171" spans="2:18" x14ac:dyDescent="0.2">
      <c r="B171" s="202"/>
      <c r="C171" s="76" t="s">
        <v>576</v>
      </c>
      <c r="D171" s="11"/>
      <c r="E171" s="11"/>
      <c r="F171" s="11"/>
      <c r="G171" s="11"/>
      <c r="H171" s="11"/>
      <c r="I171" s="11"/>
      <c r="J171" s="11"/>
      <c r="K171" s="11"/>
      <c r="L171" s="11"/>
      <c r="M171" s="11"/>
      <c r="N171" s="11"/>
      <c r="O171" s="11"/>
      <c r="P171" s="11"/>
      <c r="Q171" s="11"/>
      <c r="R171" s="11"/>
    </row>
    <row r="172" spans="2:18" x14ac:dyDescent="0.2">
      <c r="B172" s="202"/>
      <c r="C172" s="76" t="s">
        <v>577</v>
      </c>
      <c r="D172" s="11"/>
      <c r="E172" s="11"/>
      <c r="F172" s="11"/>
      <c r="G172" s="11"/>
      <c r="H172" s="11"/>
      <c r="I172" s="11"/>
      <c r="J172" s="11"/>
      <c r="K172" s="11"/>
      <c r="L172" s="11"/>
      <c r="M172" s="11"/>
      <c r="N172" s="11"/>
      <c r="O172" s="11"/>
      <c r="P172" s="11"/>
      <c r="Q172" s="11"/>
      <c r="R172" s="11"/>
    </row>
    <row r="173" spans="2:18" x14ac:dyDescent="0.2">
      <c r="B173" s="3">
        <v>2</v>
      </c>
      <c r="C173" s="203" t="s">
        <v>578</v>
      </c>
      <c r="D173" s="204" t="str">
        <f>IF(COUNTIF(D170:D172,"A")&gt;=1,"C",IF(COUNTIF(D170:D172,"A")&gt;0,"P"," "))</f>
        <v xml:space="preserve"> </v>
      </c>
      <c r="E173" s="204" t="str">
        <f t="shared" ref="E173:R173" si="42">IF(COUNTIF(E170:E172,"A")&gt;=1,"C",IF(COUNTIF(E170:E172,"A")&gt;0,"P"," "))</f>
        <v>C</v>
      </c>
      <c r="F173" s="204" t="str">
        <f t="shared" si="42"/>
        <v xml:space="preserve"> </v>
      </c>
      <c r="G173" s="204" t="str">
        <f t="shared" si="42"/>
        <v xml:space="preserve"> </v>
      </c>
      <c r="H173" s="204" t="str">
        <f t="shared" si="42"/>
        <v xml:space="preserve"> </v>
      </c>
      <c r="I173" s="204" t="str">
        <f t="shared" si="42"/>
        <v xml:space="preserve"> </v>
      </c>
      <c r="J173" s="204" t="str">
        <f t="shared" si="42"/>
        <v xml:space="preserve"> </v>
      </c>
      <c r="K173" s="204" t="str">
        <f t="shared" si="42"/>
        <v xml:space="preserve"> </v>
      </c>
      <c r="L173" s="204" t="str">
        <f t="shared" si="42"/>
        <v xml:space="preserve"> </v>
      </c>
      <c r="M173" s="204" t="str">
        <f t="shared" si="42"/>
        <v xml:space="preserve"> </v>
      </c>
      <c r="N173" s="204" t="str">
        <f t="shared" si="42"/>
        <v xml:space="preserve"> </v>
      </c>
      <c r="O173" s="204" t="str">
        <f t="shared" si="42"/>
        <v xml:space="preserve"> </v>
      </c>
      <c r="P173" s="204" t="str">
        <f t="shared" si="42"/>
        <v xml:space="preserve"> </v>
      </c>
      <c r="Q173" s="204" t="str">
        <f t="shared" si="42"/>
        <v xml:space="preserve"> </v>
      </c>
      <c r="R173" s="204" t="str">
        <f t="shared" si="42"/>
        <v xml:space="preserve"> </v>
      </c>
    </row>
    <row r="174" spans="2:18" x14ac:dyDescent="0.2">
      <c r="B174" s="205"/>
      <c r="C174" s="76" t="s">
        <v>579</v>
      </c>
      <c r="D174" s="11"/>
      <c r="E174" s="11"/>
      <c r="F174" s="11"/>
      <c r="G174" s="11"/>
      <c r="H174" s="11"/>
      <c r="I174" s="11"/>
      <c r="J174" s="11"/>
      <c r="K174" s="11"/>
      <c r="L174" s="11"/>
      <c r="M174" s="11"/>
      <c r="N174" s="11"/>
      <c r="O174" s="11"/>
      <c r="P174" s="11"/>
      <c r="Q174" s="11"/>
      <c r="R174" s="11"/>
    </row>
    <row r="175" spans="2:18" x14ac:dyDescent="0.2">
      <c r="B175" s="205"/>
      <c r="C175" s="76" t="s">
        <v>580</v>
      </c>
      <c r="D175" s="11"/>
      <c r="E175" s="11"/>
      <c r="F175" s="11"/>
      <c r="G175" s="11"/>
      <c r="H175" s="11"/>
      <c r="I175" s="11"/>
      <c r="J175" s="11"/>
      <c r="K175" s="11"/>
      <c r="L175" s="11"/>
      <c r="M175" s="11"/>
      <c r="N175" s="11"/>
      <c r="O175" s="11"/>
      <c r="P175" s="11"/>
      <c r="Q175" s="11"/>
      <c r="R175" s="11"/>
    </row>
    <row r="176" spans="2:18" x14ac:dyDescent="0.2">
      <c r="B176" s="205"/>
      <c r="C176" s="76" t="s">
        <v>581</v>
      </c>
      <c r="D176" s="11"/>
      <c r="E176" s="11"/>
      <c r="F176" s="11"/>
      <c r="G176" s="11"/>
      <c r="H176" s="11"/>
      <c r="I176" s="11"/>
      <c r="J176" s="11"/>
      <c r="K176" s="11"/>
      <c r="L176" s="11"/>
      <c r="M176" s="11"/>
      <c r="N176" s="11"/>
      <c r="O176" s="11"/>
      <c r="P176" s="11"/>
      <c r="Q176" s="11"/>
      <c r="R176" s="11"/>
    </row>
    <row r="177" spans="2:18" x14ac:dyDescent="0.2">
      <c r="B177" s="3">
        <v>3</v>
      </c>
      <c r="C177" s="221" t="s">
        <v>582</v>
      </c>
      <c r="D177" s="204" t="str">
        <f>IF(COUNTIF(D174:D176,"A")&gt;=1,"C",IF(COUNTIF(D174:D176,"A")&gt;0,"P"," "))</f>
        <v xml:space="preserve"> </v>
      </c>
      <c r="E177" s="204" t="str">
        <f t="shared" ref="E177:R177" si="43">IF(COUNTIF(E174:E176,"A")&gt;=1,"C",IF(COUNTIF(E174:E176,"A")&gt;0,"P"," "))</f>
        <v xml:space="preserve"> </v>
      </c>
      <c r="F177" s="204" t="str">
        <f t="shared" si="43"/>
        <v xml:space="preserve"> </v>
      </c>
      <c r="G177" s="204" t="str">
        <f t="shared" si="43"/>
        <v xml:space="preserve"> </v>
      </c>
      <c r="H177" s="204" t="str">
        <f t="shared" si="43"/>
        <v xml:space="preserve"> </v>
      </c>
      <c r="I177" s="204" t="str">
        <f t="shared" si="43"/>
        <v xml:space="preserve"> </v>
      </c>
      <c r="J177" s="204" t="str">
        <f t="shared" si="43"/>
        <v xml:space="preserve"> </v>
      </c>
      <c r="K177" s="204" t="str">
        <f t="shared" si="43"/>
        <v xml:space="preserve"> </v>
      </c>
      <c r="L177" s="204" t="str">
        <f t="shared" si="43"/>
        <v xml:space="preserve"> </v>
      </c>
      <c r="M177" s="204" t="str">
        <f t="shared" si="43"/>
        <v xml:space="preserve"> </v>
      </c>
      <c r="N177" s="204" t="str">
        <f t="shared" si="43"/>
        <v xml:space="preserve"> </v>
      </c>
      <c r="O177" s="204" t="str">
        <f t="shared" si="43"/>
        <v xml:space="preserve"> </v>
      </c>
      <c r="P177" s="204" t="str">
        <f t="shared" si="43"/>
        <v xml:space="preserve"> </v>
      </c>
      <c r="Q177" s="204" t="str">
        <f t="shared" si="43"/>
        <v xml:space="preserve"> </v>
      </c>
      <c r="R177" s="204" t="str">
        <f t="shared" si="43"/>
        <v xml:space="preserve"> </v>
      </c>
    </row>
    <row r="178" spans="2:18" x14ac:dyDescent="0.2">
      <c r="B178" s="205"/>
      <c r="C178" s="220" t="s">
        <v>583</v>
      </c>
      <c r="D178" s="11"/>
      <c r="E178" s="11"/>
      <c r="F178" s="11"/>
      <c r="G178" s="11"/>
      <c r="H178" s="11"/>
      <c r="I178" s="11"/>
      <c r="J178" s="11"/>
      <c r="K178" s="11"/>
      <c r="L178" s="11"/>
      <c r="M178" s="11"/>
      <c r="N178" s="11"/>
      <c r="O178" s="11"/>
      <c r="P178" s="11"/>
      <c r="Q178" s="11"/>
      <c r="R178" s="11"/>
    </row>
    <row r="179" spans="2:18" x14ac:dyDescent="0.2">
      <c r="B179" s="205"/>
      <c r="C179" s="220" t="s">
        <v>584</v>
      </c>
      <c r="D179" s="11"/>
      <c r="E179" s="11"/>
      <c r="F179" s="11"/>
      <c r="G179" s="11"/>
      <c r="H179" s="11"/>
      <c r="I179" s="11"/>
      <c r="J179" s="11"/>
      <c r="K179" s="11"/>
      <c r="L179" s="11"/>
      <c r="M179" s="11"/>
      <c r="N179" s="11"/>
      <c r="O179" s="11"/>
      <c r="P179" s="11"/>
      <c r="Q179" s="11"/>
      <c r="R179" s="11"/>
    </row>
    <row r="180" spans="2:18" x14ac:dyDescent="0.2">
      <c r="B180" s="205"/>
      <c r="C180" s="220" t="s">
        <v>585</v>
      </c>
      <c r="D180" s="11"/>
      <c r="E180" s="11" t="s">
        <v>765</v>
      </c>
      <c r="F180" s="11"/>
      <c r="G180" s="11"/>
      <c r="H180" s="11"/>
      <c r="I180" s="11"/>
      <c r="J180" s="11"/>
      <c r="K180" s="11"/>
      <c r="L180" s="11"/>
      <c r="M180" s="11"/>
      <c r="N180" s="11"/>
      <c r="O180" s="11"/>
      <c r="P180" s="11"/>
      <c r="Q180" s="11"/>
      <c r="R180" s="11"/>
    </row>
    <row r="181" spans="2:18" x14ac:dyDescent="0.2">
      <c r="B181" s="3">
        <v>4</v>
      </c>
      <c r="C181" s="221" t="s">
        <v>586</v>
      </c>
      <c r="D181" s="204" t="str">
        <f>IF(COUNTIF(D178:D180,"A")&gt;=1,"C",IF(COUNTIF(D178:D180,"A")&gt;0,"P"," "))</f>
        <v xml:space="preserve"> </v>
      </c>
      <c r="E181" s="204" t="str">
        <f t="shared" ref="E181:R181" si="44">IF(COUNTIF(E178:E180,"A")&gt;=1,"C",IF(COUNTIF(E178:E180,"A")&gt;0,"P"," "))</f>
        <v>C</v>
      </c>
      <c r="F181" s="204" t="str">
        <f t="shared" si="44"/>
        <v xml:space="preserve"> </v>
      </c>
      <c r="G181" s="204" t="str">
        <f t="shared" si="44"/>
        <v xml:space="preserve"> </v>
      </c>
      <c r="H181" s="204" t="str">
        <f t="shared" si="44"/>
        <v xml:space="preserve"> </v>
      </c>
      <c r="I181" s="204" t="str">
        <f t="shared" si="44"/>
        <v xml:space="preserve"> </v>
      </c>
      <c r="J181" s="204" t="str">
        <f t="shared" si="44"/>
        <v xml:space="preserve"> </v>
      </c>
      <c r="K181" s="204" t="str">
        <f t="shared" si="44"/>
        <v xml:space="preserve"> </v>
      </c>
      <c r="L181" s="204" t="str">
        <f t="shared" si="44"/>
        <v xml:space="preserve"> </v>
      </c>
      <c r="M181" s="204" t="str">
        <f t="shared" si="44"/>
        <v xml:space="preserve"> </v>
      </c>
      <c r="N181" s="204" t="str">
        <f t="shared" si="44"/>
        <v xml:space="preserve"> </v>
      </c>
      <c r="O181" s="204" t="str">
        <f t="shared" si="44"/>
        <v xml:space="preserve"> </v>
      </c>
      <c r="P181" s="204" t="str">
        <f t="shared" si="44"/>
        <v xml:space="preserve"> </v>
      </c>
      <c r="Q181" s="204" t="str">
        <f t="shared" si="44"/>
        <v xml:space="preserve"> </v>
      </c>
      <c r="R181" s="204" t="str">
        <f t="shared" si="44"/>
        <v xml:space="preserve"> </v>
      </c>
    </row>
    <row r="182" spans="2:18" x14ac:dyDescent="0.2">
      <c r="B182" s="205"/>
      <c r="C182" s="220" t="s">
        <v>587</v>
      </c>
      <c r="D182" s="11"/>
      <c r="E182" s="11" t="s">
        <v>765</v>
      </c>
      <c r="F182" s="11"/>
      <c r="G182" s="11"/>
      <c r="H182" s="11"/>
      <c r="I182" s="11"/>
      <c r="J182" s="11"/>
      <c r="K182" s="11"/>
      <c r="L182" s="11"/>
      <c r="M182" s="11"/>
      <c r="N182" s="11"/>
      <c r="O182" s="11"/>
      <c r="P182" s="11"/>
      <c r="Q182" s="11"/>
      <c r="R182" s="11"/>
    </row>
    <row r="183" spans="2:18" x14ac:dyDescent="0.2">
      <c r="B183" s="205"/>
      <c r="C183" s="220" t="s">
        <v>588</v>
      </c>
      <c r="D183" s="11"/>
      <c r="E183" s="11" t="s">
        <v>765</v>
      </c>
      <c r="F183" s="11"/>
      <c r="G183" s="11"/>
      <c r="H183" s="11"/>
      <c r="I183" s="11"/>
      <c r="J183" s="11"/>
      <c r="K183" s="11"/>
      <c r="L183" s="11"/>
      <c r="M183" s="11"/>
      <c r="N183" s="11"/>
      <c r="O183" s="11"/>
      <c r="P183" s="11"/>
      <c r="Q183" s="11"/>
      <c r="R183" s="11"/>
    </row>
    <row r="184" spans="2:18" x14ac:dyDescent="0.2">
      <c r="B184" s="205"/>
      <c r="C184" s="220" t="s">
        <v>589</v>
      </c>
      <c r="D184" s="11"/>
      <c r="E184" s="11"/>
      <c r="F184" s="11"/>
      <c r="G184" s="11"/>
      <c r="H184" s="11"/>
      <c r="I184" s="11"/>
      <c r="J184" s="11"/>
      <c r="K184" s="11"/>
      <c r="L184" s="11"/>
      <c r="M184" s="11"/>
      <c r="N184" s="11"/>
      <c r="O184" s="11"/>
      <c r="P184" s="11"/>
      <c r="Q184" s="11"/>
      <c r="R184" s="11"/>
    </row>
    <row r="185" spans="2:18" x14ac:dyDescent="0.2">
      <c r="B185" s="3">
        <v>5</v>
      </c>
      <c r="C185" s="221" t="s">
        <v>590</v>
      </c>
      <c r="D185" s="204" t="str">
        <f>IF(COUNTIF(D182:D184,"A")&gt;=1,"C",IF(COUNTIF(D182:D184,"A")&gt;0,"P"," "))</f>
        <v xml:space="preserve"> </v>
      </c>
      <c r="E185" s="204" t="str">
        <f t="shared" ref="E185:R185" si="45">IF(COUNTIF(E182:E184,"A")&gt;=1,"C",IF(COUNTIF(E182:E184,"A")&gt;0,"P"," "))</f>
        <v>C</v>
      </c>
      <c r="F185" s="204" t="str">
        <f t="shared" si="45"/>
        <v xml:space="preserve"> </v>
      </c>
      <c r="G185" s="204" t="str">
        <f t="shared" si="45"/>
        <v xml:space="preserve"> </v>
      </c>
      <c r="H185" s="204" t="str">
        <f t="shared" si="45"/>
        <v xml:space="preserve"> </v>
      </c>
      <c r="I185" s="204" t="str">
        <f t="shared" si="45"/>
        <v xml:space="preserve"> </v>
      </c>
      <c r="J185" s="204" t="str">
        <f t="shared" si="45"/>
        <v xml:space="preserve"> </v>
      </c>
      <c r="K185" s="204" t="str">
        <f t="shared" si="45"/>
        <v xml:space="preserve"> </v>
      </c>
      <c r="L185" s="204" t="str">
        <f t="shared" si="45"/>
        <v xml:space="preserve"> </v>
      </c>
      <c r="M185" s="204" t="str">
        <f t="shared" si="45"/>
        <v xml:space="preserve"> </v>
      </c>
      <c r="N185" s="204" t="str">
        <f t="shared" si="45"/>
        <v xml:space="preserve"> </v>
      </c>
      <c r="O185" s="204" t="str">
        <f t="shared" si="45"/>
        <v xml:space="preserve"> </v>
      </c>
      <c r="P185" s="204" t="str">
        <f t="shared" si="45"/>
        <v xml:space="preserve"> </v>
      </c>
      <c r="Q185" s="204" t="str">
        <f t="shared" si="45"/>
        <v xml:space="preserve"> </v>
      </c>
      <c r="R185" s="204" t="str">
        <f t="shared" si="45"/>
        <v xml:space="preserve"> </v>
      </c>
    </row>
    <row r="186" spans="2:18" x14ac:dyDescent="0.2">
      <c r="B186" s="205"/>
      <c r="C186" s="220" t="s">
        <v>591</v>
      </c>
      <c r="D186" s="11"/>
      <c r="E186" s="11"/>
      <c r="F186" s="11"/>
      <c r="G186" s="11"/>
      <c r="H186" s="11"/>
      <c r="I186" s="11"/>
      <c r="J186" s="11"/>
      <c r="K186" s="11"/>
      <c r="L186" s="11"/>
      <c r="M186" s="11"/>
      <c r="N186" s="11"/>
      <c r="O186" s="11"/>
      <c r="P186" s="11"/>
      <c r="Q186" s="11"/>
      <c r="R186" s="11"/>
    </row>
    <row r="187" spans="2:18" x14ac:dyDescent="0.2">
      <c r="B187" s="205"/>
      <c r="C187" s="220" t="s">
        <v>592</v>
      </c>
      <c r="D187" s="11"/>
      <c r="E187" s="11" t="s">
        <v>765</v>
      </c>
      <c r="F187" s="11"/>
      <c r="G187" s="11"/>
      <c r="H187" s="11"/>
      <c r="I187" s="11"/>
      <c r="J187" s="11"/>
      <c r="K187" s="11"/>
      <c r="L187" s="11"/>
      <c r="M187" s="11"/>
      <c r="N187" s="11"/>
      <c r="O187" s="11"/>
      <c r="P187" s="11"/>
      <c r="Q187" s="11"/>
      <c r="R187" s="11"/>
    </row>
    <row r="188" spans="2:18" x14ac:dyDescent="0.2">
      <c r="B188" s="205"/>
      <c r="C188" s="220" t="s">
        <v>593</v>
      </c>
      <c r="D188" s="11"/>
      <c r="E188" s="11"/>
      <c r="F188" s="11"/>
      <c r="G188" s="11"/>
      <c r="H188" s="11"/>
      <c r="I188" s="11"/>
      <c r="J188" s="11"/>
      <c r="K188" s="11"/>
      <c r="L188" s="11"/>
      <c r="M188" s="11"/>
      <c r="N188" s="11"/>
      <c r="O188" s="11"/>
      <c r="P188" s="11"/>
      <c r="Q188" s="11"/>
      <c r="R188" s="11"/>
    </row>
    <row r="189" spans="2:18" ht="1.5" customHeight="1" thickBot="1" x14ac:dyDescent="0.25">
      <c r="D189" s="204" t="str">
        <f>IF(COUNTIF(D186:D188,"A")&gt;=1,"C",IF(COUNTIF(D186:D188,"A")&gt;0,"P"," "))</f>
        <v xml:space="preserve"> </v>
      </c>
      <c r="E189" s="204" t="str">
        <f t="shared" ref="E189:R189" si="46">IF(COUNTIF(E186:E188,"A")&gt;=1,"C",IF(COUNTIF(E186:E188,"A")&gt;0,"P"," "))</f>
        <v>C</v>
      </c>
      <c r="F189" s="204" t="str">
        <f t="shared" si="46"/>
        <v xml:space="preserve"> </v>
      </c>
      <c r="G189" s="204" t="str">
        <f t="shared" si="46"/>
        <v xml:space="preserve"> </v>
      </c>
      <c r="H189" s="204" t="str">
        <f t="shared" si="46"/>
        <v xml:space="preserve"> </v>
      </c>
      <c r="I189" s="204" t="str">
        <f t="shared" si="46"/>
        <v xml:space="preserve"> </v>
      </c>
      <c r="J189" s="204" t="str">
        <f t="shared" si="46"/>
        <v xml:space="preserve"> </v>
      </c>
      <c r="K189" s="204" t="str">
        <f t="shared" si="46"/>
        <v xml:space="preserve"> </v>
      </c>
      <c r="L189" s="204" t="str">
        <f t="shared" si="46"/>
        <v xml:space="preserve"> </v>
      </c>
      <c r="M189" s="204" t="str">
        <f t="shared" si="46"/>
        <v xml:space="preserve"> </v>
      </c>
      <c r="N189" s="204" t="str">
        <f t="shared" si="46"/>
        <v xml:space="preserve"> </v>
      </c>
      <c r="O189" s="204" t="str">
        <f t="shared" si="46"/>
        <v xml:space="preserve"> </v>
      </c>
      <c r="P189" s="204" t="str">
        <f t="shared" si="46"/>
        <v xml:space="preserve"> </v>
      </c>
      <c r="Q189" s="204" t="str">
        <f t="shared" si="46"/>
        <v xml:space="preserve"> </v>
      </c>
      <c r="R189" s="204" t="str">
        <f t="shared" si="46"/>
        <v xml:space="preserve"> </v>
      </c>
    </row>
    <row r="190" spans="2:18" ht="13.5" thickBot="1" x14ac:dyDescent="0.25">
      <c r="C190" s="122" t="s">
        <v>57</v>
      </c>
      <c r="D190" s="158" t="str">
        <f>IF(COUNTIF(D173:D189,"C")&gt;4,"C",IF(COUNTIF(D173:D189,"C")&gt;0,"P"," "))</f>
        <v xml:space="preserve"> </v>
      </c>
      <c r="E190" s="158" t="str">
        <f t="shared" ref="E190:R190" si="47">IF(COUNTIF(E173:E189,"C")&gt;4,"C",IF(COUNTIF(E173:E189,"C")&gt;0,"P"," "))</f>
        <v>P</v>
      </c>
      <c r="F190" s="158" t="str">
        <f t="shared" si="47"/>
        <v xml:space="preserve"> </v>
      </c>
      <c r="G190" s="158" t="str">
        <f t="shared" si="47"/>
        <v xml:space="preserve"> </v>
      </c>
      <c r="H190" s="158" t="str">
        <f t="shared" si="47"/>
        <v xml:space="preserve"> </v>
      </c>
      <c r="I190" s="158" t="str">
        <f t="shared" si="47"/>
        <v xml:space="preserve"> </v>
      </c>
      <c r="J190" s="158" t="str">
        <f t="shared" si="47"/>
        <v xml:space="preserve"> </v>
      </c>
      <c r="K190" s="158" t="str">
        <f t="shared" si="47"/>
        <v xml:space="preserve"> </v>
      </c>
      <c r="L190" s="158" t="str">
        <f t="shared" si="47"/>
        <v xml:space="preserve"> </v>
      </c>
      <c r="M190" s="158" t="str">
        <f t="shared" si="47"/>
        <v xml:space="preserve"> </v>
      </c>
      <c r="N190" s="158" t="str">
        <f t="shared" si="47"/>
        <v xml:space="preserve"> </v>
      </c>
      <c r="O190" s="158" t="str">
        <f t="shared" si="47"/>
        <v xml:space="preserve"> </v>
      </c>
      <c r="P190" s="158" t="str">
        <f t="shared" si="47"/>
        <v xml:space="preserve"> </v>
      </c>
      <c r="Q190" s="158" t="str">
        <f t="shared" si="47"/>
        <v xml:space="preserve"> </v>
      </c>
      <c r="R190" s="158" t="str">
        <f t="shared" si="47"/>
        <v xml:space="preserve"> </v>
      </c>
    </row>
    <row r="191" spans="2:18" ht="15" x14ac:dyDescent="0.25">
      <c r="B191" s="201" t="s">
        <v>179</v>
      </c>
    </row>
    <row r="192" spans="2:18" x14ac:dyDescent="0.2">
      <c r="B192" s="3">
        <v>1</v>
      </c>
      <c r="C192" s="70" t="s">
        <v>611</v>
      </c>
    </row>
    <row r="193" spans="2:18" x14ac:dyDescent="0.2">
      <c r="B193" s="202"/>
      <c r="C193" s="76" t="s">
        <v>612</v>
      </c>
      <c r="D193" s="11"/>
      <c r="E193" s="11"/>
      <c r="F193" s="11"/>
      <c r="G193" s="11"/>
      <c r="H193" s="11"/>
      <c r="I193" s="11"/>
      <c r="J193" s="11"/>
      <c r="K193" s="11"/>
      <c r="L193" s="11"/>
      <c r="M193" s="11"/>
      <c r="N193" s="11"/>
      <c r="O193" s="11"/>
      <c r="P193" s="11"/>
      <c r="Q193" s="11"/>
      <c r="R193" s="11"/>
    </row>
    <row r="194" spans="2:18" x14ac:dyDescent="0.2">
      <c r="B194" s="202"/>
      <c r="C194" s="76" t="s">
        <v>613</v>
      </c>
      <c r="D194" s="11"/>
      <c r="E194" s="11"/>
      <c r="F194" s="11"/>
      <c r="G194" s="11"/>
      <c r="H194" s="11"/>
      <c r="I194" s="11"/>
      <c r="J194" s="11"/>
      <c r="K194" s="11"/>
      <c r="L194" s="11"/>
      <c r="M194" s="11"/>
      <c r="N194" s="11"/>
      <c r="O194" s="11"/>
      <c r="P194" s="11"/>
      <c r="Q194" s="11"/>
      <c r="R194" s="11"/>
    </row>
    <row r="195" spans="2:18" x14ac:dyDescent="0.2">
      <c r="B195" s="202"/>
      <c r="C195" s="76" t="s">
        <v>614</v>
      </c>
      <c r="D195" s="11"/>
      <c r="E195" s="11"/>
      <c r="F195" s="11"/>
      <c r="G195" s="11"/>
      <c r="H195" s="11"/>
      <c r="I195" s="11"/>
      <c r="J195" s="11"/>
      <c r="K195" s="11"/>
      <c r="L195" s="11"/>
      <c r="M195" s="11"/>
      <c r="N195" s="11"/>
      <c r="O195" s="11"/>
      <c r="P195" s="11"/>
      <c r="Q195" s="11"/>
      <c r="R195" s="11"/>
    </row>
    <row r="196" spans="2:18" x14ac:dyDescent="0.2">
      <c r="B196" s="3">
        <v>2</v>
      </c>
      <c r="C196" s="221" t="s">
        <v>615</v>
      </c>
      <c r="D196" s="204" t="str">
        <f>IF(COUNTIF(D193:D195,"A")&gt;=1,"C",IF(COUNTIF(D193:D195,"A")&gt;0,"P"," "))</f>
        <v xml:space="preserve"> </v>
      </c>
      <c r="E196" s="204" t="str">
        <f t="shared" ref="E196:R196" si="48">IF(COUNTIF(E193:E195,"A")&gt;=1,"C",IF(COUNTIF(E193:E195,"A")&gt;0,"P"," "))</f>
        <v xml:space="preserve"> </v>
      </c>
      <c r="F196" s="204" t="str">
        <f t="shared" si="48"/>
        <v xml:space="preserve"> </v>
      </c>
      <c r="G196" s="204" t="str">
        <f t="shared" si="48"/>
        <v xml:space="preserve"> </v>
      </c>
      <c r="H196" s="204" t="str">
        <f t="shared" si="48"/>
        <v xml:space="preserve"> </v>
      </c>
      <c r="I196" s="204" t="str">
        <f t="shared" si="48"/>
        <v xml:space="preserve"> </v>
      </c>
      <c r="J196" s="204" t="str">
        <f t="shared" si="48"/>
        <v xml:space="preserve"> </v>
      </c>
      <c r="K196" s="204" t="str">
        <f t="shared" si="48"/>
        <v xml:space="preserve"> </v>
      </c>
      <c r="L196" s="204" t="str">
        <f t="shared" si="48"/>
        <v xml:space="preserve"> </v>
      </c>
      <c r="M196" s="204" t="str">
        <f t="shared" si="48"/>
        <v xml:space="preserve"> </v>
      </c>
      <c r="N196" s="204" t="str">
        <f t="shared" si="48"/>
        <v xml:space="preserve"> </v>
      </c>
      <c r="O196" s="204" t="str">
        <f t="shared" si="48"/>
        <v xml:space="preserve"> </v>
      </c>
      <c r="P196" s="204" t="str">
        <f t="shared" si="48"/>
        <v xml:space="preserve"> </v>
      </c>
      <c r="Q196" s="204" t="str">
        <f t="shared" si="48"/>
        <v xml:space="preserve"> </v>
      </c>
      <c r="R196" s="204" t="str">
        <f t="shared" si="48"/>
        <v xml:space="preserve"> </v>
      </c>
    </row>
    <row r="197" spans="2:18" x14ac:dyDescent="0.2">
      <c r="B197" s="205"/>
      <c r="C197" s="220" t="s">
        <v>616</v>
      </c>
      <c r="D197" s="11"/>
      <c r="E197" s="11"/>
      <c r="F197" s="11"/>
      <c r="G197" s="11"/>
      <c r="H197" s="11"/>
      <c r="I197" s="11"/>
      <c r="J197" s="11"/>
      <c r="K197" s="11"/>
      <c r="L197" s="11"/>
      <c r="M197" s="11"/>
      <c r="N197" s="11"/>
      <c r="O197" s="11"/>
      <c r="P197" s="11"/>
      <c r="Q197" s="11"/>
      <c r="R197" s="11"/>
    </row>
    <row r="198" spans="2:18" x14ac:dyDescent="0.2">
      <c r="B198" s="205"/>
      <c r="C198" s="220" t="s">
        <v>617</v>
      </c>
      <c r="D198" s="11"/>
      <c r="E198" s="11"/>
      <c r="F198" s="11"/>
      <c r="G198" s="11"/>
      <c r="H198" s="11"/>
      <c r="I198" s="11"/>
      <c r="J198" s="11"/>
      <c r="K198" s="11"/>
      <c r="L198" s="11"/>
      <c r="M198" s="11"/>
      <c r="N198" s="11"/>
      <c r="O198" s="11"/>
      <c r="P198" s="11"/>
      <c r="Q198" s="11"/>
      <c r="R198" s="11"/>
    </row>
    <row r="199" spans="2:18" x14ac:dyDescent="0.2">
      <c r="B199" s="205"/>
      <c r="C199" s="220" t="s">
        <v>618</v>
      </c>
      <c r="D199" s="11"/>
      <c r="E199" s="11"/>
      <c r="F199" s="11"/>
      <c r="G199" s="11"/>
      <c r="H199" s="11"/>
      <c r="I199" s="11"/>
      <c r="J199" s="11"/>
      <c r="K199" s="11"/>
      <c r="L199" s="11"/>
      <c r="M199" s="11"/>
      <c r="N199" s="11"/>
      <c r="O199" s="11"/>
      <c r="P199" s="11"/>
      <c r="Q199" s="11"/>
      <c r="R199" s="11"/>
    </row>
    <row r="200" spans="2:18" x14ac:dyDescent="0.2">
      <c r="B200" s="3">
        <v>3</v>
      </c>
      <c r="C200" s="221" t="s">
        <v>619</v>
      </c>
      <c r="D200" s="204" t="str">
        <f>IF(COUNTIF(D197:D199,"A")&gt;=1,"C",IF(COUNTIF(D197:D199,"A")&gt;0,"P"," "))</f>
        <v xml:space="preserve"> </v>
      </c>
      <c r="E200" s="204" t="str">
        <f t="shared" ref="E200:R200" si="49">IF(COUNTIF(E197:E199,"A")&gt;=1,"C",IF(COUNTIF(E197:E199,"A")&gt;0,"P"," "))</f>
        <v xml:space="preserve"> </v>
      </c>
      <c r="F200" s="204" t="str">
        <f t="shared" si="49"/>
        <v xml:space="preserve"> </v>
      </c>
      <c r="G200" s="204" t="str">
        <f t="shared" si="49"/>
        <v xml:space="preserve"> </v>
      </c>
      <c r="H200" s="204" t="str">
        <f t="shared" si="49"/>
        <v xml:space="preserve"> </v>
      </c>
      <c r="I200" s="204" t="str">
        <f t="shared" si="49"/>
        <v xml:space="preserve"> </v>
      </c>
      <c r="J200" s="204" t="str">
        <f t="shared" si="49"/>
        <v xml:space="preserve"> </v>
      </c>
      <c r="K200" s="204" t="str">
        <f t="shared" si="49"/>
        <v xml:space="preserve"> </v>
      </c>
      <c r="L200" s="204" t="str">
        <f t="shared" si="49"/>
        <v xml:space="preserve"> </v>
      </c>
      <c r="M200" s="204" t="str">
        <f t="shared" si="49"/>
        <v xml:space="preserve"> </v>
      </c>
      <c r="N200" s="204" t="str">
        <f t="shared" si="49"/>
        <v xml:space="preserve"> </v>
      </c>
      <c r="O200" s="204" t="str">
        <f t="shared" si="49"/>
        <v xml:space="preserve"> </v>
      </c>
      <c r="P200" s="204" t="str">
        <f t="shared" si="49"/>
        <v xml:space="preserve"> </v>
      </c>
      <c r="Q200" s="204" t="str">
        <f t="shared" si="49"/>
        <v xml:space="preserve"> </v>
      </c>
      <c r="R200" s="204" t="str">
        <f t="shared" si="49"/>
        <v xml:space="preserve"> </v>
      </c>
    </row>
    <row r="201" spans="2:18" x14ac:dyDescent="0.2">
      <c r="B201" s="205"/>
      <c r="C201" s="220" t="s">
        <v>620</v>
      </c>
      <c r="D201" s="11"/>
      <c r="E201" s="11"/>
      <c r="F201" s="11"/>
      <c r="G201" s="11"/>
      <c r="H201" s="11"/>
      <c r="I201" s="11"/>
      <c r="J201" s="11"/>
      <c r="K201" s="11"/>
      <c r="L201" s="11"/>
      <c r="M201" s="11"/>
      <c r="N201" s="11"/>
      <c r="O201" s="11"/>
      <c r="P201" s="11"/>
      <c r="Q201" s="11"/>
      <c r="R201" s="11"/>
    </row>
    <row r="202" spans="2:18" x14ac:dyDescent="0.2">
      <c r="B202" s="205"/>
      <c r="C202" s="220" t="s">
        <v>621</v>
      </c>
      <c r="D202" s="11"/>
      <c r="E202" s="11"/>
      <c r="F202" s="11"/>
      <c r="G202" s="11"/>
      <c r="H202" s="11"/>
      <c r="I202" s="11"/>
      <c r="J202" s="11"/>
      <c r="K202" s="11"/>
      <c r="L202" s="11"/>
      <c r="M202" s="11"/>
      <c r="N202" s="11"/>
      <c r="O202" s="11"/>
      <c r="P202" s="11"/>
      <c r="Q202" s="11"/>
      <c r="R202" s="11"/>
    </row>
    <row r="203" spans="2:18" x14ac:dyDescent="0.2">
      <c r="B203" s="205"/>
      <c r="C203" s="220" t="s">
        <v>622</v>
      </c>
      <c r="D203" s="223"/>
      <c r="E203" s="223"/>
      <c r="F203" s="223"/>
      <c r="G203" s="223"/>
      <c r="H203" s="223"/>
      <c r="I203" s="11"/>
      <c r="J203" s="223"/>
      <c r="K203" s="223"/>
      <c r="L203" s="11"/>
      <c r="M203" s="11"/>
      <c r="N203" s="11"/>
      <c r="O203" s="11"/>
      <c r="P203" s="11"/>
      <c r="Q203" s="11"/>
      <c r="R203" s="11"/>
    </row>
    <row r="204" spans="2:18" x14ac:dyDescent="0.2">
      <c r="B204" s="3">
        <v>4</v>
      </c>
      <c r="C204" s="221" t="s">
        <v>623</v>
      </c>
      <c r="D204" s="204" t="str">
        <f>IF(COUNTIF(D201:D203,"A")&gt;=1,"C",IF(COUNTIF(D201:D203,"A")&gt;0,"P"," "))</f>
        <v xml:space="preserve"> </v>
      </c>
      <c r="E204" s="204" t="str">
        <f t="shared" ref="E204:R204" si="50">IF(COUNTIF(E201:E203,"A")&gt;=1,"C",IF(COUNTIF(E201:E203,"A")&gt;0,"P"," "))</f>
        <v xml:space="preserve"> </v>
      </c>
      <c r="F204" s="204" t="str">
        <f t="shared" si="50"/>
        <v xml:space="preserve"> </v>
      </c>
      <c r="G204" s="204" t="str">
        <f t="shared" si="50"/>
        <v xml:space="preserve"> </v>
      </c>
      <c r="H204" s="204" t="str">
        <f t="shared" si="50"/>
        <v xml:space="preserve"> </v>
      </c>
      <c r="I204" s="204" t="str">
        <f t="shared" si="50"/>
        <v xml:space="preserve"> </v>
      </c>
      <c r="J204" s="204" t="str">
        <f t="shared" si="50"/>
        <v xml:space="preserve"> </v>
      </c>
      <c r="K204" s="204" t="str">
        <f t="shared" si="50"/>
        <v xml:space="preserve"> </v>
      </c>
      <c r="L204" s="204" t="str">
        <f t="shared" si="50"/>
        <v xml:space="preserve"> </v>
      </c>
      <c r="M204" s="204" t="str">
        <f t="shared" si="50"/>
        <v xml:space="preserve"> </v>
      </c>
      <c r="N204" s="204" t="str">
        <f t="shared" si="50"/>
        <v xml:space="preserve"> </v>
      </c>
      <c r="O204" s="204" t="str">
        <f t="shared" si="50"/>
        <v xml:space="preserve"> </v>
      </c>
      <c r="P204" s="204" t="str">
        <f t="shared" si="50"/>
        <v xml:space="preserve"> </v>
      </c>
      <c r="Q204" s="204" t="str">
        <f t="shared" si="50"/>
        <v xml:space="preserve"> </v>
      </c>
      <c r="R204" s="204" t="str">
        <f t="shared" si="50"/>
        <v xml:space="preserve"> </v>
      </c>
    </row>
    <row r="205" spans="2:18" x14ac:dyDescent="0.2">
      <c r="B205" s="205"/>
      <c r="C205" s="220" t="s">
        <v>624</v>
      </c>
      <c r="D205" s="223"/>
      <c r="E205" s="223"/>
      <c r="F205" s="223"/>
      <c r="G205" s="223"/>
      <c r="H205" s="223"/>
      <c r="I205" s="11"/>
      <c r="J205" s="223"/>
      <c r="K205" s="223"/>
      <c r="L205" s="11"/>
      <c r="M205" s="11"/>
      <c r="N205" s="11"/>
      <c r="O205" s="11"/>
      <c r="P205" s="11"/>
      <c r="Q205" s="11"/>
      <c r="R205" s="11"/>
    </row>
    <row r="206" spans="2:18" x14ac:dyDescent="0.2">
      <c r="B206" s="205"/>
      <c r="C206" s="220" t="s">
        <v>625</v>
      </c>
      <c r="D206" s="11"/>
      <c r="E206" s="11"/>
      <c r="F206" s="11"/>
      <c r="G206" s="11"/>
      <c r="H206" s="11"/>
      <c r="I206" s="11"/>
      <c r="J206" s="11"/>
      <c r="K206" s="11"/>
      <c r="L206" s="11"/>
      <c r="M206" s="11"/>
      <c r="N206" s="11"/>
      <c r="O206" s="11"/>
      <c r="P206" s="11"/>
      <c r="Q206" s="11"/>
      <c r="R206" s="11"/>
    </row>
    <row r="207" spans="2:18" x14ac:dyDescent="0.2">
      <c r="B207" s="205"/>
      <c r="C207" s="220" t="s">
        <v>626</v>
      </c>
      <c r="D207" s="11"/>
      <c r="E207" s="11"/>
      <c r="F207" s="11"/>
      <c r="G207" s="11"/>
      <c r="H207" s="11"/>
      <c r="I207" s="11"/>
      <c r="J207" s="11"/>
      <c r="K207" s="11"/>
      <c r="L207" s="11"/>
      <c r="M207" s="11"/>
      <c r="N207" s="11"/>
      <c r="O207" s="11"/>
      <c r="P207" s="11"/>
      <c r="Q207" s="11"/>
      <c r="R207" s="11"/>
    </row>
    <row r="208" spans="2:18" x14ac:dyDescent="0.2">
      <c r="B208" s="3">
        <v>5</v>
      </c>
      <c r="C208" s="221" t="s">
        <v>627</v>
      </c>
      <c r="D208" s="204" t="str">
        <f>IF(COUNTIF(D205:D207,"A")&gt;=1,"C",IF(COUNTIF(D205:D207,"A")&gt;0,"P"," "))</f>
        <v xml:space="preserve"> </v>
      </c>
      <c r="E208" s="204" t="str">
        <f t="shared" ref="E208:R208" si="51">IF(COUNTIF(E205:E207,"A")&gt;=1,"C",IF(COUNTIF(E205:E207,"A")&gt;0,"P"," "))</f>
        <v xml:space="preserve"> </v>
      </c>
      <c r="F208" s="204" t="str">
        <f t="shared" si="51"/>
        <v xml:space="preserve"> </v>
      </c>
      <c r="G208" s="204" t="str">
        <f t="shared" si="51"/>
        <v xml:space="preserve"> </v>
      </c>
      <c r="H208" s="204" t="str">
        <f t="shared" si="51"/>
        <v xml:space="preserve"> </v>
      </c>
      <c r="I208" s="204" t="str">
        <f t="shared" si="51"/>
        <v xml:space="preserve"> </v>
      </c>
      <c r="J208" s="204" t="str">
        <f t="shared" si="51"/>
        <v xml:space="preserve"> </v>
      </c>
      <c r="K208" s="204" t="str">
        <f t="shared" si="51"/>
        <v xml:space="preserve"> </v>
      </c>
      <c r="L208" s="204" t="str">
        <f t="shared" si="51"/>
        <v xml:space="preserve"> </v>
      </c>
      <c r="M208" s="204" t="str">
        <f t="shared" si="51"/>
        <v xml:space="preserve"> </v>
      </c>
      <c r="N208" s="204" t="str">
        <f t="shared" si="51"/>
        <v xml:space="preserve"> </v>
      </c>
      <c r="O208" s="204" t="str">
        <f t="shared" si="51"/>
        <v xml:space="preserve"> </v>
      </c>
      <c r="P208" s="204" t="str">
        <f t="shared" si="51"/>
        <v xml:space="preserve"> </v>
      </c>
      <c r="Q208" s="204" t="str">
        <f t="shared" si="51"/>
        <v xml:space="preserve"> </v>
      </c>
      <c r="R208" s="204" t="str">
        <f t="shared" si="51"/>
        <v xml:space="preserve"> </v>
      </c>
    </row>
    <row r="209" spans="2:18" x14ac:dyDescent="0.2">
      <c r="B209" s="205"/>
      <c r="C209" s="220" t="s">
        <v>628</v>
      </c>
      <c r="D209" s="223"/>
      <c r="E209" s="223"/>
      <c r="F209" s="223"/>
      <c r="G209" s="223"/>
      <c r="H209" s="223"/>
      <c r="I209" s="11"/>
      <c r="J209" s="223"/>
      <c r="K209" s="223"/>
      <c r="L209" s="11"/>
      <c r="M209" s="11"/>
      <c r="N209" s="11"/>
      <c r="O209" s="11"/>
      <c r="P209" s="11"/>
      <c r="Q209" s="11"/>
      <c r="R209" s="11"/>
    </row>
    <row r="210" spans="2:18" x14ac:dyDescent="0.2">
      <c r="B210" s="205"/>
      <c r="C210" s="220" t="s">
        <v>629</v>
      </c>
      <c r="D210" s="11"/>
      <c r="E210" s="11"/>
      <c r="F210" s="11"/>
      <c r="G210" s="11"/>
      <c r="H210" s="11"/>
      <c r="I210" s="11"/>
      <c r="J210" s="11"/>
      <c r="K210" s="11"/>
      <c r="L210" s="11"/>
      <c r="M210" s="11"/>
      <c r="N210" s="11"/>
      <c r="O210" s="11"/>
      <c r="P210" s="11"/>
      <c r="Q210" s="11"/>
      <c r="R210" s="11"/>
    </row>
    <row r="211" spans="2:18" x14ac:dyDescent="0.2">
      <c r="B211" s="205"/>
      <c r="C211" s="220" t="s">
        <v>630</v>
      </c>
      <c r="D211" s="223"/>
      <c r="E211" s="223"/>
      <c r="F211" s="223"/>
      <c r="G211" s="223"/>
      <c r="H211" s="223"/>
      <c r="I211" s="11"/>
      <c r="J211" s="223"/>
      <c r="K211" s="223"/>
      <c r="L211" s="11"/>
      <c r="M211" s="11"/>
      <c r="N211" s="11"/>
      <c r="O211" s="11"/>
      <c r="P211" s="11"/>
      <c r="Q211" s="11"/>
      <c r="R211" s="11"/>
    </row>
    <row r="212" spans="2:18" ht="1.5" customHeight="1" thickBot="1" x14ac:dyDescent="0.25">
      <c r="D212" s="204" t="str">
        <f>IF(COUNTIF(D209:D211,"A")&gt;=1,"C",IF(COUNTIF(D209:D211,"A")&gt;0,"P"," "))</f>
        <v xml:space="preserve"> </v>
      </c>
      <c r="E212" s="204" t="str">
        <f t="shared" ref="E212:R212" si="52">IF(COUNTIF(E209:E211,"A")&gt;=1,"C",IF(COUNTIF(E209:E211,"A")&gt;0,"P"," "))</f>
        <v xml:space="preserve"> </v>
      </c>
      <c r="F212" s="204" t="str">
        <f t="shared" si="52"/>
        <v xml:space="preserve"> </v>
      </c>
      <c r="G212" s="204" t="str">
        <f t="shared" si="52"/>
        <v xml:space="preserve"> </v>
      </c>
      <c r="H212" s="204" t="str">
        <f t="shared" si="52"/>
        <v xml:space="preserve"> </v>
      </c>
      <c r="I212" s="204" t="str">
        <f t="shared" si="52"/>
        <v xml:space="preserve"> </v>
      </c>
      <c r="J212" s="204" t="str">
        <f t="shared" si="52"/>
        <v xml:space="preserve"> </v>
      </c>
      <c r="K212" s="204" t="str">
        <f t="shared" si="52"/>
        <v xml:space="preserve"> </v>
      </c>
      <c r="L212" s="204" t="str">
        <f t="shared" si="52"/>
        <v xml:space="preserve"> </v>
      </c>
      <c r="M212" s="204" t="str">
        <f t="shared" si="52"/>
        <v xml:space="preserve"> </v>
      </c>
      <c r="N212" s="204" t="str">
        <f t="shared" si="52"/>
        <v xml:space="preserve"> </v>
      </c>
      <c r="O212" s="204" t="str">
        <f t="shared" si="52"/>
        <v xml:space="preserve"> </v>
      </c>
      <c r="P212" s="204" t="str">
        <f t="shared" si="52"/>
        <v xml:space="preserve"> </v>
      </c>
      <c r="Q212" s="204" t="str">
        <f t="shared" si="52"/>
        <v xml:space="preserve"> </v>
      </c>
      <c r="R212" s="204" t="str">
        <f t="shared" si="52"/>
        <v xml:space="preserve"> </v>
      </c>
    </row>
    <row r="213" spans="2:18" ht="13.5" thickBot="1" x14ac:dyDescent="0.25">
      <c r="C213" s="122" t="s">
        <v>57</v>
      </c>
      <c r="D213" s="158" t="str">
        <f>IF(COUNTIF(D196:D212,"C")&gt;4,"C",IF(COUNTIF(D196:D212,"C")&gt;0,"P"," "))</f>
        <v xml:space="preserve"> </v>
      </c>
      <c r="E213" s="158" t="str">
        <f t="shared" ref="E213:R213" si="53">IF(COUNTIF(E196:E212,"C")&gt;4,"C",IF(COUNTIF(E196:E212,"C")&gt;0,"P"," "))</f>
        <v xml:space="preserve"> </v>
      </c>
      <c r="F213" s="158" t="str">
        <f t="shared" si="53"/>
        <v xml:space="preserve"> </v>
      </c>
      <c r="G213" s="158" t="str">
        <f t="shared" si="53"/>
        <v xml:space="preserve"> </v>
      </c>
      <c r="H213" s="158" t="str">
        <f t="shared" si="53"/>
        <v xml:space="preserve"> </v>
      </c>
      <c r="I213" s="158" t="str">
        <f t="shared" si="53"/>
        <v xml:space="preserve"> </v>
      </c>
      <c r="J213" s="158" t="str">
        <f t="shared" si="53"/>
        <v xml:space="preserve"> </v>
      </c>
      <c r="K213" s="158" t="str">
        <f t="shared" si="53"/>
        <v xml:space="preserve"> </v>
      </c>
      <c r="L213" s="158" t="str">
        <f t="shared" si="53"/>
        <v xml:space="preserve"> </v>
      </c>
      <c r="M213" s="158" t="str">
        <f t="shared" si="53"/>
        <v xml:space="preserve"> </v>
      </c>
      <c r="N213" s="158" t="str">
        <f t="shared" si="53"/>
        <v xml:space="preserve"> </v>
      </c>
      <c r="O213" s="158" t="str">
        <f t="shared" si="53"/>
        <v xml:space="preserve"> </v>
      </c>
      <c r="P213" s="158" t="str">
        <f t="shared" si="53"/>
        <v xml:space="preserve"> </v>
      </c>
      <c r="Q213" s="158" t="str">
        <f t="shared" si="53"/>
        <v xml:space="preserve"> </v>
      </c>
      <c r="R213" s="158" t="str">
        <f t="shared" si="53"/>
        <v xml:space="preserve"> </v>
      </c>
    </row>
    <row r="214" spans="2:18" ht="15" x14ac:dyDescent="0.25">
      <c r="B214" s="201" t="s">
        <v>180</v>
      </c>
    </row>
    <row r="215" spans="2:18" x14ac:dyDescent="0.2">
      <c r="B215" s="3">
        <v>1</v>
      </c>
      <c r="C215" s="267" t="s">
        <v>631</v>
      </c>
    </row>
    <row r="216" spans="2:18" x14ac:dyDescent="0.2">
      <c r="B216" s="202"/>
      <c r="C216" s="220" t="s">
        <v>632</v>
      </c>
      <c r="D216" s="11"/>
      <c r="E216" s="11"/>
      <c r="F216" s="11"/>
      <c r="G216" s="11"/>
      <c r="H216" s="11"/>
      <c r="I216" s="11"/>
      <c r="J216" s="11"/>
      <c r="K216" s="11"/>
      <c r="L216" s="11"/>
      <c r="M216" s="11"/>
      <c r="N216" s="11"/>
      <c r="O216" s="11"/>
      <c r="P216" s="11"/>
      <c r="Q216" s="11"/>
      <c r="R216" s="11"/>
    </row>
    <row r="217" spans="2:18" x14ac:dyDescent="0.2">
      <c r="B217" s="202"/>
      <c r="C217" s="220" t="s">
        <v>633</v>
      </c>
      <c r="D217" s="11"/>
      <c r="E217" s="11"/>
      <c r="F217" s="11"/>
      <c r="G217" s="11"/>
      <c r="H217" s="11"/>
      <c r="I217" s="11"/>
      <c r="J217" s="11"/>
      <c r="K217" s="11"/>
      <c r="L217" s="11"/>
      <c r="M217" s="11"/>
      <c r="N217" s="11"/>
      <c r="O217" s="11"/>
      <c r="P217" s="11"/>
      <c r="Q217" s="11"/>
      <c r="R217" s="11"/>
    </row>
    <row r="218" spans="2:18" x14ac:dyDescent="0.2">
      <c r="B218" s="202"/>
      <c r="C218" s="220" t="s">
        <v>634</v>
      </c>
      <c r="D218" s="223"/>
      <c r="E218" s="223"/>
      <c r="F218" s="223"/>
      <c r="G218" s="223"/>
      <c r="H218" s="223"/>
      <c r="I218" s="223"/>
      <c r="J218" s="223"/>
      <c r="K218" s="223"/>
      <c r="L218" s="11"/>
      <c r="M218" s="11"/>
      <c r="N218" s="11"/>
      <c r="O218" s="11"/>
      <c r="P218" s="11"/>
      <c r="Q218" s="11"/>
      <c r="R218" s="11"/>
    </row>
    <row r="219" spans="2:18" x14ac:dyDescent="0.2">
      <c r="B219" s="3">
        <v>2</v>
      </c>
      <c r="C219" s="221" t="s">
        <v>635</v>
      </c>
      <c r="D219" s="204" t="str">
        <f>IF(COUNTIF(D216:D218,"A")&gt;=1,"C",IF(COUNTIF(D216:D218,"A")&gt;0,"P"," "))</f>
        <v xml:space="preserve"> </v>
      </c>
      <c r="E219" s="204" t="str">
        <f t="shared" ref="E219:R219" si="54">IF(COUNTIF(E216:E218,"A")&gt;=1,"C",IF(COUNTIF(E216:E218,"A")&gt;0,"P"," "))</f>
        <v xml:space="preserve"> </v>
      </c>
      <c r="F219" s="204" t="str">
        <f t="shared" si="54"/>
        <v xml:space="preserve"> </v>
      </c>
      <c r="G219" s="204" t="str">
        <f t="shared" si="54"/>
        <v xml:space="preserve"> </v>
      </c>
      <c r="H219" s="204" t="str">
        <f t="shared" si="54"/>
        <v xml:space="preserve"> </v>
      </c>
      <c r="I219" s="204" t="str">
        <f t="shared" si="54"/>
        <v xml:space="preserve"> </v>
      </c>
      <c r="J219" s="204" t="str">
        <f t="shared" si="54"/>
        <v xml:space="preserve"> </v>
      </c>
      <c r="K219" s="204" t="str">
        <f t="shared" si="54"/>
        <v xml:space="preserve"> </v>
      </c>
      <c r="L219" s="204" t="str">
        <f t="shared" si="54"/>
        <v xml:space="preserve"> </v>
      </c>
      <c r="M219" s="204" t="str">
        <f t="shared" si="54"/>
        <v xml:space="preserve"> </v>
      </c>
      <c r="N219" s="204" t="str">
        <f t="shared" si="54"/>
        <v xml:space="preserve"> </v>
      </c>
      <c r="O219" s="204" t="str">
        <f t="shared" si="54"/>
        <v xml:space="preserve"> </v>
      </c>
      <c r="P219" s="204" t="str">
        <f t="shared" si="54"/>
        <v xml:space="preserve"> </v>
      </c>
      <c r="Q219" s="204" t="str">
        <f t="shared" si="54"/>
        <v xml:space="preserve"> </v>
      </c>
      <c r="R219" s="204" t="str">
        <f t="shared" si="54"/>
        <v xml:space="preserve"> </v>
      </c>
    </row>
    <row r="220" spans="2:18" x14ac:dyDescent="0.2">
      <c r="B220" s="205"/>
      <c r="C220" s="220" t="s">
        <v>636</v>
      </c>
      <c r="D220" s="11"/>
      <c r="E220" s="11"/>
      <c r="F220" s="11"/>
      <c r="G220" s="11"/>
      <c r="H220" s="11"/>
      <c r="I220" s="11"/>
      <c r="J220" s="11"/>
      <c r="K220" s="11"/>
      <c r="L220" s="11"/>
      <c r="M220" s="11"/>
      <c r="N220" s="11"/>
      <c r="O220" s="11"/>
      <c r="P220" s="11"/>
      <c r="Q220" s="11"/>
      <c r="R220" s="11"/>
    </row>
    <row r="221" spans="2:18" x14ac:dyDescent="0.2">
      <c r="B221" s="205"/>
      <c r="C221" s="220" t="s">
        <v>637</v>
      </c>
      <c r="D221" s="223"/>
      <c r="E221" s="223"/>
      <c r="F221" s="223"/>
      <c r="G221" s="223"/>
      <c r="H221" s="223"/>
      <c r="I221" s="223"/>
      <c r="J221" s="223"/>
      <c r="K221" s="223"/>
      <c r="L221" s="11"/>
      <c r="M221" s="11"/>
      <c r="N221" s="11"/>
      <c r="O221" s="11"/>
      <c r="P221" s="11"/>
      <c r="Q221" s="11"/>
      <c r="R221" s="11"/>
    </row>
    <row r="222" spans="2:18" x14ac:dyDescent="0.2">
      <c r="B222" s="205"/>
      <c r="C222" s="220" t="s">
        <v>638</v>
      </c>
      <c r="D222" s="11"/>
      <c r="E222" s="11"/>
      <c r="F222" s="11"/>
      <c r="G222" s="11"/>
      <c r="H222" s="11"/>
      <c r="I222" s="11"/>
      <c r="J222" s="11"/>
      <c r="K222" s="11"/>
      <c r="L222" s="11"/>
      <c r="M222" s="11"/>
      <c r="N222" s="11"/>
      <c r="O222" s="11"/>
      <c r="P222" s="11"/>
      <c r="Q222" s="11"/>
      <c r="R222" s="11"/>
    </row>
    <row r="223" spans="2:18" x14ac:dyDescent="0.2">
      <c r="B223" s="3">
        <v>3</v>
      </c>
      <c r="C223" s="221" t="s">
        <v>639</v>
      </c>
      <c r="D223" s="204" t="str">
        <f>IF(COUNTIF(D220:D222,"A")&gt;=1,"C",IF(COUNTIF(D220:D222,"A")&gt;0,"P"," "))</f>
        <v xml:space="preserve"> </v>
      </c>
      <c r="E223" s="204" t="str">
        <f t="shared" ref="E223:R223" si="55">IF(COUNTIF(E220:E222,"A")&gt;=1,"C",IF(COUNTIF(E220:E222,"A")&gt;0,"P"," "))</f>
        <v xml:space="preserve"> </v>
      </c>
      <c r="F223" s="204" t="str">
        <f t="shared" si="55"/>
        <v xml:space="preserve"> </v>
      </c>
      <c r="G223" s="204" t="str">
        <f t="shared" si="55"/>
        <v xml:space="preserve"> </v>
      </c>
      <c r="H223" s="204" t="str">
        <f t="shared" si="55"/>
        <v xml:space="preserve"> </v>
      </c>
      <c r="I223" s="204" t="str">
        <f t="shared" si="55"/>
        <v xml:space="preserve"> </v>
      </c>
      <c r="J223" s="204" t="str">
        <f t="shared" si="55"/>
        <v xml:space="preserve"> </v>
      </c>
      <c r="K223" s="204" t="str">
        <f t="shared" si="55"/>
        <v xml:space="preserve"> </v>
      </c>
      <c r="L223" s="204" t="str">
        <f t="shared" si="55"/>
        <v xml:space="preserve"> </v>
      </c>
      <c r="M223" s="204" t="str">
        <f t="shared" si="55"/>
        <v xml:space="preserve"> </v>
      </c>
      <c r="N223" s="204" t="str">
        <f t="shared" si="55"/>
        <v xml:space="preserve"> </v>
      </c>
      <c r="O223" s="204" t="str">
        <f t="shared" si="55"/>
        <v xml:space="preserve"> </v>
      </c>
      <c r="P223" s="204" t="str">
        <f t="shared" si="55"/>
        <v xml:space="preserve"> </v>
      </c>
      <c r="Q223" s="204" t="str">
        <f t="shared" si="55"/>
        <v xml:space="preserve"> </v>
      </c>
      <c r="R223" s="204" t="str">
        <f t="shared" si="55"/>
        <v xml:space="preserve"> </v>
      </c>
    </row>
    <row r="224" spans="2:18" x14ac:dyDescent="0.2">
      <c r="B224" s="205"/>
      <c r="C224" s="220" t="s">
        <v>640</v>
      </c>
      <c r="D224" s="11"/>
      <c r="E224" s="11"/>
      <c r="F224" s="11"/>
      <c r="G224" s="11"/>
      <c r="H224" s="11"/>
      <c r="I224" s="11"/>
      <c r="J224" s="11"/>
      <c r="K224" s="11"/>
      <c r="L224" s="11"/>
      <c r="M224" s="11"/>
      <c r="N224" s="11"/>
      <c r="O224" s="11"/>
      <c r="P224" s="11"/>
      <c r="Q224" s="11"/>
      <c r="R224" s="11"/>
    </row>
    <row r="225" spans="1:18" x14ac:dyDescent="0.2">
      <c r="B225" s="205"/>
      <c r="C225" s="220" t="s">
        <v>641</v>
      </c>
      <c r="D225" s="11"/>
      <c r="E225" s="11"/>
      <c r="F225" s="11"/>
      <c r="G225" s="11"/>
      <c r="H225" s="11"/>
      <c r="I225" s="11"/>
      <c r="J225" s="11"/>
      <c r="K225" s="11"/>
      <c r="L225" s="11"/>
      <c r="M225" s="11"/>
      <c r="N225" s="11"/>
      <c r="O225" s="11"/>
      <c r="P225" s="11"/>
      <c r="Q225" s="11"/>
      <c r="R225" s="11"/>
    </row>
    <row r="226" spans="1:18" x14ac:dyDescent="0.2">
      <c r="B226" s="205"/>
      <c r="C226" s="220" t="s">
        <v>642</v>
      </c>
      <c r="D226" s="11"/>
      <c r="E226" s="11"/>
      <c r="F226" s="11"/>
      <c r="G226" s="11"/>
      <c r="H226" s="11"/>
      <c r="I226" s="11"/>
      <c r="J226" s="11"/>
      <c r="K226" s="11"/>
      <c r="L226" s="11"/>
      <c r="M226" s="11"/>
      <c r="N226" s="11"/>
      <c r="O226" s="11"/>
      <c r="P226" s="11"/>
      <c r="Q226" s="11"/>
      <c r="R226" s="11"/>
    </row>
    <row r="227" spans="1:18" x14ac:dyDescent="0.2">
      <c r="B227" s="3">
        <v>4</v>
      </c>
      <c r="C227" s="221" t="s">
        <v>643</v>
      </c>
      <c r="D227" s="204" t="str">
        <f>IF(COUNTIF(D224:D226,"A")&gt;=1,"C",IF(COUNTIF(D224:D226,"A")&gt;0,"P"," "))</f>
        <v xml:space="preserve"> </v>
      </c>
      <c r="E227" s="204" t="str">
        <f t="shared" ref="E227:R227" si="56">IF(COUNTIF(E224:E226,"A")&gt;=1,"C",IF(COUNTIF(E224:E226,"A")&gt;0,"P"," "))</f>
        <v xml:space="preserve"> </v>
      </c>
      <c r="F227" s="204" t="str">
        <f t="shared" si="56"/>
        <v xml:space="preserve"> </v>
      </c>
      <c r="G227" s="204" t="str">
        <f t="shared" si="56"/>
        <v xml:space="preserve"> </v>
      </c>
      <c r="H227" s="204" t="str">
        <f t="shared" si="56"/>
        <v xml:space="preserve"> </v>
      </c>
      <c r="I227" s="204" t="str">
        <f t="shared" si="56"/>
        <v xml:space="preserve"> </v>
      </c>
      <c r="J227" s="204" t="str">
        <f t="shared" si="56"/>
        <v xml:space="preserve"> </v>
      </c>
      <c r="K227" s="204" t="str">
        <f t="shared" si="56"/>
        <v xml:space="preserve"> </v>
      </c>
      <c r="L227" s="204" t="str">
        <f t="shared" si="56"/>
        <v xml:space="preserve"> </v>
      </c>
      <c r="M227" s="204" t="str">
        <f t="shared" si="56"/>
        <v xml:space="preserve"> </v>
      </c>
      <c r="N227" s="204" t="str">
        <f t="shared" si="56"/>
        <v xml:space="preserve"> </v>
      </c>
      <c r="O227" s="204" t="str">
        <f t="shared" si="56"/>
        <v xml:space="preserve"> </v>
      </c>
      <c r="P227" s="204" t="str">
        <f t="shared" si="56"/>
        <v xml:space="preserve"> </v>
      </c>
      <c r="Q227" s="204" t="str">
        <f t="shared" si="56"/>
        <v xml:space="preserve"> </v>
      </c>
      <c r="R227" s="204" t="str">
        <f t="shared" si="56"/>
        <v xml:space="preserve"> </v>
      </c>
    </row>
    <row r="228" spans="1:18" x14ac:dyDescent="0.2">
      <c r="B228" s="205"/>
      <c r="C228" s="220" t="s">
        <v>644</v>
      </c>
      <c r="D228" s="11"/>
      <c r="E228" s="11"/>
      <c r="F228" s="11"/>
      <c r="G228" s="11"/>
      <c r="H228" s="11"/>
      <c r="I228" s="11"/>
      <c r="J228" s="11"/>
      <c r="K228" s="11"/>
      <c r="L228" s="11"/>
      <c r="M228" s="11"/>
      <c r="N228" s="11"/>
      <c r="O228" s="11"/>
      <c r="P228" s="11"/>
      <c r="Q228" s="11"/>
      <c r="R228" s="11"/>
    </row>
    <row r="229" spans="1:18" x14ac:dyDescent="0.2">
      <c r="B229" s="205"/>
      <c r="C229" s="220" t="s">
        <v>645</v>
      </c>
      <c r="D229" s="11"/>
      <c r="E229" s="11"/>
      <c r="F229" s="11"/>
      <c r="G229" s="11"/>
      <c r="H229" s="11"/>
      <c r="I229" s="11"/>
      <c r="J229" s="11"/>
      <c r="K229" s="11"/>
      <c r="L229" s="11"/>
      <c r="M229" s="11"/>
      <c r="N229" s="11"/>
      <c r="O229" s="11"/>
      <c r="P229" s="11"/>
      <c r="Q229" s="11"/>
      <c r="R229" s="11"/>
    </row>
    <row r="230" spans="1:18" x14ac:dyDescent="0.2">
      <c r="B230" s="205"/>
      <c r="C230" s="220" t="s">
        <v>646</v>
      </c>
      <c r="D230" s="11"/>
      <c r="E230" s="11"/>
      <c r="F230" s="11"/>
      <c r="G230" s="11"/>
      <c r="H230" s="11"/>
      <c r="I230" s="11"/>
      <c r="J230" s="11"/>
      <c r="K230" s="11"/>
      <c r="L230" s="11"/>
      <c r="M230" s="11"/>
      <c r="N230" s="11"/>
      <c r="O230" s="11"/>
      <c r="P230" s="11"/>
      <c r="Q230" s="11"/>
      <c r="R230" s="11"/>
    </row>
    <row r="231" spans="1:18" x14ac:dyDescent="0.2">
      <c r="B231" s="3">
        <v>5</v>
      </c>
      <c r="C231" s="221" t="s">
        <v>647</v>
      </c>
      <c r="D231" s="204" t="str">
        <f>IF(COUNTIF(D228:D230,"A")&gt;=1,"C",IF(COUNTIF(D228:D230,"A")&gt;0,"P"," "))</f>
        <v xml:space="preserve"> </v>
      </c>
      <c r="E231" s="204" t="str">
        <f t="shared" ref="E231:R231" si="57">IF(COUNTIF(E228:E230,"A")&gt;=1,"C",IF(COUNTIF(E228:E230,"A")&gt;0,"P"," "))</f>
        <v xml:space="preserve"> </v>
      </c>
      <c r="F231" s="204" t="str">
        <f t="shared" si="57"/>
        <v xml:space="preserve"> </v>
      </c>
      <c r="G231" s="204" t="str">
        <f t="shared" si="57"/>
        <v xml:space="preserve"> </v>
      </c>
      <c r="H231" s="204" t="str">
        <f t="shared" si="57"/>
        <v xml:space="preserve"> </v>
      </c>
      <c r="I231" s="204" t="str">
        <f t="shared" si="57"/>
        <v xml:space="preserve"> </v>
      </c>
      <c r="J231" s="204" t="str">
        <f t="shared" si="57"/>
        <v xml:space="preserve"> </v>
      </c>
      <c r="K231" s="204" t="str">
        <f t="shared" si="57"/>
        <v xml:space="preserve"> </v>
      </c>
      <c r="L231" s="204" t="str">
        <f t="shared" si="57"/>
        <v xml:space="preserve"> </v>
      </c>
      <c r="M231" s="204" t="str">
        <f t="shared" si="57"/>
        <v xml:space="preserve"> </v>
      </c>
      <c r="N231" s="204" t="str">
        <f t="shared" si="57"/>
        <v xml:space="preserve"> </v>
      </c>
      <c r="O231" s="204" t="str">
        <f t="shared" si="57"/>
        <v xml:space="preserve"> </v>
      </c>
      <c r="P231" s="204" t="str">
        <f t="shared" si="57"/>
        <v xml:space="preserve"> </v>
      </c>
      <c r="Q231" s="204" t="str">
        <f t="shared" si="57"/>
        <v xml:space="preserve"> </v>
      </c>
      <c r="R231" s="204" t="str">
        <f t="shared" si="57"/>
        <v xml:space="preserve"> </v>
      </c>
    </row>
    <row r="232" spans="1:18" x14ac:dyDescent="0.2">
      <c r="B232" s="205"/>
      <c r="C232" s="220" t="s">
        <v>648</v>
      </c>
      <c r="D232" s="11"/>
      <c r="E232" s="11"/>
      <c r="F232" s="11"/>
      <c r="G232" s="11"/>
      <c r="H232" s="11"/>
      <c r="I232" s="11"/>
      <c r="J232" s="11"/>
      <c r="K232" s="11"/>
      <c r="L232" s="11"/>
      <c r="M232" s="11"/>
      <c r="N232" s="11"/>
      <c r="O232" s="11"/>
      <c r="P232" s="11"/>
      <c r="Q232" s="11"/>
      <c r="R232" s="11"/>
    </row>
    <row r="233" spans="1:18" x14ac:dyDescent="0.2">
      <c r="B233" s="205"/>
      <c r="C233" s="220" t="s">
        <v>649</v>
      </c>
      <c r="D233" s="11"/>
      <c r="E233" s="11"/>
      <c r="F233" s="11"/>
      <c r="G233" s="11"/>
      <c r="H233" s="11"/>
      <c r="I233" s="11"/>
      <c r="J233" s="11"/>
      <c r="K233" s="11"/>
      <c r="L233" s="11"/>
      <c r="M233" s="11"/>
      <c r="N233" s="11"/>
      <c r="O233" s="11"/>
      <c r="P233" s="11"/>
      <c r="Q233" s="11"/>
      <c r="R233" s="11"/>
    </row>
    <row r="234" spans="1:18" x14ac:dyDescent="0.2">
      <c r="B234" s="205"/>
      <c r="C234" s="220" t="s">
        <v>650</v>
      </c>
      <c r="D234" s="11"/>
      <c r="E234" s="11"/>
      <c r="F234" s="11"/>
      <c r="G234" s="11"/>
      <c r="H234" s="11"/>
      <c r="I234" s="11"/>
      <c r="J234" s="11"/>
      <c r="K234" s="11"/>
      <c r="L234" s="11"/>
      <c r="M234" s="11"/>
      <c r="N234" s="11"/>
      <c r="O234" s="11"/>
      <c r="P234" s="11"/>
      <c r="Q234" s="11"/>
      <c r="R234" s="11"/>
    </row>
    <row r="235" spans="1:18" ht="1.5" customHeight="1" thickBot="1" x14ac:dyDescent="0.25">
      <c r="D235" s="204" t="str">
        <f>IF(COUNTIF(D232:D234,"A")&gt;=1,"C",IF(COUNTIF(D232:D234,"A")&gt;0,"P"," "))</f>
        <v xml:space="preserve"> </v>
      </c>
      <c r="E235" s="204" t="str">
        <f t="shared" ref="E235:R235" si="58">IF(COUNTIF(E232:E234,"A")&gt;=1,"C",IF(COUNTIF(E232:E234,"A")&gt;0,"P"," "))</f>
        <v xml:space="preserve"> </v>
      </c>
      <c r="F235" s="204" t="str">
        <f t="shared" si="58"/>
        <v xml:space="preserve"> </v>
      </c>
      <c r="G235" s="204" t="str">
        <f t="shared" si="58"/>
        <v xml:space="preserve"> </v>
      </c>
      <c r="H235" s="204" t="str">
        <f t="shared" si="58"/>
        <v xml:space="preserve"> </v>
      </c>
      <c r="I235" s="204" t="str">
        <f t="shared" si="58"/>
        <v xml:space="preserve"> </v>
      </c>
      <c r="J235" s="204" t="str">
        <f t="shared" si="58"/>
        <v xml:space="preserve"> </v>
      </c>
      <c r="K235" s="204" t="str">
        <f t="shared" si="58"/>
        <v xml:space="preserve"> </v>
      </c>
      <c r="L235" s="204" t="str">
        <f t="shared" si="58"/>
        <v xml:space="preserve"> </v>
      </c>
      <c r="M235" s="204" t="str">
        <f t="shared" si="58"/>
        <v xml:space="preserve"> </v>
      </c>
      <c r="N235" s="204" t="str">
        <f t="shared" si="58"/>
        <v xml:space="preserve"> </v>
      </c>
      <c r="O235" s="204" t="str">
        <f t="shared" si="58"/>
        <v xml:space="preserve"> </v>
      </c>
      <c r="P235" s="204" t="str">
        <f t="shared" si="58"/>
        <v xml:space="preserve"> </v>
      </c>
      <c r="Q235" s="204" t="str">
        <f t="shared" si="58"/>
        <v xml:space="preserve"> </v>
      </c>
      <c r="R235" s="204" t="str">
        <f t="shared" si="58"/>
        <v xml:space="preserve"> </v>
      </c>
    </row>
    <row r="236" spans="1:18" ht="13.5" thickBot="1" x14ac:dyDescent="0.25">
      <c r="C236" s="122" t="s">
        <v>57</v>
      </c>
      <c r="D236" s="158" t="str">
        <f>IF(COUNTIF(D219:D235,"C")&gt;4,"C",IF(COUNTIF(D219:D235,"C")&gt;0,"P"," "))</f>
        <v xml:space="preserve"> </v>
      </c>
      <c r="E236" s="158" t="str">
        <f t="shared" ref="E236:R236" si="59">IF(COUNTIF(E219:E235,"C")&gt;4,"C",IF(COUNTIF(E219:E235,"C")&gt;0,"P"," "))</f>
        <v xml:space="preserve"> </v>
      </c>
      <c r="F236" s="158" t="str">
        <f t="shared" si="59"/>
        <v xml:space="preserve"> </v>
      </c>
      <c r="G236" s="158" t="str">
        <f t="shared" si="59"/>
        <v xml:space="preserve"> </v>
      </c>
      <c r="H236" s="158" t="str">
        <f t="shared" si="59"/>
        <v xml:space="preserve"> </v>
      </c>
      <c r="I236" s="158" t="str">
        <f t="shared" si="59"/>
        <v xml:space="preserve"> </v>
      </c>
      <c r="J236" s="158" t="str">
        <f t="shared" si="59"/>
        <v xml:space="preserve"> </v>
      </c>
      <c r="K236" s="158" t="str">
        <f t="shared" si="59"/>
        <v xml:space="preserve"> </v>
      </c>
      <c r="L236" s="158" t="str">
        <f t="shared" si="59"/>
        <v xml:space="preserve"> </v>
      </c>
      <c r="M236" s="158" t="str">
        <f t="shared" si="59"/>
        <v xml:space="preserve"> </v>
      </c>
      <c r="N236" s="158" t="str">
        <f t="shared" si="59"/>
        <v xml:space="preserve"> </v>
      </c>
      <c r="O236" s="158" t="str">
        <f t="shared" si="59"/>
        <v xml:space="preserve"> </v>
      </c>
      <c r="P236" s="158" t="str">
        <f t="shared" si="59"/>
        <v xml:space="preserve"> </v>
      </c>
      <c r="Q236" s="158" t="str">
        <f t="shared" si="59"/>
        <v xml:space="preserve"> </v>
      </c>
      <c r="R236" s="158" t="str">
        <f t="shared" si="59"/>
        <v xml:space="preserve"> </v>
      </c>
    </row>
    <row r="237" spans="1:18" ht="18" x14ac:dyDescent="0.2">
      <c r="A237" s="453" t="s">
        <v>5</v>
      </c>
      <c r="B237" s="454"/>
      <c r="C237" s="454"/>
      <c r="D237" s="454"/>
      <c r="E237" s="454"/>
      <c r="F237" s="454"/>
      <c r="G237" s="454"/>
      <c r="H237" s="454"/>
      <c r="I237" s="454"/>
      <c r="J237" s="454"/>
      <c r="K237" s="454"/>
      <c r="L237" s="454"/>
      <c r="M237" s="454"/>
      <c r="N237" s="454"/>
      <c r="O237" s="454"/>
      <c r="P237" s="454"/>
      <c r="Q237" s="454"/>
      <c r="R237" s="454"/>
    </row>
    <row r="238" spans="1:18" ht="15" x14ac:dyDescent="0.25">
      <c r="B238" s="201" t="s">
        <v>181</v>
      </c>
    </row>
    <row r="239" spans="1:18" x14ac:dyDescent="0.2">
      <c r="B239" s="3">
        <v>1</v>
      </c>
      <c r="C239" s="3" t="s">
        <v>651</v>
      </c>
    </row>
    <row r="240" spans="1:18" x14ac:dyDescent="0.2">
      <c r="B240" s="202"/>
      <c r="C240" s="76" t="s">
        <v>652</v>
      </c>
      <c r="D240" s="11"/>
      <c r="E240" s="11"/>
      <c r="F240" s="11"/>
      <c r="G240" s="11"/>
      <c r="H240" s="11"/>
      <c r="I240" s="11"/>
      <c r="J240" s="11"/>
      <c r="K240" s="11"/>
      <c r="L240" s="11"/>
      <c r="M240" s="11"/>
      <c r="N240" s="11"/>
      <c r="O240" s="11"/>
      <c r="P240" s="11"/>
      <c r="Q240" s="11"/>
      <c r="R240" s="11"/>
    </row>
    <row r="241" spans="2:18" x14ac:dyDescent="0.2">
      <c r="B241" s="202"/>
      <c r="C241" s="76" t="s">
        <v>653</v>
      </c>
      <c r="D241" s="11"/>
      <c r="E241" s="11"/>
      <c r="F241" s="11"/>
      <c r="G241" s="11"/>
      <c r="H241" s="11"/>
      <c r="I241" s="11"/>
      <c r="J241" s="11"/>
      <c r="K241" s="11"/>
      <c r="L241" s="11"/>
      <c r="M241" s="11"/>
      <c r="N241" s="11"/>
      <c r="O241" s="11"/>
      <c r="P241" s="11"/>
      <c r="Q241" s="11"/>
      <c r="R241" s="11"/>
    </row>
    <row r="242" spans="2:18" x14ac:dyDescent="0.2">
      <c r="B242" s="202"/>
      <c r="C242" s="76" t="s">
        <v>654</v>
      </c>
      <c r="D242" s="11"/>
      <c r="E242" s="11"/>
      <c r="F242" s="11"/>
      <c r="G242" s="11"/>
      <c r="H242" s="11"/>
      <c r="I242" s="11"/>
      <c r="J242" s="11"/>
      <c r="K242" s="11"/>
      <c r="L242" s="11"/>
      <c r="M242" s="11"/>
      <c r="N242" s="11"/>
      <c r="O242" s="11"/>
      <c r="P242" s="11"/>
      <c r="Q242" s="11"/>
      <c r="R242" s="11"/>
    </row>
    <row r="243" spans="2:18" x14ac:dyDescent="0.2">
      <c r="B243" s="3">
        <v>2</v>
      </c>
      <c r="C243" s="221" t="s">
        <v>655</v>
      </c>
      <c r="D243" s="204" t="str">
        <f>IF(COUNTIF(D240:D242,"A")&gt;=1,"C",IF(COUNTIF(D240:D242,"A")&gt;0,"P"," "))</f>
        <v xml:space="preserve"> </v>
      </c>
      <c r="E243" s="204" t="str">
        <f t="shared" ref="E243:R243" si="60">IF(COUNTIF(E240:E242,"A")&gt;=1,"C",IF(COUNTIF(E240:E242,"A")&gt;0,"P"," "))</f>
        <v xml:space="preserve"> </v>
      </c>
      <c r="F243" s="204" t="str">
        <f t="shared" si="60"/>
        <v xml:space="preserve"> </v>
      </c>
      <c r="G243" s="204" t="str">
        <f t="shared" si="60"/>
        <v xml:space="preserve"> </v>
      </c>
      <c r="H243" s="204" t="str">
        <f t="shared" si="60"/>
        <v xml:space="preserve"> </v>
      </c>
      <c r="I243" s="204" t="str">
        <f t="shared" si="60"/>
        <v xml:space="preserve"> </v>
      </c>
      <c r="J243" s="204" t="str">
        <f t="shared" si="60"/>
        <v xml:space="preserve"> </v>
      </c>
      <c r="K243" s="204" t="str">
        <f t="shared" si="60"/>
        <v xml:space="preserve"> </v>
      </c>
      <c r="L243" s="204" t="str">
        <f t="shared" si="60"/>
        <v xml:space="preserve"> </v>
      </c>
      <c r="M243" s="204" t="str">
        <f t="shared" si="60"/>
        <v xml:space="preserve"> </v>
      </c>
      <c r="N243" s="204" t="str">
        <f t="shared" si="60"/>
        <v xml:space="preserve"> </v>
      </c>
      <c r="O243" s="204" t="str">
        <f t="shared" si="60"/>
        <v xml:space="preserve"> </v>
      </c>
      <c r="P243" s="204" t="str">
        <f t="shared" si="60"/>
        <v xml:space="preserve"> </v>
      </c>
      <c r="Q243" s="204" t="str">
        <f t="shared" si="60"/>
        <v xml:space="preserve"> </v>
      </c>
      <c r="R243" s="204" t="str">
        <f t="shared" si="60"/>
        <v xml:space="preserve"> </v>
      </c>
    </row>
    <row r="244" spans="2:18" x14ac:dyDescent="0.2">
      <c r="B244" s="205"/>
      <c r="C244" s="220" t="s">
        <v>656</v>
      </c>
      <c r="D244" s="11"/>
      <c r="E244" s="11"/>
      <c r="F244" s="11"/>
      <c r="G244" s="11"/>
      <c r="H244" s="11"/>
      <c r="I244" s="11"/>
      <c r="J244" s="11"/>
      <c r="K244" s="11"/>
      <c r="L244" s="11"/>
      <c r="M244" s="11"/>
      <c r="N244" s="11"/>
      <c r="O244" s="11"/>
      <c r="P244" s="11"/>
      <c r="Q244" s="11"/>
      <c r="R244" s="11"/>
    </row>
    <row r="245" spans="2:18" x14ac:dyDescent="0.2">
      <c r="B245" s="205"/>
      <c r="C245" s="220" t="s">
        <v>657</v>
      </c>
      <c r="D245" s="11"/>
      <c r="E245" s="11"/>
      <c r="F245" s="11"/>
      <c r="G245" s="11"/>
      <c r="H245" s="11"/>
      <c r="I245" s="11"/>
      <c r="J245" s="11"/>
      <c r="K245" s="11"/>
      <c r="L245" s="11"/>
      <c r="M245" s="11"/>
      <c r="N245" s="11"/>
      <c r="O245" s="11"/>
      <c r="P245" s="11"/>
      <c r="Q245" s="11"/>
      <c r="R245" s="11"/>
    </row>
    <row r="246" spans="2:18" x14ac:dyDescent="0.2">
      <c r="B246" s="205"/>
      <c r="C246" s="220" t="s">
        <v>658</v>
      </c>
      <c r="D246" s="11"/>
      <c r="E246" s="11"/>
      <c r="F246" s="11"/>
      <c r="G246" s="11"/>
      <c r="H246" s="11"/>
      <c r="I246" s="11"/>
      <c r="J246" s="11"/>
      <c r="K246" s="11"/>
      <c r="L246" s="11"/>
      <c r="M246" s="11"/>
      <c r="N246" s="11"/>
      <c r="O246" s="11"/>
      <c r="P246" s="11"/>
      <c r="Q246" s="11"/>
      <c r="R246" s="11"/>
    </row>
    <row r="247" spans="2:18" x14ac:dyDescent="0.2">
      <c r="B247" s="3">
        <v>3</v>
      </c>
      <c r="C247" s="221" t="s">
        <v>659</v>
      </c>
      <c r="D247" s="204" t="str">
        <f>IF(COUNTIF(D244:D246,"A")&gt;=1,"C",IF(COUNTIF(D244:D246,"A")&gt;0,"P"," "))</f>
        <v xml:space="preserve"> </v>
      </c>
      <c r="E247" s="204" t="str">
        <f t="shared" ref="E247:R247" si="61">IF(COUNTIF(E244:E246,"A")&gt;=1,"C",IF(COUNTIF(E244:E246,"A")&gt;0,"P"," "))</f>
        <v xml:space="preserve"> </v>
      </c>
      <c r="F247" s="204" t="str">
        <f t="shared" si="61"/>
        <v xml:space="preserve"> </v>
      </c>
      <c r="G247" s="204" t="str">
        <f t="shared" si="61"/>
        <v xml:space="preserve"> </v>
      </c>
      <c r="H247" s="204" t="str">
        <f t="shared" si="61"/>
        <v xml:space="preserve"> </v>
      </c>
      <c r="I247" s="204" t="str">
        <f t="shared" si="61"/>
        <v xml:space="preserve"> </v>
      </c>
      <c r="J247" s="204" t="str">
        <f t="shared" si="61"/>
        <v xml:space="preserve"> </v>
      </c>
      <c r="K247" s="204" t="str">
        <f t="shared" si="61"/>
        <v xml:space="preserve"> </v>
      </c>
      <c r="L247" s="204" t="str">
        <f t="shared" si="61"/>
        <v xml:space="preserve"> </v>
      </c>
      <c r="M247" s="204" t="str">
        <f t="shared" si="61"/>
        <v xml:space="preserve"> </v>
      </c>
      <c r="N247" s="204" t="str">
        <f t="shared" si="61"/>
        <v xml:space="preserve"> </v>
      </c>
      <c r="O247" s="204" t="str">
        <f t="shared" si="61"/>
        <v xml:space="preserve"> </v>
      </c>
      <c r="P247" s="204" t="str">
        <f t="shared" si="61"/>
        <v xml:space="preserve"> </v>
      </c>
      <c r="Q247" s="204" t="str">
        <f t="shared" si="61"/>
        <v xml:space="preserve"> </v>
      </c>
      <c r="R247" s="204" t="str">
        <f t="shared" si="61"/>
        <v xml:space="preserve"> </v>
      </c>
    </row>
    <row r="248" spans="2:18" x14ac:dyDescent="0.2">
      <c r="B248" s="205"/>
      <c r="C248" s="220" t="s">
        <v>660</v>
      </c>
      <c r="D248" s="11"/>
      <c r="E248" s="11"/>
      <c r="F248" s="11"/>
      <c r="G248" s="11"/>
      <c r="H248" s="11"/>
      <c r="I248" s="11"/>
      <c r="J248" s="11"/>
      <c r="K248" s="11"/>
      <c r="L248" s="11"/>
      <c r="M248" s="11"/>
      <c r="N248" s="11"/>
      <c r="O248" s="11"/>
      <c r="P248" s="11"/>
      <c r="Q248" s="11"/>
      <c r="R248" s="11"/>
    </row>
    <row r="249" spans="2:18" x14ac:dyDescent="0.2">
      <c r="B249" s="205"/>
      <c r="C249" s="220" t="s">
        <v>661</v>
      </c>
      <c r="D249" s="11"/>
      <c r="E249" s="11"/>
      <c r="F249" s="11"/>
      <c r="G249" s="11"/>
      <c r="H249" s="11"/>
      <c r="I249" s="11"/>
      <c r="J249" s="11"/>
      <c r="K249" s="11"/>
      <c r="L249" s="11"/>
      <c r="M249" s="11"/>
      <c r="N249" s="11"/>
      <c r="O249" s="11"/>
      <c r="P249" s="11"/>
      <c r="Q249" s="11"/>
      <c r="R249" s="11"/>
    </row>
    <row r="250" spans="2:18" x14ac:dyDescent="0.2">
      <c r="B250" s="205"/>
      <c r="C250" s="220" t="s">
        <v>660</v>
      </c>
      <c r="D250" s="11"/>
      <c r="E250" s="11"/>
      <c r="F250" s="11"/>
      <c r="G250" s="11"/>
      <c r="H250" s="11"/>
      <c r="I250" s="11"/>
      <c r="J250" s="11"/>
      <c r="K250" s="11"/>
      <c r="L250" s="11"/>
      <c r="M250" s="11"/>
      <c r="N250" s="11"/>
      <c r="O250" s="11"/>
      <c r="P250" s="11"/>
      <c r="Q250" s="11"/>
      <c r="R250" s="11"/>
    </row>
    <row r="251" spans="2:18" x14ac:dyDescent="0.2">
      <c r="B251" s="3">
        <v>4</v>
      </c>
      <c r="C251" s="221" t="s">
        <v>662</v>
      </c>
      <c r="D251" s="204" t="str">
        <f>IF(COUNTIF(D248:D250,"A")&gt;=1,"C",IF(COUNTIF(D248:D250,"A")&gt;0,"P"," "))</f>
        <v xml:space="preserve"> </v>
      </c>
      <c r="E251" s="204" t="str">
        <f t="shared" ref="E251:R251" si="62">IF(COUNTIF(E248:E250,"A")&gt;=1,"C",IF(COUNTIF(E248:E250,"A")&gt;0,"P"," "))</f>
        <v xml:space="preserve"> </v>
      </c>
      <c r="F251" s="204" t="str">
        <f t="shared" si="62"/>
        <v xml:space="preserve"> </v>
      </c>
      <c r="G251" s="204" t="str">
        <f t="shared" si="62"/>
        <v xml:space="preserve"> </v>
      </c>
      <c r="H251" s="204" t="str">
        <f t="shared" si="62"/>
        <v xml:space="preserve"> </v>
      </c>
      <c r="I251" s="204" t="str">
        <f t="shared" si="62"/>
        <v xml:space="preserve"> </v>
      </c>
      <c r="J251" s="204" t="str">
        <f t="shared" si="62"/>
        <v xml:space="preserve"> </v>
      </c>
      <c r="K251" s="204" t="str">
        <f t="shared" si="62"/>
        <v xml:space="preserve"> </v>
      </c>
      <c r="L251" s="204" t="str">
        <f t="shared" si="62"/>
        <v xml:space="preserve"> </v>
      </c>
      <c r="M251" s="204" t="str">
        <f t="shared" si="62"/>
        <v xml:space="preserve"> </v>
      </c>
      <c r="N251" s="204" t="str">
        <f t="shared" si="62"/>
        <v xml:space="preserve"> </v>
      </c>
      <c r="O251" s="204" t="str">
        <f t="shared" si="62"/>
        <v xml:space="preserve"> </v>
      </c>
      <c r="P251" s="204" t="str">
        <f t="shared" si="62"/>
        <v xml:space="preserve"> </v>
      </c>
      <c r="Q251" s="204" t="str">
        <f t="shared" si="62"/>
        <v xml:space="preserve"> </v>
      </c>
      <c r="R251" s="204" t="str">
        <f t="shared" si="62"/>
        <v xml:space="preserve"> </v>
      </c>
    </row>
    <row r="252" spans="2:18" x14ac:dyDescent="0.2">
      <c r="B252" s="205"/>
      <c r="C252" s="220" t="s">
        <v>663</v>
      </c>
      <c r="D252" s="11"/>
      <c r="E252" s="11"/>
      <c r="F252" s="11"/>
      <c r="G252" s="11"/>
      <c r="H252" s="11"/>
      <c r="I252" s="11"/>
      <c r="J252" s="11"/>
      <c r="K252" s="11"/>
      <c r="L252" s="11"/>
      <c r="M252" s="11"/>
      <c r="N252" s="11"/>
      <c r="O252" s="11"/>
      <c r="P252" s="11"/>
      <c r="Q252" s="11"/>
      <c r="R252" s="11"/>
    </row>
    <row r="253" spans="2:18" x14ac:dyDescent="0.2">
      <c r="B253" s="205"/>
      <c r="C253" s="220" t="s">
        <v>664</v>
      </c>
      <c r="D253" s="11"/>
      <c r="E253" s="11"/>
      <c r="F253" s="11"/>
      <c r="G253" s="11"/>
      <c r="H253" s="11"/>
      <c r="I253" s="11"/>
      <c r="J253" s="11"/>
      <c r="K253" s="11"/>
      <c r="L253" s="11"/>
      <c r="M253" s="11"/>
      <c r="N253" s="11"/>
      <c r="O253" s="11"/>
      <c r="P253" s="11"/>
      <c r="Q253" s="11"/>
      <c r="R253" s="11"/>
    </row>
    <row r="254" spans="2:18" x14ac:dyDescent="0.2">
      <c r="B254" s="205"/>
      <c r="C254" s="220" t="s">
        <v>665</v>
      </c>
      <c r="D254" s="11"/>
      <c r="E254" s="11"/>
      <c r="F254" s="11"/>
      <c r="G254" s="11"/>
      <c r="H254" s="11"/>
      <c r="I254" s="11"/>
      <c r="J254" s="11"/>
      <c r="K254" s="11"/>
      <c r="L254" s="11"/>
      <c r="M254" s="11"/>
      <c r="N254" s="11"/>
      <c r="O254" s="11"/>
      <c r="P254" s="11"/>
      <c r="Q254" s="11"/>
      <c r="R254" s="11"/>
    </row>
    <row r="255" spans="2:18" x14ac:dyDescent="0.2">
      <c r="B255" s="3">
        <v>5</v>
      </c>
      <c r="C255" s="221" t="s">
        <v>666</v>
      </c>
      <c r="D255" s="204" t="str">
        <f>IF(COUNTIF(D252:D254,"A")&gt;=1,"C",IF(COUNTIF(D252:D254,"A")&gt;0,"P"," "))</f>
        <v xml:space="preserve"> </v>
      </c>
      <c r="E255" s="204" t="str">
        <f t="shared" ref="E255:R255" si="63">IF(COUNTIF(E252:E254,"A")&gt;=1,"C",IF(COUNTIF(E252:E254,"A")&gt;0,"P"," "))</f>
        <v xml:space="preserve"> </v>
      </c>
      <c r="F255" s="204" t="str">
        <f t="shared" si="63"/>
        <v xml:space="preserve"> </v>
      </c>
      <c r="G255" s="204" t="str">
        <f t="shared" si="63"/>
        <v xml:space="preserve"> </v>
      </c>
      <c r="H255" s="204" t="str">
        <f t="shared" si="63"/>
        <v xml:space="preserve"> </v>
      </c>
      <c r="I255" s="204" t="str">
        <f t="shared" si="63"/>
        <v xml:space="preserve"> </v>
      </c>
      <c r="J255" s="204" t="str">
        <f t="shared" si="63"/>
        <v xml:space="preserve"> </v>
      </c>
      <c r="K255" s="204" t="str">
        <f t="shared" si="63"/>
        <v xml:space="preserve"> </v>
      </c>
      <c r="L255" s="204" t="str">
        <f t="shared" si="63"/>
        <v xml:space="preserve"> </v>
      </c>
      <c r="M255" s="204" t="str">
        <f t="shared" si="63"/>
        <v xml:space="preserve"> </v>
      </c>
      <c r="N255" s="204" t="str">
        <f t="shared" si="63"/>
        <v xml:space="preserve"> </v>
      </c>
      <c r="O255" s="204" t="str">
        <f t="shared" si="63"/>
        <v xml:space="preserve"> </v>
      </c>
      <c r="P255" s="204" t="str">
        <f t="shared" si="63"/>
        <v xml:space="preserve"> </v>
      </c>
      <c r="Q255" s="204" t="str">
        <f t="shared" si="63"/>
        <v xml:space="preserve"> </v>
      </c>
      <c r="R255" s="204" t="str">
        <f t="shared" si="63"/>
        <v xml:space="preserve"> </v>
      </c>
    </row>
    <row r="256" spans="2:18" x14ac:dyDescent="0.2">
      <c r="B256" s="205"/>
      <c r="C256" s="220" t="s">
        <v>667</v>
      </c>
      <c r="D256" s="11"/>
      <c r="E256" s="11"/>
      <c r="F256" s="11"/>
      <c r="G256" s="11"/>
      <c r="H256" s="11"/>
      <c r="I256" s="11"/>
      <c r="J256" s="11"/>
      <c r="K256" s="11"/>
      <c r="L256" s="11"/>
      <c r="M256" s="11"/>
      <c r="N256" s="11"/>
      <c r="O256" s="11"/>
      <c r="P256" s="11"/>
      <c r="Q256" s="11"/>
      <c r="R256" s="11"/>
    </row>
    <row r="257" spans="2:18" x14ac:dyDescent="0.2">
      <c r="B257" s="205"/>
      <c r="C257" s="220" t="s">
        <v>668</v>
      </c>
      <c r="D257" s="11"/>
      <c r="E257" s="11"/>
      <c r="F257" s="11"/>
      <c r="G257" s="11"/>
      <c r="H257" s="11"/>
      <c r="I257" s="11"/>
      <c r="J257" s="11"/>
      <c r="K257" s="11"/>
      <c r="L257" s="11"/>
      <c r="M257" s="11"/>
      <c r="N257" s="11"/>
      <c r="O257" s="11"/>
      <c r="P257" s="11"/>
      <c r="Q257" s="11"/>
      <c r="R257" s="11"/>
    </row>
    <row r="258" spans="2:18" x14ac:dyDescent="0.2">
      <c r="B258" s="205"/>
      <c r="C258" s="220" t="s">
        <v>669</v>
      </c>
      <c r="D258" s="11"/>
      <c r="E258" s="11"/>
      <c r="F258" s="11"/>
      <c r="G258" s="11"/>
      <c r="H258" s="11"/>
      <c r="I258" s="11"/>
      <c r="J258" s="11"/>
      <c r="K258" s="11"/>
      <c r="L258" s="11"/>
      <c r="M258" s="11"/>
      <c r="N258" s="11"/>
      <c r="O258" s="11"/>
      <c r="P258" s="11"/>
      <c r="Q258" s="11"/>
      <c r="R258" s="11"/>
    </row>
    <row r="259" spans="2:18" ht="1.5" customHeight="1" thickBot="1" x14ac:dyDescent="0.25">
      <c r="D259" s="204" t="str">
        <f>IF(COUNTIF(D256:D258,"A")&gt;=1,"C",IF(COUNTIF(D256:D258,"A")&gt;0,"P"," "))</f>
        <v xml:space="preserve"> </v>
      </c>
      <c r="E259" s="204" t="str">
        <f t="shared" ref="E259:R259" si="64">IF(COUNTIF(E256:E258,"A")&gt;=1,"C",IF(COUNTIF(E256:E258,"A")&gt;0,"P"," "))</f>
        <v xml:space="preserve"> </v>
      </c>
      <c r="F259" s="204" t="str">
        <f t="shared" si="64"/>
        <v xml:space="preserve"> </v>
      </c>
      <c r="G259" s="204" t="str">
        <f t="shared" si="64"/>
        <v xml:space="preserve"> </v>
      </c>
      <c r="H259" s="204" t="str">
        <f t="shared" si="64"/>
        <v xml:space="preserve"> </v>
      </c>
      <c r="I259" s="204" t="str">
        <f t="shared" si="64"/>
        <v xml:space="preserve"> </v>
      </c>
      <c r="J259" s="204" t="str">
        <f t="shared" si="64"/>
        <v xml:space="preserve"> </v>
      </c>
      <c r="K259" s="204" t="str">
        <f t="shared" si="64"/>
        <v xml:space="preserve"> </v>
      </c>
      <c r="L259" s="204" t="str">
        <f t="shared" si="64"/>
        <v xml:space="preserve"> </v>
      </c>
      <c r="M259" s="204" t="str">
        <f t="shared" si="64"/>
        <v xml:space="preserve"> </v>
      </c>
      <c r="N259" s="204" t="str">
        <f t="shared" si="64"/>
        <v xml:space="preserve"> </v>
      </c>
      <c r="O259" s="204" t="str">
        <f t="shared" si="64"/>
        <v xml:space="preserve"> </v>
      </c>
      <c r="P259" s="204" t="str">
        <f t="shared" si="64"/>
        <v xml:space="preserve"> </v>
      </c>
      <c r="Q259" s="204" t="str">
        <f t="shared" si="64"/>
        <v xml:space="preserve"> </v>
      </c>
      <c r="R259" s="204" t="str">
        <f t="shared" si="64"/>
        <v xml:space="preserve"> </v>
      </c>
    </row>
    <row r="260" spans="2:18" ht="13.5" thickBot="1" x14ac:dyDescent="0.25">
      <c r="C260" s="122" t="s">
        <v>57</v>
      </c>
      <c r="D260" s="158" t="str">
        <f>IF(COUNTIF(D243:D259,"C")&gt;4,"C",IF(COUNTIF(D243:D259,"C")&gt;0,"P"," "))</f>
        <v xml:space="preserve"> </v>
      </c>
      <c r="E260" s="158" t="str">
        <f t="shared" ref="E260:R260" si="65">IF(COUNTIF(E243:E259,"C")&gt;4,"C",IF(COUNTIF(E243:E259,"C")&gt;0,"P"," "))</f>
        <v xml:space="preserve"> </v>
      </c>
      <c r="F260" s="158" t="str">
        <f t="shared" si="65"/>
        <v xml:space="preserve"> </v>
      </c>
      <c r="G260" s="158" t="str">
        <f t="shared" si="65"/>
        <v xml:space="preserve"> </v>
      </c>
      <c r="H260" s="158" t="str">
        <f t="shared" si="65"/>
        <v xml:space="preserve"> </v>
      </c>
      <c r="I260" s="158" t="str">
        <f t="shared" si="65"/>
        <v xml:space="preserve"> </v>
      </c>
      <c r="J260" s="158" t="str">
        <f t="shared" si="65"/>
        <v xml:space="preserve"> </v>
      </c>
      <c r="K260" s="158" t="str">
        <f t="shared" si="65"/>
        <v xml:space="preserve"> </v>
      </c>
      <c r="L260" s="158" t="str">
        <f t="shared" si="65"/>
        <v xml:space="preserve"> </v>
      </c>
      <c r="M260" s="158" t="str">
        <f t="shared" si="65"/>
        <v xml:space="preserve"> </v>
      </c>
      <c r="N260" s="158" t="str">
        <f t="shared" si="65"/>
        <v xml:space="preserve"> </v>
      </c>
      <c r="O260" s="158" t="str">
        <f t="shared" si="65"/>
        <v xml:space="preserve"> </v>
      </c>
      <c r="P260" s="158" t="str">
        <f t="shared" si="65"/>
        <v xml:space="preserve"> </v>
      </c>
      <c r="Q260" s="158" t="str">
        <f t="shared" si="65"/>
        <v xml:space="preserve"> </v>
      </c>
      <c r="R260" s="158" t="str">
        <f t="shared" si="65"/>
        <v xml:space="preserve"> </v>
      </c>
    </row>
    <row r="261" spans="2:18" ht="15" x14ac:dyDescent="0.25">
      <c r="B261" s="201" t="s">
        <v>182</v>
      </c>
    </row>
    <row r="262" spans="2:18" x14ac:dyDescent="0.2">
      <c r="B262" s="3">
        <v>1</v>
      </c>
      <c r="C262" s="70" t="s">
        <v>670</v>
      </c>
    </row>
    <row r="263" spans="2:18" x14ac:dyDescent="0.2">
      <c r="B263" s="202"/>
      <c r="C263" s="76" t="s">
        <v>671</v>
      </c>
      <c r="D263" s="11" t="s">
        <v>765</v>
      </c>
      <c r="E263" s="11" t="s">
        <v>765</v>
      </c>
      <c r="F263" s="11"/>
      <c r="G263" s="11"/>
      <c r="H263" s="11"/>
      <c r="I263" s="11"/>
      <c r="J263" s="11"/>
      <c r="K263" s="11"/>
      <c r="L263" s="11"/>
      <c r="M263" s="11"/>
      <c r="N263" s="11"/>
      <c r="O263" s="11"/>
      <c r="P263" s="11"/>
      <c r="Q263" s="11"/>
      <c r="R263" s="11"/>
    </row>
    <row r="264" spans="2:18" x14ac:dyDescent="0.2">
      <c r="B264" s="202"/>
      <c r="C264" s="76" t="s">
        <v>672</v>
      </c>
      <c r="D264" s="11"/>
      <c r="E264" s="11"/>
      <c r="F264" s="11"/>
      <c r="G264" s="11"/>
      <c r="H264" s="11"/>
      <c r="I264" s="11"/>
      <c r="J264" s="11"/>
      <c r="K264" s="11"/>
      <c r="L264" s="11"/>
      <c r="M264" s="11"/>
      <c r="N264" s="11"/>
      <c r="O264" s="11"/>
      <c r="P264" s="11"/>
      <c r="Q264" s="11"/>
      <c r="R264" s="11"/>
    </row>
    <row r="265" spans="2:18" x14ac:dyDescent="0.2">
      <c r="B265" s="202"/>
      <c r="C265" s="76" t="s">
        <v>673</v>
      </c>
      <c r="D265" s="11"/>
      <c r="E265" s="11"/>
      <c r="F265" s="11"/>
      <c r="G265" s="11"/>
      <c r="H265" s="11"/>
      <c r="I265" s="11"/>
      <c r="J265" s="11"/>
      <c r="K265" s="11"/>
      <c r="L265" s="11"/>
      <c r="M265" s="11"/>
      <c r="N265" s="11"/>
      <c r="O265" s="11"/>
      <c r="P265" s="11"/>
      <c r="Q265" s="11"/>
      <c r="R265" s="11"/>
    </row>
    <row r="266" spans="2:18" x14ac:dyDescent="0.2">
      <c r="B266" s="3">
        <v>2</v>
      </c>
      <c r="C266" s="203" t="s">
        <v>674</v>
      </c>
      <c r="D266" s="204" t="str">
        <f>IF(COUNTIF(D263:D265,"A")&gt;=1,"C",IF(COUNTIF(D263:D265,"A")&gt;0,"P"," "))</f>
        <v>C</v>
      </c>
      <c r="E266" s="204" t="str">
        <f t="shared" ref="E266:R266" si="66">IF(COUNTIF(E263:E265,"A")&gt;=1,"C",IF(COUNTIF(E263:E265,"A")&gt;0,"P"," "))</f>
        <v>C</v>
      </c>
      <c r="F266" s="204" t="str">
        <f t="shared" si="66"/>
        <v xml:space="preserve"> </v>
      </c>
      <c r="G266" s="204" t="str">
        <f t="shared" si="66"/>
        <v xml:space="preserve"> </v>
      </c>
      <c r="H266" s="204" t="str">
        <f t="shared" si="66"/>
        <v xml:space="preserve"> </v>
      </c>
      <c r="I266" s="204" t="str">
        <f t="shared" si="66"/>
        <v xml:space="preserve"> </v>
      </c>
      <c r="J266" s="204" t="str">
        <f t="shared" si="66"/>
        <v xml:space="preserve"> </v>
      </c>
      <c r="K266" s="204" t="str">
        <f t="shared" si="66"/>
        <v xml:space="preserve"> </v>
      </c>
      <c r="L266" s="204" t="str">
        <f t="shared" si="66"/>
        <v xml:space="preserve"> </v>
      </c>
      <c r="M266" s="204" t="str">
        <f t="shared" si="66"/>
        <v xml:space="preserve"> </v>
      </c>
      <c r="N266" s="204" t="str">
        <f t="shared" si="66"/>
        <v xml:space="preserve"> </v>
      </c>
      <c r="O266" s="204" t="str">
        <f t="shared" si="66"/>
        <v xml:space="preserve"> </v>
      </c>
      <c r="P266" s="204" t="str">
        <f t="shared" si="66"/>
        <v xml:space="preserve"> </v>
      </c>
      <c r="Q266" s="204" t="str">
        <f t="shared" si="66"/>
        <v xml:space="preserve"> </v>
      </c>
      <c r="R266" s="204" t="str">
        <f t="shared" si="66"/>
        <v xml:space="preserve"> </v>
      </c>
    </row>
    <row r="267" spans="2:18" x14ac:dyDescent="0.2">
      <c r="B267" s="205"/>
      <c r="C267" s="76" t="s">
        <v>675</v>
      </c>
      <c r="D267" s="11" t="s">
        <v>765</v>
      </c>
      <c r="E267" s="11"/>
      <c r="F267" s="11"/>
      <c r="G267" s="11"/>
      <c r="H267" s="11"/>
      <c r="I267" s="11"/>
      <c r="J267" s="11"/>
      <c r="K267" s="11"/>
      <c r="L267" s="11"/>
      <c r="M267" s="11"/>
      <c r="N267" s="11"/>
      <c r="O267" s="11"/>
      <c r="P267" s="11"/>
      <c r="Q267" s="11"/>
      <c r="R267" s="11"/>
    </row>
    <row r="268" spans="2:18" x14ac:dyDescent="0.2">
      <c r="B268" s="205"/>
      <c r="C268" s="76" t="s">
        <v>676</v>
      </c>
      <c r="D268" s="11"/>
      <c r="E268" s="11" t="s">
        <v>765</v>
      </c>
      <c r="F268" s="11"/>
      <c r="G268" s="11"/>
      <c r="H268" s="11"/>
      <c r="I268" s="11"/>
      <c r="J268" s="11"/>
      <c r="K268" s="11"/>
      <c r="L268" s="11"/>
      <c r="M268" s="11"/>
      <c r="N268" s="11"/>
      <c r="O268" s="11"/>
      <c r="P268" s="11"/>
      <c r="Q268" s="11"/>
      <c r="R268" s="11"/>
    </row>
    <row r="269" spans="2:18" x14ac:dyDescent="0.2">
      <c r="B269" s="205"/>
      <c r="C269" s="76" t="s">
        <v>677</v>
      </c>
      <c r="D269" s="11"/>
      <c r="E269" s="11"/>
      <c r="F269" s="11"/>
      <c r="G269" s="11"/>
      <c r="H269" s="11"/>
      <c r="I269" s="11"/>
      <c r="J269" s="11"/>
      <c r="K269" s="11"/>
      <c r="L269" s="11"/>
      <c r="M269" s="11"/>
      <c r="N269" s="11"/>
      <c r="O269" s="11"/>
      <c r="P269" s="11"/>
      <c r="Q269" s="11"/>
      <c r="R269" s="11"/>
    </row>
    <row r="270" spans="2:18" x14ac:dyDescent="0.2">
      <c r="B270" s="3">
        <v>3</v>
      </c>
      <c r="C270" s="221" t="s">
        <v>678</v>
      </c>
      <c r="D270" s="204" t="str">
        <f>IF(COUNTIF(D267:D269,"A")&gt;=1,"C",IF(COUNTIF(D267:D269,"A")&gt;0,"P"," "))</f>
        <v>C</v>
      </c>
      <c r="E270" s="204" t="str">
        <f t="shared" ref="E270:R270" si="67">IF(COUNTIF(E267:E269,"A")&gt;=1,"C",IF(COUNTIF(E267:E269,"A")&gt;0,"P"," "))</f>
        <v>C</v>
      </c>
      <c r="F270" s="204" t="str">
        <f t="shared" si="67"/>
        <v xml:space="preserve"> </v>
      </c>
      <c r="G270" s="204" t="str">
        <f t="shared" si="67"/>
        <v xml:space="preserve"> </v>
      </c>
      <c r="H270" s="204" t="str">
        <f t="shared" si="67"/>
        <v xml:space="preserve"> </v>
      </c>
      <c r="I270" s="204" t="str">
        <f t="shared" si="67"/>
        <v xml:space="preserve"> </v>
      </c>
      <c r="J270" s="204" t="str">
        <f t="shared" si="67"/>
        <v xml:space="preserve"> </v>
      </c>
      <c r="K270" s="204" t="str">
        <f t="shared" si="67"/>
        <v xml:space="preserve"> </v>
      </c>
      <c r="L270" s="204" t="str">
        <f t="shared" si="67"/>
        <v xml:space="preserve"> </v>
      </c>
      <c r="M270" s="204" t="str">
        <f t="shared" si="67"/>
        <v xml:space="preserve"> </v>
      </c>
      <c r="N270" s="204" t="str">
        <f t="shared" si="67"/>
        <v xml:space="preserve"> </v>
      </c>
      <c r="O270" s="204" t="str">
        <f t="shared" si="67"/>
        <v xml:space="preserve"> </v>
      </c>
      <c r="P270" s="204" t="str">
        <f t="shared" si="67"/>
        <v xml:space="preserve"> </v>
      </c>
      <c r="Q270" s="204" t="str">
        <f t="shared" si="67"/>
        <v xml:space="preserve"> </v>
      </c>
      <c r="R270" s="204" t="str">
        <f t="shared" si="67"/>
        <v xml:space="preserve"> </v>
      </c>
    </row>
    <row r="271" spans="2:18" x14ac:dyDescent="0.2">
      <c r="B271" s="205"/>
      <c r="C271" s="220" t="s">
        <v>679</v>
      </c>
      <c r="D271" s="11"/>
      <c r="E271" s="11" t="s">
        <v>765</v>
      </c>
      <c r="F271" s="11"/>
      <c r="G271" s="11"/>
      <c r="H271" s="11"/>
      <c r="I271" s="11"/>
      <c r="J271" s="11"/>
      <c r="K271" s="11"/>
      <c r="L271" s="11"/>
      <c r="M271" s="11"/>
      <c r="N271" s="11"/>
      <c r="O271" s="11"/>
      <c r="P271" s="11"/>
      <c r="Q271" s="11"/>
      <c r="R271" s="11"/>
    </row>
    <row r="272" spans="2:18" x14ac:dyDescent="0.2">
      <c r="B272" s="205"/>
      <c r="C272" s="220" t="s">
        <v>680</v>
      </c>
      <c r="D272" s="11" t="s">
        <v>765</v>
      </c>
      <c r="E272" s="11"/>
      <c r="F272" s="11"/>
      <c r="G272" s="11"/>
      <c r="H272" s="11"/>
      <c r="I272" s="11"/>
      <c r="J272" s="11"/>
      <c r="K272" s="11"/>
      <c r="L272" s="11"/>
      <c r="M272" s="11"/>
      <c r="N272" s="11"/>
      <c r="O272" s="11"/>
      <c r="P272" s="11"/>
      <c r="Q272" s="11"/>
      <c r="R272" s="11"/>
    </row>
    <row r="273" spans="2:18" x14ac:dyDescent="0.2">
      <c r="B273" s="205"/>
      <c r="C273" s="220" t="s">
        <v>681</v>
      </c>
      <c r="D273" s="11"/>
      <c r="E273" s="11"/>
      <c r="F273" s="11"/>
      <c r="G273" s="11"/>
      <c r="H273" s="11"/>
      <c r="I273" s="11"/>
      <c r="J273" s="11"/>
      <c r="K273" s="11"/>
      <c r="L273" s="11"/>
      <c r="M273" s="11"/>
      <c r="N273" s="11"/>
      <c r="O273" s="11"/>
      <c r="P273" s="11"/>
      <c r="Q273" s="11"/>
      <c r="R273" s="11"/>
    </row>
    <row r="274" spans="2:18" x14ac:dyDescent="0.2">
      <c r="B274" s="3">
        <v>4</v>
      </c>
      <c r="C274" s="221" t="s">
        <v>682</v>
      </c>
      <c r="D274" s="204" t="str">
        <f>IF(COUNTIF(D271:D273,"A")&gt;=1,"C",IF(COUNTIF(D271:D273,"A")&gt;0,"P"," "))</f>
        <v>C</v>
      </c>
      <c r="E274" s="204" t="str">
        <f t="shared" ref="E274:R274" si="68">IF(COUNTIF(E271:E273,"A")&gt;=1,"C",IF(COUNTIF(E271:E273,"A")&gt;0,"P"," "))</f>
        <v>C</v>
      </c>
      <c r="F274" s="204" t="str">
        <f t="shared" si="68"/>
        <v xml:space="preserve"> </v>
      </c>
      <c r="G274" s="204" t="str">
        <f t="shared" si="68"/>
        <v xml:space="preserve"> </v>
      </c>
      <c r="H274" s="204" t="str">
        <f t="shared" si="68"/>
        <v xml:space="preserve"> </v>
      </c>
      <c r="I274" s="204" t="str">
        <f t="shared" si="68"/>
        <v xml:space="preserve"> </v>
      </c>
      <c r="J274" s="204" t="str">
        <f t="shared" si="68"/>
        <v xml:space="preserve"> </v>
      </c>
      <c r="K274" s="204" t="str">
        <f t="shared" si="68"/>
        <v xml:space="preserve"> </v>
      </c>
      <c r="L274" s="204" t="str">
        <f t="shared" si="68"/>
        <v xml:space="preserve"> </v>
      </c>
      <c r="M274" s="204" t="str">
        <f t="shared" si="68"/>
        <v xml:space="preserve"> </v>
      </c>
      <c r="N274" s="204" t="str">
        <f t="shared" si="68"/>
        <v xml:space="preserve"> </v>
      </c>
      <c r="O274" s="204" t="str">
        <f t="shared" si="68"/>
        <v xml:space="preserve"> </v>
      </c>
      <c r="P274" s="204" t="str">
        <f t="shared" si="68"/>
        <v xml:space="preserve"> </v>
      </c>
      <c r="Q274" s="204" t="str">
        <f t="shared" si="68"/>
        <v xml:space="preserve"> </v>
      </c>
      <c r="R274" s="204" t="str">
        <f t="shared" si="68"/>
        <v xml:space="preserve"> </v>
      </c>
    </row>
    <row r="275" spans="2:18" x14ac:dyDescent="0.2">
      <c r="B275" s="205"/>
      <c r="C275" s="220" t="s">
        <v>683</v>
      </c>
      <c r="D275" s="11" t="s">
        <v>765</v>
      </c>
      <c r="E275" s="11" t="s">
        <v>765</v>
      </c>
      <c r="F275" s="11" t="s">
        <v>765</v>
      </c>
      <c r="G275" s="11"/>
      <c r="H275" s="11"/>
      <c r="I275" s="11"/>
      <c r="J275" s="11"/>
      <c r="K275" s="11"/>
      <c r="L275" s="11"/>
      <c r="M275" s="11"/>
      <c r="N275" s="11"/>
      <c r="O275" s="11"/>
      <c r="P275" s="11"/>
      <c r="Q275" s="11"/>
      <c r="R275" s="11"/>
    </row>
    <row r="276" spans="2:18" x14ac:dyDescent="0.2">
      <c r="B276" s="205"/>
      <c r="C276" s="220" t="s">
        <v>684</v>
      </c>
      <c r="D276" s="11"/>
      <c r="E276" s="11"/>
      <c r="F276" s="11"/>
      <c r="G276" s="11"/>
      <c r="H276" s="11"/>
      <c r="I276" s="11"/>
      <c r="J276" s="11"/>
      <c r="K276" s="11"/>
      <c r="L276" s="11"/>
      <c r="M276" s="11"/>
      <c r="N276" s="11"/>
      <c r="O276" s="11"/>
      <c r="P276" s="11"/>
      <c r="Q276" s="11"/>
      <c r="R276" s="11"/>
    </row>
    <row r="277" spans="2:18" x14ac:dyDescent="0.2">
      <c r="B277" s="205"/>
      <c r="C277" s="220" t="s">
        <v>685</v>
      </c>
      <c r="D277" s="11"/>
      <c r="E277" s="11"/>
      <c r="F277" s="11"/>
      <c r="G277" s="11"/>
      <c r="H277" s="11"/>
      <c r="I277" s="11"/>
      <c r="J277" s="11"/>
      <c r="K277" s="11"/>
      <c r="L277" s="11"/>
      <c r="M277" s="11"/>
      <c r="N277" s="11"/>
      <c r="O277" s="11"/>
      <c r="P277" s="11"/>
      <c r="Q277" s="11"/>
      <c r="R277" s="11"/>
    </row>
    <row r="278" spans="2:18" x14ac:dyDescent="0.2">
      <c r="B278" s="3">
        <v>5</v>
      </c>
      <c r="C278" s="221" t="s">
        <v>686</v>
      </c>
      <c r="D278" s="204" t="str">
        <f>IF(COUNTIF(D275:D277,"A")&gt;=1,"C",IF(COUNTIF(D275:D277,"A")&gt;0,"P"," "))</f>
        <v>C</v>
      </c>
      <c r="E278" s="204" t="str">
        <f t="shared" ref="E278:R278" si="69">IF(COUNTIF(E275:E277,"A")&gt;=1,"C",IF(COUNTIF(E275:E277,"A")&gt;0,"P"," "))</f>
        <v>C</v>
      </c>
      <c r="F278" s="204" t="str">
        <f t="shared" si="69"/>
        <v>C</v>
      </c>
      <c r="G278" s="204" t="str">
        <f t="shared" si="69"/>
        <v xml:space="preserve"> </v>
      </c>
      <c r="H278" s="204" t="str">
        <f t="shared" si="69"/>
        <v xml:space="preserve"> </v>
      </c>
      <c r="I278" s="204" t="str">
        <f t="shared" si="69"/>
        <v xml:space="preserve"> </v>
      </c>
      <c r="J278" s="204" t="str">
        <f t="shared" si="69"/>
        <v xml:space="preserve"> </v>
      </c>
      <c r="K278" s="204" t="str">
        <f t="shared" si="69"/>
        <v xml:space="preserve"> </v>
      </c>
      <c r="L278" s="204" t="str">
        <f t="shared" si="69"/>
        <v xml:space="preserve"> </v>
      </c>
      <c r="M278" s="204" t="str">
        <f t="shared" si="69"/>
        <v xml:space="preserve"> </v>
      </c>
      <c r="N278" s="204" t="str">
        <f t="shared" si="69"/>
        <v xml:space="preserve"> </v>
      </c>
      <c r="O278" s="204" t="str">
        <f t="shared" si="69"/>
        <v xml:space="preserve"> </v>
      </c>
      <c r="P278" s="204" t="str">
        <f t="shared" si="69"/>
        <v xml:space="preserve"> </v>
      </c>
      <c r="Q278" s="204" t="str">
        <f t="shared" si="69"/>
        <v xml:space="preserve"> </v>
      </c>
      <c r="R278" s="204" t="str">
        <f t="shared" si="69"/>
        <v xml:space="preserve"> </v>
      </c>
    </row>
    <row r="279" spans="2:18" x14ac:dyDescent="0.2">
      <c r="B279" s="205"/>
      <c r="C279" s="220" t="s">
        <v>687</v>
      </c>
      <c r="D279" s="11"/>
      <c r="E279" s="11"/>
      <c r="F279" s="11"/>
      <c r="G279" s="11"/>
      <c r="H279" s="11"/>
      <c r="I279" s="11"/>
      <c r="J279" s="11"/>
      <c r="K279" s="11"/>
      <c r="L279" s="11"/>
      <c r="M279" s="11"/>
      <c r="N279" s="11"/>
      <c r="O279" s="11"/>
      <c r="P279" s="11"/>
      <c r="Q279" s="11"/>
      <c r="R279" s="11"/>
    </row>
    <row r="280" spans="2:18" x14ac:dyDescent="0.2">
      <c r="B280" s="205"/>
      <c r="C280" s="220" t="s">
        <v>688</v>
      </c>
      <c r="D280" s="11"/>
      <c r="E280" s="11"/>
      <c r="F280" s="11"/>
      <c r="G280" s="11"/>
      <c r="H280" s="11"/>
      <c r="I280" s="11"/>
      <c r="J280" s="11"/>
      <c r="K280" s="11"/>
      <c r="L280" s="11"/>
      <c r="M280" s="11"/>
      <c r="N280" s="11"/>
      <c r="O280" s="11"/>
      <c r="P280" s="11"/>
      <c r="Q280" s="11"/>
      <c r="R280" s="11"/>
    </row>
    <row r="281" spans="2:18" x14ac:dyDescent="0.2">
      <c r="B281" s="205"/>
      <c r="C281" s="220" t="s">
        <v>689</v>
      </c>
      <c r="D281" s="11" t="s">
        <v>765</v>
      </c>
      <c r="E281" s="11" t="s">
        <v>765</v>
      </c>
      <c r="F281" s="11"/>
      <c r="G281" s="11"/>
      <c r="H281" s="11"/>
      <c r="I281" s="11"/>
      <c r="J281" s="11"/>
      <c r="K281" s="11"/>
      <c r="L281" s="11"/>
      <c r="M281" s="11"/>
      <c r="N281" s="11"/>
      <c r="O281" s="11"/>
      <c r="P281" s="11"/>
      <c r="Q281" s="11"/>
      <c r="R281" s="11"/>
    </row>
    <row r="282" spans="2:18" ht="1.5" customHeight="1" thickBot="1" x14ac:dyDescent="0.25">
      <c r="D282" s="204" t="str">
        <f>IF(COUNTIF(D279:D281,"A")&gt;=1,"C",IF(COUNTIF(D279:D281,"A")&gt;0,"P"," "))</f>
        <v>C</v>
      </c>
      <c r="E282" s="204" t="str">
        <f t="shared" ref="E282:R282" si="70">IF(COUNTIF(E279:E281,"A")&gt;=1,"C",IF(COUNTIF(E279:E281,"A")&gt;0,"P"," "))</f>
        <v>C</v>
      </c>
      <c r="F282" s="204" t="str">
        <f t="shared" si="70"/>
        <v xml:space="preserve"> </v>
      </c>
      <c r="G282" s="204" t="str">
        <f t="shared" si="70"/>
        <v xml:space="preserve"> </v>
      </c>
      <c r="H282" s="204" t="str">
        <f t="shared" si="70"/>
        <v xml:space="preserve"> </v>
      </c>
      <c r="I282" s="204" t="str">
        <f t="shared" si="70"/>
        <v xml:space="preserve"> </v>
      </c>
      <c r="J282" s="204" t="str">
        <f t="shared" si="70"/>
        <v xml:space="preserve"> </v>
      </c>
      <c r="K282" s="204" t="str">
        <f t="shared" si="70"/>
        <v xml:space="preserve"> </v>
      </c>
      <c r="L282" s="204" t="str">
        <f t="shared" si="70"/>
        <v xml:space="preserve"> </v>
      </c>
      <c r="M282" s="204" t="str">
        <f t="shared" si="70"/>
        <v xml:space="preserve"> </v>
      </c>
      <c r="N282" s="204" t="str">
        <f t="shared" si="70"/>
        <v xml:space="preserve"> </v>
      </c>
      <c r="O282" s="204" t="str">
        <f t="shared" si="70"/>
        <v xml:space="preserve"> </v>
      </c>
      <c r="P282" s="204" t="str">
        <f t="shared" si="70"/>
        <v xml:space="preserve"> </v>
      </c>
      <c r="Q282" s="204" t="str">
        <f t="shared" si="70"/>
        <v xml:space="preserve"> </v>
      </c>
      <c r="R282" s="204" t="str">
        <f t="shared" si="70"/>
        <v xml:space="preserve"> </v>
      </c>
    </row>
    <row r="283" spans="2:18" ht="13.5" thickBot="1" x14ac:dyDescent="0.25">
      <c r="C283" s="122" t="s">
        <v>57</v>
      </c>
      <c r="D283" s="158" t="str">
        <f>IF(COUNTIF(D266:D282,"C")&gt;4,"C",IF(COUNTIF(D266:D282,"C")&gt;0,"P"," "))</f>
        <v>C</v>
      </c>
      <c r="E283" s="158" t="str">
        <f t="shared" ref="E283:R283" si="71">IF(COUNTIF(E266:E282,"C")&gt;4,"C",IF(COUNTIF(E266:E282,"C")&gt;0,"P"," "))</f>
        <v>C</v>
      </c>
      <c r="F283" s="158" t="str">
        <f t="shared" si="71"/>
        <v>P</v>
      </c>
      <c r="G283" s="158" t="str">
        <f t="shared" si="71"/>
        <v xml:space="preserve"> </v>
      </c>
      <c r="H283" s="158" t="str">
        <f t="shared" si="71"/>
        <v xml:space="preserve"> </v>
      </c>
      <c r="I283" s="158" t="str">
        <f t="shared" si="71"/>
        <v xml:space="preserve"> </v>
      </c>
      <c r="J283" s="158" t="str">
        <f t="shared" si="71"/>
        <v xml:space="preserve"> </v>
      </c>
      <c r="K283" s="158" t="str">
        <f t="shared" si="71"/>
        <v xml:space="preserve"> </v>
      </c>
      <c r="L283" s="158" t="str">
        <f t="shared" si="71"/>
        <v xml:space="preserve"> </v>
      </c>
      <c r="M283" s="158" t="str">
        <f t="shared" si="71"/>
        <v xml:space="preserve"> </v>
      </c>
      <c r="N283" s="158" t="str">
        <f t="shared" si="71"/>
        <v xml:space="preserve"> </v>
      </c>
      <c r="O283" s="158" t="str">
        <f t="shared" si="71"/>
        <v xml:space="preserve"> </v>
      </c>
      <c r="P283" s="158" t="str">
        <f t="shared" si="71"/>
        <v xml:space="preserve"> </v>
      </c>
      <c r="Q283" s="158" t="str">
        <f t="shared" si="71"/>
        <v xml:space="preserve"> </v>
      </c>
      <c r="R283" s="158" t="str">
        <f t="shared" si="71"/>
        <v xml:space="preserve"> </v>
      </c>
    </row>
    <row r="284" spans="2:18" ht="15" x14ac:dyDescent="0.25">
      <c r="B284" s="201" t="s">
        <v>183</v>
      </c>
    </row>
    <row r="285" spans="2:18" x14ac:dyDescent="0.2">
      <c r="B285" s="3">
        <v>1</v>
      </c>
      <c r="C285" s="267" t="s">
        <v>690</v>
      </c>
    </row>
    <row r="286" spans="2:18" x14ac:dyDescent="0.2">
      <c r="B286" s="202"/>
      <c r="C286" s="220" t="s">
        <v>691</v>
      </c>
      <c r="D286" s="11"/>
      <c r="E286" s="11"/>
      <c r="F286" s="11"/>
      <c r="G286" s="11"/>
      <c r="H286" s="11"/>
      <c r="I286" s="11"/>
      <c r="J286" s="11"/>
      <c r="K286" s="11"/>
      <c r="L286" s="11"/>
      <c r="M286" s="11"/>
      <c r="N286" s="11"/>
      <c r="O286" s="11"/>
      <c r="P286" s="11"/>
      <c r="Q286" s="11"/>
      <c r="R286" s="11"/>
    </row>
    <row r="287" spans="2:18" x14ac:dyDescent="0.2">
      <c r="B287" s="202"/>
      <c r="C287" s="220" t="s">
        <v>692</v>
      </c>
      <c r="D287" s="11"/>
      <c r="E287" s="11"/>
      <c r="F287" s="11"/>
      <c r="G287" s="11"/>
      <c r="H287" s="11"/>
      <c r="I287" s="11"/>
      <c r="J287" s="11"/>
      <c r="K287" s="11"/>
      <c r="L287" s="11"/>
      <c r="M287" s="11"/>
      <c r="N287" s="11"/>
      <c r="O287" s="11"/>
      <c r="P287" s="11"/>
      <c r="Q287" s="11"/>
      <c r="R287" s="11"/>
    </row>
    <row r="288" spans="2:18" x14ac:dyDescent="0.2">
      <c r="B288" s="202"/>
      <c r="C288" s="220" t="s">
        <v>693</v>
      </c>
      <c r="D288" s="11"/>
      <c r="E288" s="11"/>
      <c r="F288" s="11"/>
      <c r="G288" s="11"/>
      <c r="H288" s="11"/>
      <c r="I288" s="11"/>
      <c r="J288" s="11"/>
      <c r="K288" s="11"/>
      <c r="L288" s="11"/>
      <c r="M288" s="11"/>
      <c r="N288" s="11"/>
      <c r="O288" s="11"/>
      <c r="P288" s="11"/>
      <c r="Q288" s="11"/>
      <c r="R288" s="11"/>
    </row>
    <row r="289" spans="2:18" x14ac:dyDescent="0.2">
      <c r="B289" s="3">
        <v>2</v>
      </c>
      <c r="C289" s="221" t="s">
        <v>694</v>
      </c>
      <c r="D289" s="204" t="str">
        <f>IF(COUNTIF(D286:D288,"A")&gt;=1,"C",IF(COUNTIF(D286:D288,"A")&gt;0,"P"," "))</f>
        <v xml:space="preserve"> </v>
      </c>
      <c r="E289" s="204" t="str">
        <f t="shared" ref="E289:R289" si="72">IF(COUNTIF(E286:E288,"A")&gt;=1,"C",IF(COUNTIF(E286:E288,"A")&gt;0,"P"," "))</f>
        <v xml:space="preserve"> </v>
      </c>
      <c r="F289" s="204" t="str">
        <f t="shared" si="72"/>
        <v xml:space="preserve"> </v>
      </c>
      <c r="G289" s="204" t="str">
        <f t="shared" si="72"/>
        <v xml:space="preserve"> </v>
      </c>
      <c r="H289" s="204" t="str">
        <f t="shared" si="72"/>
        <v xml:space="preserve"> </v>
      </c>
      <c r="I289" s="204" t="str">
        <f t="shared" si="72"/>
        <v xml:space="preserve"> </v>
      </c>
      <c r="J289" s="204" t="str">
        <f t="shared" si="72"/>
        <v xml:space="preserve"> </v>
      </c>
      <c r="K289" s="204" t="str">
        <f t="shared" si="72"/>
        <v xml:space="preserve"> </v>
      </c>
      <c r="L289" s="204" t="str">
        <f t="shared" si="72"/>
        <v xml:space="preserve"> </v>
      </c>
      <c r="M289" s="204" t="str">
        <f t="shared" si="72"/>
        <v xml:space="preserve"> </v>
      </c>
      <c r="N289" s="204" t="str">
        <f t="shared" si="72"/>
        <v xml:space="preserve"> </v>
      </c>
      <c r="O289" s="204" t="str">
        <f t="shared" si="72"/>
        <v xml:space="preserve"> </v>
      </c>
      <c r="P289" s="204" t="str">
        <f t="shared" si="72"/>
        <v xml:space="preserve"> </v>
      </c>
      <c r="Q289" s="204" t="str">
        <f t="shared" si="72"/>
        <v xml:space="preserve"> </v>
      </c>
      <c r="R289" s="204" t="str">
        <f t="shared" si="72"/>
        <v xml:space="preserve"> </v>
      </c>
    </row>
    <row r="290" spans="2:18" x14ac:dyDescent="0.2">
      <c r="B290" s="205"/>
      <c r="C290" s="220" t="s">
        <v>695</v>
      </c>
      <c r="D290" s="11"/>
      <c r="E290" s="11"/>
      <c r="F290" s="11"/>
      <c r="G290" s="11"/>
      <c r="H290" s="11"/>
      <c r="I290" s="11"/>
      <c r="J290" s="11"/>
      <c r="K290" s="11"/>
      <c r="L290" s="11"/>
      <c r="M290" s="11"/>
      <c r="N290" s="11"/>
      <c r="O290" s="11"/>
      <c r="P290" s="11"/>
      <c r="Q290" s="11"/>
      <c r="R290" s="11"/>
    </row>
    <row r="291" spans="2:18" x14ac:dyDescent="0.2">
      <c r="B291" s="205"/>
      <c r="C291" s="220" t="s">
        <v>696</v>
      </c>
      <c r="D291" s="11"/>
      <c r="E291" s="11"/>
      <c r="F291" s="11"/>
      <c r="G291" s="11"/>
      <c r="H291" s="11"/>
      <c r="I291" s="11"/>
      <c r="J291" s="11"/>
      <c r="K291" s="11"/>
      <c r="L291" s="11"/>
      <c r="M291" s="11"/>
      <c r="N291" s="11"/>
      <c r="O291" s="11"/>
      <c r="P291" s="11"/>
      <c r="Q291" s="11"/>
      <c r="R291" s="11"/>
    </row>
    <row r="292" spans="2:18" x14ac:dyDescent="0.2">
      <c r="B292" s="205"/>
      <c r="C292" s="220" t="s">
        <v>697</v>
      </c>
      <c r="D292" s="11"/>
      <c r="E292" s="11"/>
      <c r="F292" s="11"/>
      <c r="G292" s="11"/>
      <c r="H292" s="11"/>
      <c r="I292" s="11"/>
      <c r="J292" s="11"/>
      <c r="K292" s="11"/>
      <c r="L292" s="11"/>
      <c r="M292" s="11"/>
      <c r="N292" s="11"/>
      <c r="O292" s="11"/>
      <c r="P292" s="11"/>
      <c r="Q292" s="11"/>
      <c r="R292" s="11"/>
    </row>
    <row r="293" spans="2:18" x14ac:dyDescent="0.2">
      <c r="B293" s="3">
        <v>3</v>
      </c>
      <c r="C293" s="221" t="s">
        <v>698</v>
      </c>
      <c r="D293" s="204" t="str">
        <f>IF(COUNTIF(D290:D292,"A")&gt;=1,"C",IF(COUNTIF(D290:D292,"A")&gt;0,"P"," "))</f>
        <v xml:space="preserve"> </v>
      </c>
      <c r="E293" s="204" t="str">
        <f t="shared" ref="E293:R293" si="73">IF(COUNTIF(E290:E292,"A")&gt;=1,"C",IF(COUNTIF(E290:E292,"A")&gt;0,"P"," "))</f>
        <v xml:space="preserve"> </v>
      </c>
      <c r="F293" s="204" t="str">
        <f t="shared" si="73"/>
        <v xml:space="preserve"> </v>
      </c>
      <c r="G293" s="204" t="str">
        <f t="shared" si="73"/>
        <v xml:space="preserve"> </v>
      </c>
      <c r="H293" s="204" t="str">
        <f t="shared" si="73"/>
        <v xml:space="preserve"> </v>
      </c>
      <c r="I293" s="204" t="str">
        <f t="shared" si="73"/>
        <v xml:space="preserve"> </v>
      </c>
      <c r="J293" s="204" t="str">
        <f t="shared" si="73"/>
        <v xml:space="preserve"> </v>
      </c>
      <c r="K293" s="204" t="str">
        <f t="shared" si="73"/>
        <v xml:space="preserve"> </v>
      </c>
      <c r="L293" s="204" t="str">
        <f t="shared" si="73"/>
        <v xml:space="preserve"> </v>
      </c>
      <c r="M293" s="204" t="str">
        <f t="shared" si="73"/>
        <v xml:space="preserve"> </v>
      </c>
      <c r="N293" s="204" t="str">
        <f t="shared" si="73"/>
        <v xml:space="preserve"> </v>
      </c>
      <c r="O293" s="204" t="str">
        <f t="shared" si="73"/>
        <v xml:space="preserve"> </v>
      </c>
      <c r="P293" s="204" t="str">
        <f t="shared" si="73"/>
        <v xml:space="preserve"> </v>
      </c>
      <c r="Q293" s="204" t="str">
        <f t="shared" si="73"/>
        <v xml:space="preserve"> </v>
      </c>
      <c r="R293" s="204" t="str">
        <f t="shared" si="73"/>
        <v xml:space="preserve"> </v>
      </c>
    </row>
    <row r="294" spans="2:18" x14ac:dyDescent="0.2">
      <c r="B294" s="205"/>
      <c r="C294" s="220" t="s">
        <v>699</v>
      </c>
      <c r="D294" s="11"/>
      <c r="E294" s="11"/>
      <c r="F294" s="11"/>
      <c r="G294" s="11"/>
      <c r="H294" s="11"/>
      <c r="I294" s="11"/>
      <c r="J294" s="11"/>
      <c r="K294" s="11"/>
      <c r="L294" s="11"/>
      <c r="M294" s="11"/>
      <c r="N294" s="11"/>
      <c r="O294" s="11"/>
      <c r="P294" s="11"/>
      <c r="Q294" s="11"/>
      <c r="R294" s="11"/>
    </row>
    <row r="295" spans="2:18" x14ac:dyDescent="0.2">
      <c r="B295" s="205"/>
      <c r="C295" s="220" t="s">
        <v>700</v>
      </c>
      <c r="D295" s="11"/>
      <c r="E295" s="11"/>
      <c r="F295" s="11"/>
      <c r="G295" s="11"/>
      <c r="H295" s="11"/>
      <c r="I295" s="11"/>
      <c r="J295" s="11"/>
      <c r="K295" s="11"/>
      <c r="L295" s="11"/>
      <c r="M295" s="11"/>
      <c r="N295" s="11"/>
      <c r="O295" s="11"/>
      <c r="P295" s="11"/>
      <c r="Q295" s="11"/>
      <c r="R295" s="11"/>
    </row>
    <row r="296" spans="2:18" x14ac:dyDescent="0.2">
      <c r="B296" s="205"/>
      <c r="C296" s="220" t="s">
        <v>701</v>
      </c>
      <c r="D296" s="11"/>
      <c r="E296" s="11"/>
      <c r="F296" s="11"/>
      <c r="G296" s="11"/>
      <c r="H296" s="11"/>
      <c r="I296" s="11"/>
      <c r="J296" s="11"/>
      <c r="K296" s="11"/>
      <c r="L296" s="11"/>
      <c r="M296" s="11"/>
      <c r="N296" s="11"/>
      <c r="O296" s="11"/>
      <c r="P296" s="11"/>
      <c r="Q296" s="11"/>
      <c r="R296" s="11"/>
    </row>
    <row r="297" spans="2:18" x14ac:dyDescent="0.2">
      <c r="B297" s="3">
        <v>4</v>
      </c>
      <c r="C297" s="221" t="s">
        <v>702</v>
      </c>
      <c r="D297" s="204" t="str">
        <f>IF(COUNTIF(D294:D296,"A")&gt;=1,"C",IF(COUNTIF(D294:D296,"A")&gt;0,"P"," "))</f>
        <v xml:space="preserve"> </v>
      </c>
      <c r="E297" s="204" t="str">
        <f t="shared" ref="E297:R297" si="74">IF(COUNTIF(E294:E296,"A")&gt;=1,"C",IF(COUNTIF(E294:E296,"A")&gt;0,"P"," "))</f>
        <v xml:space="preserve"> </v>
      </c>
      <c r="F297" s="204" t="str">
        <f t="shared" si="74"/>
        <v xml:space="preserve"> </v>
      </c>
      <c r="G297" s="204" t="str">
        <f t="shared" si="74"/>
        <v xml:space="preserve"> </v>
      </c>
      <c r="H297" s="204" t="str">
        <f t="shared" si="74"/>
        <v xml:space="preserve"> </v>
      </c>
      <c r="I297" s="204" t="str">
        <f t="shared" si="74"/>
        <v xml:space="preserve"> </v>
      </c>
      <c r="J297" s="204" t="str">
        <f t="shared" si="74"/>
        <v xml:space="preserve"> </v>
      </c>
      <c r="K297" s="204" t="str">
        <f t="shared" si="74"/>
        <v xml:space="preserve"> </v>
      </c>
      <c r="L297" s="204" t="str">
        <f t="shared" si="74"/>
        <v xml:space="preserve"> </v>
      </c>
      <c r="M297" s="204" t="str">
        <f t="shared" si="74"/>
        <v xml:space="preserve"> </v>
      </c>
      <c r="N297" s="204" t="str">
        <f t="shared" si="74"/>
        <v xml:space="preserve"> </v>
      </c>
      <c r="O297" s="204" t="str">
        <f t="shared" si="74"/>
        <v xml:space="preserve"> </v>
      </c>
      <c r="P297" s="204" t="str">
        <f t="shared" si="74"/>
        <v xml:space="preserve"> </v>
      </c>
      <c r="Q297" s="204" t="str">
        <f t="shared" si="74"/>
        <v xml:space="preserve"> </v>
      </c>
      <c r="R297" s="204" t="str">
        <f t="shared" si="74"/>
        <v xml:space="preserve"> </v>
      </c>
    </row>
    <row r="298" spans="2:18" x14ac:dyDescent="0.2">
      <c r="B298" s="205"/>
      <c r="C298" s="220" t="s">
        <v>703</v>
      </c>
      <c r="D298" s="11"/>
      <c r="E298" s="11"/>
      <c r="F298" s="11"/>
      <c r="G298" s="11"/>
      <c r="H298" s="11"/>
      <c r="I298" s="11"/>
      <c r="J298" s="11"/>
      <c r="K298" s="11"/>
      <c r="L298" s="11"/>
      <c r="M298" s="11"/>
      <c r="N298" s="11"/>
      <c r="O298" s="11"/>
      <c r="P298" s="11"/>
      <c r="Q298" s="11"/>
      <c r="R298" s="11"/>
    </row>
    <row r="299" spans="2:18" x14ac:dyDescent="0.2">
      <c r="B299" s="205"/>
      <c r="C299" s="220" t="s">
        <v>704</v>
      </c>
      <c r="D299" s="11"/>
      <c r="E299" s="11"/>
      <c r="F299" s="11"/>
      <c r="G299" s="11"/>
      <c r="H299" s="11"/>
      <c r="I299" s="11"/>
      <c r="J299" s="11"/>
      <c r="K299" s="11"/>
      <c r="L299" s="11"/>
      <c r="M299" s="11"/>
      <c r="N299" s="11"/>
      <c r="O299" s="11"/>
      <c r="P299" s="11"/>
      <c r="Q299" s="11"/>
      <c r="R299" s="11"/>
    </row>
    <row r="300" spans="2:18" x14ac:dyDescent="0.2">
      <c r="B300" s="205"/>
      <c r="C300" s="220" t="s">
        <v>705</v>
      </c>
      <c r="D300" s="11"/>
      <c r="E300" s="11"/>
      <c r="F300" s="11"/>
      <c r="G300" s="11"/>
      <c r="H300" s="11"/>
      <c r="I300" s="11"/>
      <c r="J300" s="11"/>
      <c r="K300" s="11"/>
      <c r="L300" s="11"/>
      <c r="M300" s="11"/>
      <c r="N300" s="11"/>
      <c r="O300" s="11"/>
      <c r="P300" s="11"/>
      <c r="Q300" s="11"/>
      <c r="R300" s="11"/>
    </row>
    <row r="301" spans="2:18" x14ac:dyDescent="0.2">
      <c r="B301" s="3">
        <v>5</v>
      </c>
      <c r="C301" s="221" t="s">
        <v>706</v>
      </c>
      <c r="D301" s="204" t="str">
        <f>IF(COUNTIF(D298:D300,"A")&gt;=1,"C",IF(COUNTIF(D298:D300,"A")&gt;0,"P"," "))</f>
        <v xml:space="preserve"> </v>
      </c>
      <c r="E301" s="204" t="str">
        <f t="shared" ref="E301:R301" si="75">IF(COUNTIF(E298:E300,"A")&gt;=1,"C",IF(COUNTIF(E298:E300,"A")&gt;0,"P"," "))</f>
        <v xml:space="preserve"> </v>
      </c>
      <c r="F301" s="204" t="str">
        <f t="shared" si="75"/>
        <v xml:space="preserve"> </v>
      </c>
      <c r="G301" s="204" t="str">
        <f t="shared" si="75"/>
        <v xml:space="preserve"> </v>
      </c>
      <c r="H301" s="204" t="str">
        <f t="shared" si="75"/>
        <v xml:space="preserve"> </v>
      </c>
      <c r="I301" s="204" t="str">
        <f t="shared" si="75"/>
        <v xml:space="preserve"> </v>
      </c>
      <c r="J301" s="204" t="str">
        <f t="shared" si="75"/>
        <v xml:space="preserve"> </v>
      </c>
      <c r="K301" s="204" t="str">
        <f t="shared" si="75"/>
        <v xml:space="preserve"> </v>
      </c>
      <c r="L301" s="204" t="str">
        <f t="shared" si="75"/>
        <v xml:space="preserve"> </v>
      </c>
      <c r="M301" s="204" t="str">
        <f t="shared" si="75"/>
        <v xml:space="preserve"> </v>
      </c>
      <c r="N301" s="204" t="str">
        <f t="shared" si="75"/>
        <v xml:space="preserve"> </v>
      </c>
      <c r="O301" s="204" t="str">
        <f t="shared" si="75"/>
        <v xml:space="preserve"> </v>
      </c>
      <c r="P301" s="204" t="str">
        <f t="shared" si="75"/>
        <v xml:space="preserve"> </v>
      </c>
      <c r="Q301" s="204" t="str">
        <f t="shared" si="75"/>
        <v xml:space="preserve"> </v>
      </c>
      <c r="R301" s="204" t="str">
        <f t="shared" si="75"/>
        <v xml:space="preserve"> </v>
      </c>
    </row>
    <row r="302" spans="2:18" x14ac:dyDescent="0.2">
      <c r="B302" s="205"/>
      <c r="C302" s="220" t="s">
        <v>707</v>
      </c>
      <c r="D302" s="11"/>
      <c r="E302" s="11"/>
      <c r="F302" s="11"/>
      <c r="G302" s="11"/>
      <c r="H302" s="11"/>
      <c r="I302" s="11"/>
      <c r="J302" s="11"/>
      <c r="K302" s="11"/>
      <c r="L302" s="11"/>
      <c r="M302" s="11"/>
      <c r="N302" s="11"/>
      <c r="O302" s="11"/>
      <c r="P302" s="11"/>
      <c r="Q302" s="11"/>
      <c r="R302" s="11"/>
    </row>
    <row r="303" spans="2:18" x14ac:dyDescent="0.2">
      <c r="B303" s="205"/>
      <c r="C303" s="220" t="s">
        <v>708</v>
      </c>
      <c r="D303" s="11"/>
      <c r="E303" s="11"/>
      <c r="F303" s="11"/>
      <c r="G303" s="11"/>
      <c r="H303" s="11"/>
      <c r="I303" s="11"/>
      <c r="J303" s="11"/>
      <c r="K303" s="11"/>
      <c r="L303" s="11"/>
      <c r="M303" s="11"/>
      <c r="N303" s="11"/>
      <c r="O303" s="11"/>
      <c r="P303" s="11"/>
      <c r="Q303" s="11"/>
      <c r="R303" s="11"/>
    </row>
    <row r="304" spans="2:18" x14ac:dyDescent="0.2">
      <c r="B304" s="205"/>
      <c r="C304" s="220" t="s">
        <v>709</v>
      </c>
      <c r="D304" s="11"/>
      <c r="E304" s="11"/>
      <c r="F304" s="11"/>
      <c r="G304" s="11"/>
      <c r="H304" s="11"/>
      <c r="I304" s="11"/>
      <c r="J304" s="11"/>
      <c r="K304" s="11"/>
      <c r="L304" s="11"/>
      <c r="M304" s="11"/>
      <c r="N304" s="11"/>
      <c r="O304" s="11"/>
      <c r="P304" s="11"/>
      <c r="Q304" s="11"/>
      <c r="R304" s="11"/>
    </row>
    <row r="305" spans="2:18" ht="1.5" customHeight="1" thickBot="1" x14ac:dyDescent="0.25">
      <c r="D305" s="204" t="str">
        <f>IF(COUNTIF(D302:D304,"A")&gt;=1,"C",IF(COUNTIF(D302:D304,"A")&gt;0,"P"," "))</f>
        <v xml:space="preserve"> </v>
      </c>
      <c r="E305" s="204" t="str">
        <f t="shared" ref="E305:R305" si="76">IF(COUNTIF(E302:E304,"A")&gt;=1,"C",IF(COUNTIF(E302:E304,"A")&gt;0,"P"," "))</f>
        <v xml:space="preserve"> </v>
      </c>
      <c r="F305" s="204" t="str">
        <f t="shared" si="76"/>
        <v xml:space="preserve"> </v>
      </c>
      <c r="G305" s="204" t="str">
        <f t="shared" si="76"/>
        <v xml:space="preserve"> </v>
      </c>
      <c r="H305" s="204" t="str">
        <f t="shared" si="76"/>
        <v xml:space="preserve"> </v>
      </c>
      <c r="I305" s="204" t="str">
        <f t="shared" si="76"/>
        <v xml:space="preserve"> </v>
      </c>
      <c r="J305" s="204" t="str">
        <f t="shared" si="76"/>
        <v xml:space="preserve"> </v>
      </c>
      <c r="K305" s="204" t="str">
        <f t="shared" si="76"/>
        <v xml:space="preserve"> </v>
      </c>
      <c r="L305" s="204" t="str">
        <f t="shared" si="76"/>
        <v xml:space="preserve"> </v>
      </c>
      <c r="M305" s="204" t="str">
        <f t="shared" si="76"/>
        <v xml:space="preserve"> </v>
      </c>
      <c r="N305" s="204" t="str">
        <f t="shared" si="76"/>
        <v xml:space="preserve"> </v>
      </c>
      <c r="O305" s="204" t="str">
        <f t="shared" si="76"/>
        <v xml:space="preserve"> </v>
      </c>
      <c r="P305" s="204" t="str">
        <f t="shared" si="76"/>
        <v xml:space="preserve"> </v>
      </c>
      <c r="Q305" s="204" t="str">
        <f t="shared" si="76"/>
        <v xml:space="preserve"> </v>
      </c>
      <c r="R305" s="204" t="str">
        <f t="shared" si="76"/>
        <v xml:space="preserve"> </v>
      </c>
    </row>
    <row r="306" spans="2:18" ht="13.5" thickBot="1" x14ac:dyDescent="0.25">
      <c r="C306" s="122" t="s">
        <v>57</v>
      </c>
      <c r="D306" s="158" t="str">
        <f>IF(COUNTIF(D289:D305,"C")&gt;4,"C",IF(COUNTIF(D289:D305,"C")&gt;0,"P"," "))</f>
        <v xml:space="preserve"> </v>
      </c>
      <c r="E306" s="158" t="str">
        <f t="shared" ref="E306:R306" si="77">IF(COUNTIF(E289:E305,"C")&gt;4,"C",IF(COUNTIF(E289:E305,"C")&gt;0,"P"," "))</f>
        <v xml:space="preserve"> </v>
      </c>
      <c r="F306" s="158" t="str">
        <f t="shared" si="77"/>
        <v xml:space="preserve"> </v>
      </c>
      <c r="G306" s="158" t="str">
        <f t="shared" si="77"/>
        <v xml:space="preserve"> </v>
      </c>
      <c r="H306" s="158" t="str">
        <f t="shared" si="77"/>
        <v xml:space="preserve"> </v>
      </c>
      <c r="I306" s="158" t="str">
        <f t="shared" si="77"/>
        <v xml:space="preserve"> </v>
      </c>
      <c r="J306" s="158" t="str">
        <f t="shared" si="77"/>
        <v xml:space="preserve"> </v>
      </c>
      <c r="K306" s="158" t="str">
        <f t="shared" si="77"/>
        <v xml:space="preserve"> </v>
      </c>
      <c r="L306" s="158" t="str">
        <f t="shared" si="77"/>
        <v xml:space="preserve"> </v>
      </c>
      <c r="M306" s="158" t="str">
        <f t="shared" si="77"/>
        <v xml:space="preserve"> </v>
      </c>
      <c r="N306" s="158" t="str">
        <f t="shared" si="77"/>
        <v xml:space="preserve"> </v>
      </c>
      <c r="O306" s="158" t="str">
        <f t="shared" si="77"/>
        <v xml:space="preserve"> </v>
      </c>
      <c r="P306" s="158" t="str">
        <f t="shared" si="77"/>
        <v xml:space="preserve"> </v>
      </c>
      <c r="Q306" s="158" t="str">
        <f t="shared" si="77"/>
        <v xml:space="preserve"> </v>
      </c>
      <c r="R306" s="158" t="str">
        <f t="shared" si="77"/>
        <v xml:space="preserve"> </v>
      </c>
    </row>
    <row r="307" spans="2:18" ht="15" x14ac:dyDescent="0.25">
      <c r="B307" s="201" t="s">
        <v>184</v>
      </c>
    </row>
    <row r="308" spans="2:18" x14ac:dyDescent="0.2">
      <c r="B308" s="3">
        <v>1</v>
      </c>
      <c r="C308" s="267" t="s">
        <v>710</v>
      </c>
    </row>
    <row r="309" spans="2:18" x14ac:dyDescent="0.2">
      <c r="B309" s="202"/>
      <c r="C309" s="220" t="s">
        <v>711</v>
      </c>
      <c r="D309" s="11"/>
      <c r="E309" s="11"/>
      <c r="F309" s="11"/>
      <c r="G309" s="11"/>
      <c r="H309" s="11"/>
      <c r="I309" s="11"/>
      <c r="J309" s="11"/>
      <c r="K309" s="11"/>
      <c r="L309" s="11"/>
      <c r="M309" s="11"/>
      <c r="N309" s="11"/>
      <c r="O309" s="11"/>
      <c r="P309" s="11"/>
      <c r="Q309" s="11"/>
      <c r="R309" s="11"/>
    </row>
    <row r="310" spans="2:18" x14ac:dyDescent="0.2">
      <c r="B310" s="202"/>
      <c r="C310" s="220" t="s">
        <v>712</v>
      </c>
      <c r="D310" s="11"/>
      <c r="E310" s="11"/>
      <c r="F310" s="11"/>
      <c r="G310" s="11"/>
      <c r="H310" s="11"/>
      <c r="I310" s="11"/>
      <c r="J310" s="11"/>
      <c r="K310" s="11"/>
      <c r="L310" s="11"/>
      <c r="M310" s="11"/>
      <c r="N310" s="11"/>
      <c r="O310" s="11"/>
      <c r="P310" s="11"/>
      <c r="Q310" s="11"/>
      <c r="R310" s="11"/>
    </row>
    <row r="311" spans="2:18" x14ac:dyDescent="0.2">
      <c r="B311" s="202"/>
      <c r="C311" s="220" t="s">
        <v>713</v>
      </c>
      <c r="D311" s="11"/>
      <c r="E311" s="11"/>
      <c r="F311" s="11"/>
      <c r="G311" s="11"/>
      <c r="H311" s="11"/>
      <c r="I311" s="11"/>
      <c r="J311" s="11"/>
      <c r="K311" s="11"/>
      <c r="L311" s="11"/>
      <c r="M311" s="11"/>
      <c r="N311" s="11"/>
      <c r="O311" s="11"/>
      <c r="P311" s="11"/>
      <c r="Q311" s="11"/>
      <c r="R311" s="11"/>
    </row>
    <row r="312" spans="2:18" x14ac:dyDescent="0.2">
      <c r="B312" s="3">
        <v>2</v>
      </c>
      <c r="C312" s="221" t="s">
        <v>714</v>
      </c>
      <c r="D312" s="204" t="str">
        <f>IF(COUNTIF(D309:D311,"A")&gt;=1,"C",IF(COUNTIF(D309:D311,"A")&gt;0,"P"," "))</f>
        <v xml:space="preserve"> </v>
      </c>
      <c r="E312" s="204" t="str">
        <f t="shared" ref="E312:R312" si="78">IF(COUNTIF(E309:E311,"A")&gt;=1,"C",IF(COUNTIF(E309:E311,"A")&gt;0,"P"," "))</f>
        <v xml:space="preserve"> </v>
      </c>
      <c r="F312" s="204" t="str">
        <f t="shared" si="78"/>
        <v xml:space="preserve"> </v>
      </c>
      <c r="G312" s="204" t="str">
        <f t="shared" si="78"/>
        <v xml:space="preserve"> </v>
      </c>
      <c r="H312" s="204" t="str">
        <f t="shared" si="78"/>
        <v xml:space="preserve"> </v>
      </c>
      <c r="I312" s="204" t="str">
        <f t="shared" si="78"/>
        <v xml:space="preserve"> </v>
      </c>
      <c r="J312" s="204" t="str">
        <f t="shared" si="78"/>
        <v xml:space="preserve"> </v>
      </c>
      <c r="K312" s="204" t="str">
        <f t="shared" si="78"/>
        <v xml:space="preserve"> </v>
      </c>
      <c r="L312" s="204" t="str">
        <f t="shared" si="78"/>
        <v xml:space="preserve"> </v>
      </c>
      <c r="M312" s="204" t="str">
        <f t="shared" si="78"/>
        <v xml:space="preserve"> </v>
      </c>
      <c r="N312" s="204" t="str">
        <f t="shared" si="78"/>
        <v xml:space="preserve"> </v>
      </c>
      <c r="O312" s="204" t="str">
        <f t="shared" si="78"/>
        <v xml:space="preserve"> </v>
      </c>
      <c r="P312" s="204" t="str">
        <f t="shared" si="78"/>
        <v xml:space="preserve"> </v>
      </c>
      <c r="Q312" s="204" t="str">
        <f t="shared" si="78"/>
        <v xml:space="preserve"> </v>
      </c>
      <c r="R312" s="204" t="str">
        <f t="shared" si="78"/>
        <v xml:space="preserve"> </v>
      </c>
    </row>
    <row r="313" spans="2:18" x14ac:dyDescent="0.2">
      <c r="B313" s="205"/>
      <c r="C313" s="220" t="s">
        <v>715</v>
      </c>
      <c r="D313" s="11"/>
      <c r="E313" s="11"/>
      <c r="F313" s="11"/>
      <c r="G313" s="11"/>
      <c r="H313" s="11"/>
      <c r="I313" s="11"/>
      <c r="J313" s="11"/>
      <c r="K313" s="11"/>
      <c r="L313" s="11"/>
      <c r="M313" s="11"/>
      <c r="N313" s="11"/>
      <c r="O313" s="11"/>
      <c r="P313" s="11"/>
      <c r="Q313" s="11"/>
      <c r="R313" s="11"/>
    </row>
    <row r="314" spans="2:18" x14ac:dyDescent="0.2">
      <c r="B314" s="205"/>
      <c r="C314" s="220" t="s">
        <v>716</v>
      </c>
      <c r="D314" s="11"/>
      <c r="E314" s="11"/>
      <c r="F314" s="11"/>
      <c r="G314" s="11"/>
      <c r="H314" s="11"/>
      <c r="I314" s="11"/>
      <c r="J314" s="11"/>
      <c r="K314" s="11"/>
      <c r="L314" s="11"/>
      <c r="M314" s="11"/>
      <c r="N314" s="11"/>
      <c r="O314" s="11"/>
      <c r="P314" s="11"/>
      <c r="Q314" s="11"/>
      <c r="R314" s="11"/>
    </row>
    <row r="315" spans="2:18" x14ac:dyDescent="0.2">
      <c r="B315" s="205"/>
      <c r="C315" s="220" t="s">
        <v>717</v>
      </c>
      <c r="D315" s="11"/>
      <c r="E315" s="11"/>
      <c r="F315" s="11"/>
      <c r="G315" s="11"/>
      <c r="H315" s="11"/>
      <c r="I315" s="11"/>
      <c r="J315" s="11"/>
      <c r="K315" s="11"/>
      <c r="L315" s="11"/>
      <c r="M315" s="11"/>
      <c r="N315" s="11"/>
      <c r="O315" s="11"/>
      <c r="P315" s="11"/>
      <c r="Q315" s="11"/>
      <c r="R315" s="11"/>
    </row>
    <row r="316" spans="2:18" x14ac:dyDescent="0.2">
      <c r="B316" s="3">
        <v>3</v>
      </c>
      <c r="C316" s="221" t="s">
        <v>718</v>
      </c>
      <c r="D316" s="204" t="str">
        <f>IF(COUNTIF(D313:D315,"A")&gt;=1,"C",IF(COUNTIF(D313:D315,"A")&gt;0,"P"," "))</f>
        <v xml:space="preserve"> </v>
      </c>
      <c r="E316" s="204" t="str">
        <f t="shared" ref="E316:R316" si="79">IF(COUNTIF(E313:E315,"A")&gt;=1,"C",IF(COUNTIF(E313:E315,"A")&gt;0,"P"," "))</f>
        <v xml:space="preserve"> </v>
      </c>
      <c r="F316" s="204" t="str">
        <f t="shared" si="79"/>
        <v xml:space="preserve"> </v>
      </c>
      <c r="G316" s="204" t="str">
        <f t="shared" si="79"/>
        <v xml:space="preserve"> </v>
      </c>
      <c r="H316" s="204" t="str">
        <f t="shared" si="79"/>
        <v xml:space="preserve"> </v>
      </c>
      <c r="I316" s="204" t="str">
        <f t="shared" si="79"/>
        <v xml:space="preserve"> </v>
      </c>
      <c r="J316" s="204" t="str">
        <f t="shared" si="79"/>
        <v xml:space="preserve"> </v>
      </c>
      <c r="K316" s="204" t="str">
        <f t="shared" si="79"/>
        <v xml:space="preserve"> </v>
      </c>
      <c r="L316" s="204" t="str">
        <f t="shared" si="79"/>
        <v xml:space="preserve"> </v>
      </c>
      <c r="M316" s="204" t="str">
        <f t="shared" si="79"/>
        <v xml:space="preserve"> </v>
      </c>
      <c r="N316" s="204" t="str">
        <f t="shared" si="79"/>
        <v xml:space="preserve"> </v>
      </c>
      <c r="O316" s="204" t="str">
        <f t="shared" si="79"/>
        <v xml:space="preserve"> </v>
      </c>
      <c r="P316" s="204" t="str">
        <f t="shared" si="79"/>
        <v xml:space="preserve"> </v>
      </c>
      <c r="Q316" s="204" t="str">
        <f t="shared" si="79"/>
        <v xml:space="preserve"> </v>
      </c>
      <c r="R316" s="204" t="str">
        <f t="shared" si="79"/>
        <v xml:space="preserve"> </v>
      </c>
    </row>
    <row r="317" spans="2:18" x14ac:dyDescent="0.2">
      <c r="B317" s="205"/>
      <c r="C317" s="220" t="s">
        <v>719</v>
      </c>
      <c r="D317" s="11"/>
      <c r="E317" s="11"/>
      <c r="F317" s="11"/>
      <c r="G317" s="11"/>
      <c r="H317" s="11"/>
      <c r="I317" s="11"/>
      <c r="J317" s="11"/>
      <c r="K317" s="11"/>
      <c r="L317" s="11"/>
      <c r="M317" s="11"/>
      <c r="N317" s="11"/>
      <c r="O317" s="11"/>
      <c r="P317" s="11"/>
      <c r="Q317" s="11"/>
      <c r="R317" s="11"/>
    </row>
    <row r="318" spans="2:18" x14ac:dyDescent="0.2">
      <c r="B318" s="205"/>
      <c r="C318" s="220" t="s">
        <v>720</v>
      </c>
      <c r="D318" s="11"/>
      <c r="E318" s="11"/>
      <c r="F318" s="11"/>
      <c r="G318" s="11"/>
      <c r="H318" s="11"/>
      <c r="I318" s="11"/>
      <c r="J318" s="11"/>
      <c r="K318" s="11"/>
      <c r="L318" s="11"/>
      <c r="M318" s="11"/>
      <c r="N318" s="11"/>
      <c r="O318" s="11"/>
      <c r="P318" s="11"/>
      <c r="Q318" s="11"/>
      <c r="R318" s="11"/>
    </row>
    <row r="319" spans="2:18" x14ac:dyDescent="0.2">
      <c r="B319" s="205"/>
      <c r="C319" s="220" t="s">
        <v>721</v>
      </c>
      <c r="D319" s="11"/>
      <c r="E319" s="11"/>
      <c r="F319" s="11"/>
      <c r="G319" s="11"/>
      <c r="H319" s="11"/>
      <c r="I319" s="11"/>
      <c r="J319" s="11"/>
      <c r="K319" s="11"/>
      <c r="L319" s="11"/>
      <c r="M319" s="11"/>
      <c r="N319" s="11"/>
      <c r="O319" s="11"/>
      <c r="P319" s="11"/>
      <c r="Q319" s="11"/>
      <c r="R319" s="11"/>
    </row>
    <row r="320" spans="2:18" x14ac:dyDescent="0.2">
      <c r="B320" s="3">
        <v>4</v>
      </c>
      <c r="C320" s="221" t="s">
        <v>722</v>
      </c>
      <c r="D320" s="204" t="str">
        <f>IF(COUNTIF(D317:D319,"A")&gt;=1,"C",IF(COUNTIF(D317:D319,"A")&gt;0,"P"," "))</f>
        <v xml:space="preserve"> </v>
      </c>
      <c r="E320" s="204" t="str">
        <f t="shared" ref="E320:R320" si="80">IF(COUNTIF(E317:E319,"A")&gt;=1,"C",IF(COUNTIF(E317:E319,"A")&gt;0,"P"," "))</f>
        <v xml:space="preserve"> </v>
      </c>
      <c r="F320" s="204" t="str">
        <f t="shared" si="80"/>
        <v xml:space="preserve"> </v>
      </c>
      <c r="G320" s="204" t="str">
        <f t="shared" si="80"/>
        <v xml:space="preserve"> </v>
      </c>
      <c r="H320" s="204" t="str">
        <f t="shared" si="80"/>
        <v xml:space="preserve"> </v>
      </c>
      <c r="I320" s="204" t="str">
        <f t="shared" si="80"/>
        <v xml:space="preserve"> </v>
      </c>
      <c r="J320" s="204" t="str">
        <f t="shared" si="80"/>
        <v xml:space="preserve"> </v>
      </c>
      <c r="K320" s="204" t="str">
        <f t="shared" si="80"/>
        <v xml:space="preserve"> </v>
      </c>
      <c r="L320" s="204" t="str">
        <f t="shared" si="80"/>
        <v xml:space="preserve"> </v>
      </c>
      <c r="M320" s="204" t="str">
        <f t="shared" si="80"/>
        <v xml:space="preserve"> </v>
      </c>
      <c r="N320" s="204" t="str">
        <f t="shared" si="80"/>
        <v xml:space="preserve"> </v>
      </c>
      <c r="O320" s="204" t="str">
        <f t="shared" si="80"/>
        <v xml:space="preserve"> </v>
      </c>
      <c r="P320" s="204" t="str">
        <f t="shared" si="80"/>
        <v xml:space="preserve"> </v>
      </c>
      <c r="Q320" s="204" t="str">
        <f t="shared" si="80"/>
        <v xml:space="preserve"> </v>
      </c>
      <c r="R320" s="204" t="str">
        <f t="shared" si="80"/>
        <v xml:space="preserve"> </v>
      </c>
    </row>
    <row r="321" spans="2:18" x14ac:dyDescent="0.2">
      <c r="B321" s="205"/>
      <c r="C321" s="220" t="s">
        <v>729</v>
      </c>
      <c r="D321" s="11"/>
      <c r="E321" s="11"/>
      <c r="F321" s="11"/>
      <c r="G321" s="11"/>
      <c r="H321" s="11"/>
      <c r="I321" s="11"/>
      <c r="J321" s="11"/>
      <c r="K321" s="11"/>
      <c r="L321" s="11"/>
      <c r="M321" s="11"/>
      <c r="N321" s="11"/>
      <c r="O321" s="11"/>
      <c r="P321" s="11"/>
      <c r="Q321" s="11"/>
      <c r="R321" s="11"/>
    </row>
    <row r="322" spans="2:18" x14ac:dyDescent="0.2">
      <c r="B322" s="205"/>
      <c r="C322" s="220" t="s">
        <v>723</v>
      </c>
      <c r="D322" s="11"/>
      <c r="E322" s="11"/>
      <c r="F322" s="11"/>
      <c r="G322" s="11"/>
      <c r="H322" s="11"/>
      <c r="I322" s="11"/>
      <c r="J322" s="11"/>
      <c r="K322" s="11"/>
      <c r="L322" s="11"/>
      <c r="M322" s="11"/>
      <c r="N322" s="11"/>
      <c r="O322" s="11"/>
      <c r="P322" s="11"/>
      <c r="Q322" s="11"/>
      <c r="R322" s="11"/>
    </row>
    <row r="323" spans="2:18" x14ac:dyDescent="0.2">
      <c r="B323" s="205"/>
      <c r="C323" s="220" t="s">
        <v>724</v>
      </c>
      <c r="D323" s="11"/>
      <c r="E323" s="11"/>
      <c r="F323" s="11"/>
      <c r="G323" s="11"/>
      <c r="H323" s="11"/>
      <c r="I323" s="11"/>
      <c r="J323" s="11"/>
      <c r="K323" s="11"/>
      <c r="L323" s="11"/>
      <c r="M323" s="11"/>
      <c r="N323" s="11"/>
      <c r="O323" s="11"/>
      <c r="P323" s="11"/>
      <c r="Q323" s="11"/>
      <c r="R323" s="11"/>
    </row>
    <row r="324" spans="2:18" x14ac:dyDescent="0.2">
      <c r="B324" s="3">
        <v>5</v>
      </c>
      <c r="C324" s="221" t="s">
        <v>725</v>
      </c>
      <c r="D324" s="204" t="str">
        <f>IF(COUNTIF(D321:D323,"A")&gt;=1,"C",IF(COUNTIF(D321:D323,"A")&gt;0,"P"," "))</f>
        <v xml:space="preserve"> </v>
      </c>
      <c r="E324" s="204" t="str">
        <f t="shared" ref="E324:R324" si="81">IF(COUNTIF(E321:E323,"A")&gt;=1,"C",IF(COUNTIF(E321:E323,"A")&gt;0,"P"," "))</f>
        <v xml:space="preserve"> </v>
      </c>
      <c r="F324" s="204" t="str">
        <f t="shared" si="81"/>
        <v xml:space="preserve"> </v>
      </c>
      <c r="G324" s="204" t="str">
        <f t="shared" si="81"/>
        <v xml:space="preserve"> </v>
      </c>
      <c r="H324" s="204" t="str">
        <f t="shared" si="81"/>
        <v xml:space="preserve"> </v>
      </c>
      <c r="I324" s="204" t="str">
        <f t="shared" si="81"/>
        <v xml:space="preserve"> </v>
      </c>
      <c r="J324" s="204" t="str">
        <f t="shared" si="81"/>
        <v xml:space="preserve"> </v>
      </c>
      <c r="K324" s="204" t="str">
        <f t="shared" si="81"/>
        <v xml:space="preserve"> </v>
      </c>
      <c r="L324" s="204" t="str">
        <f t="shared" si="81"/>
        <v xml:space="preserve"> </v>
      </c>
      <c r="M324" s="204" t="str">
        <f t="shared" si="81"/>
        <v xml:space="preserve"> </v>
      </c>
      <c r="N324" s="204" t="str">
        <f t="shared" si="81"/>
        <v xml:space="preserve"> </v>
      </c>
      <c r="O324" s="204" t="str">
        <f t="shared" si="81"/>
        <v xml:space="preserve"> </v>
      </c>
      <c r="P324" s="204" t="str">
        <f t="shared" si="81"/>
        <v xml:space="preserve"> </v>
      </c>
      <c r="Q324" s="204" t="str">
        <f t="shared" si="81"/>
        <v xml:space="preserve"> </v>
      </c>
      <c r="R324" s="204" t="str">
        <f t="shared" si="81"/>
        <v xml:space="preserve"> </v>
      </c>
    </row>
    <row r="325" spans="2:18" x14ac:dyDescent="0.2">
      <c r="B325" s="205"/>
      <c r="C325" s="220" t="s">
        <v>726</v>
      </c>
      <c r="D325" s="11"/>
      <c r="E325" s="11"/>
      <c r="F325" s="11"/>
      <c r="G325" s="11"/>
      <c r="H325" s="11"/>
      <c r="I325" s="11"/>
      <c r="J325" s="11"/>
      <c r="K325" s="11"/>
      <c r="L325" s="11"/>
      <c r="M325" s="11"/>
      <c r="N325" s="11"/>
      <c r="O325" s="11"/>
      <c r="P325" s="11"/>
      <c r="Q325" s="11"/>
      <c r="R325" s="11"/>
    </row>
    <row r="326" spans="2:18" x14ac:dyDescent="0.2">
      <c r="B326" s="205"/>
      <c r="C326" s="220" t="s">
        <v>727</v>
      </c>
      <c r="D326" s="11"/>
      <c r="E326" s="11"/>
      <c r="F326" s="11"/>
      <c r="G326" s="11"/>
      <c r="H326" s="11"/>
      <c r="I326" s="11"/>
      <c r="J326" s="11"/>
      <c r="K326" s="11"/>
      <c r="L326" s="11"/>
      <c r="M326" s="11"/>
      <c r="N326" s="11"/>
      <c r="O326" s="11"/>
      <c r="P326" s="11"/>
      <c r="Q326" s="11"/>
      <c r="R326" s="11"/>
    </row>
    <row r="327" spans="2:18" x14ac:dyDescent="0.2">
      <c r="B327" s="205"/>
      <c r="C327" s="220" t="s">
        <v>728</v>
      </c>
      <c r="D327" s="11"/>
      <c r="E327" s="11"/>
      <c r="F327" s="11"/>
      <c r="G327" s="11"/>
      <c r="H327" s="11"/>
      <c r="I327" s="11"/>
      <c r="J327" s="11"/>
      <c r="K327" s="11"/>
      <c r="L327" s="11"/>
      <c r="M327" s="11"/>
      <c r="N327" s="11"/>
      <c r="O327" s="11"/>
      <c r="P327" s="11"/>
      <c r="Q327" s="11"/>
      <c r="R327" s="11"/>
    </row>
    <row r="328" spans="2:18" ht="1.5" customHeight="1" thickBot="1" x14ac:dyDescent="0.25">
      <c r="D328" s="204" t="str">
        <f>IF(COUNTIF(D325:D327,"A")&gt;=1,"C",IF(COUNTIF(D325:D327,"A")&gt;0,"P"," "))</f>
        <v xml:space="preserve"> </v>
      </c>
      <c r="E328" s="204" t="str">
        <f t="shared" ref="E328:R328" si="82">IF(COUNTIF(E325:E327,"A")&gt;=1,"C",IF(COUNTIF(E325:E327,"A")&gt;0,"P"," "))</f>
        <v xml:space="preserve"> </v>
      </c>
      <c r="F328" s="204" t="str">
        <f t="shared" si="82"/>
        <v xml:space="preserve"> </v>
      </c>
      <c r="G328" s="204" t="str">
        <f t="shared" si="82"/>
        <v xml:space="preserve"> </v>
      </c>
      <c r="H328" s="204" t="str">
        <f t="shared" si="82"/>
        <v xml:space="preserve"> </v>
      </c>
      <c r="I328" s="204" t="str">
        <f t="shared" si="82"/>
        <v xml:space="preserve"> </v>
      </c>
      <c r="J328" s="204" t="str">
        <f t="shared" si="82"/>
        <v xml:space="preserve"> </v>
      </c>
      <c r="K328" s="204" t="str">
        <f t="shared" si="82"/>
        <v xml:space="preserve"> </v>
      </c>
      <c r="L328" s="204" t="str">
        <f t="shared" si="82"/>
        <v xml:space="preserve"> </v>
      </c>
      <c r="M328" s="204" t="str">
        <f t="shared" si="82"/>
        <v xml:space="preserve"> </v>
      </c>
      <c r="N328" s="204" t="str">
        <f t="shared" si="82"/>
        <v xml:space="preserve"> </v>
      </c>
      <c r="O328" s="204" t="str">
        <f t="shared" si="82"/>
        <v xml:space="preserve"> </v>
      </c>
      <c r="P328" s="204" t="str">
        <f t="shared" si="82"/>
        <v xml:space="preserve"> </v>
      </c>
      <c r="Q328" s="204" t="str">
        <f t="shared" si="82"/>
        <v xml:space="preserve"> </v>
      </c>
      <c r="R328" s="204" t="str">
        <f t="shared" si="82"/>
        <v xml:space="preserve"> </v>
      </c>
    </row>
    <row r="329" spans="2:18" ht="13.5" thickBot="1" x14ac:dyDescent="0.25">
      <c r="C329" s="122" t="s">
        <v>57</v>
      </c>
      <c r="D329" s="158" t="str">
        <f>IF(COUNTIF(D312:D328,"C")&gt;4,"C",IF(COUNTIF(D312:D328,"C")&gt;0,"P"," "))</f>
        <v xml:space="preserve"> </v>
      </c>
      <c r="E329" s="158" t="str">
        <f t="shared" ref="E329:R329" si="83">IF(COUNTIF(E312:E328,"C")&gt;4,"C",IF(COUNTIF(E312:E328,"C")&gt;0,"P"," "))</f>
        <v xml:space="preserve"> </v>
      </c>
      <c r="F329" s="158" t="str">
        <f t="shared" si="83"/>
        <v xml:space="preserve"> </v>
      </c>
      <c r="G329" s="158" t="str">
        <f t="shared" si="83"/>
        <v xml:space="preserve"> </v>
      </c>
      <c r="H329" s="158" t="str">
        <f t="shared" si="83"/>
        <v xml:space="preserve"> </v>
      </c>
      <c r="I329" s="158" t="str">
        <f t="shared" si="83"/>
        <v xml:space="preserve"> </v>
      </c>
      <c r="J329" s="158" t="str">
        <f t="shared" si="83"/>
        <v xml:space="preserve"> </v>
      </c>
      <c r="K329" s="158" t="str">
        <f t="shared" si="83"/>
        <v xml:space="preserve"> </v>
      </c>
      <c r="L329" s="158" t="str">
        <f t="shared" si="83"/>
        <v xml:space="preserve"> </v>
      </c>
      <c r="M329" s="158" t="str">
        <f t="shared" si="83"/>
        <v xml:space="preserve"> </v>
      </c>
      <c r="N329" s="158" t="str">
        <f t="shared" si="83"/>
        <v xml:space="preserve"> </v>
      </c>
      <c r="O329" s="158" t="str">
        <f t="shared" si="83"/>
        <v xml:space="preserve"> </v>
      </c>
      <c r="P329" s="158" t="str">
        <f t="shared" si="83"/>
        <v xml:space="preserve"> </v>
      </c>
      <c r="Q329" s="158" t="str">
        <f t="shared" si="83"/>
        <v xml:space="preserve"> </v>
      </c>
      <c r="R329" s="158" t="str">
        <f t="shared" si="83"/>
        <v xml:space="preserve"> </v>
      </c>
    </row>
    <row r="330" spans="2:18" ht="15" x14ac:dyDescent="0.25">
      <c r="B330" s="201" t="s">
        <v>185</v>
      </c>
    </row>
    <row r="331" spans="2:18" x14ac:dyDescent="0.2">
      <c r="B331" s="3">
        <v>1</v>
      </c>
      <c r="C331" s="267" t="s">
        <v>730</v>
      </c>
    </row>
    <row r="332" spans="2:18" x14ac:dyDescent="0.2">
      <c r="B332" s="202"/>
      <c r="C332" s="220" t="s">
        <v>731</v>
      </c>
      <c r="D332" s="11"/>
      <c r="E332" s="11"/>
      <c r="F332" s="11"/>
      <c r="G332" s="11"/>
      <c r="H332" s="11"/>
      <c r="I332" s="11"/>
      <c r="J332" s="11"/>
      <c r="K332" s="11"/>
      <c r="L332" s="11"/>
      <c r="M332" s="11"/>
      <c r="N332" s="11"/>
      <c r="O332" s="11"/>
      <c r="P332" s="11"/>
      <c r="Q332" s="11"/>
      <c r="R332" s="11"/>
    </row>
    <row r="333" spans="2:18" x14ac:dyDescent="0.2">
      <c r="B333" s="202"/>
      <c r="C333" s="220" t="s">
        <v>732</v>
      </c>
      <c r="D333" s="11"/>
      <c r="E333" s="11"/>
      <c r="F333" s="11"/>
      <c r="G333" s="11"/>
      <c r="H333" s="11"/>
      <c r="I333" s="11"/>
      <c r="J333" s="11"/>
      <c r="K333" s="11"/>
      <c r="L333" s="11"/>
      <c r="M333" s="11"/>
      <c r="N333" s="11"/>
      <c r="O333" s="11"/>
      <c r="P333" s="11"/>
      <c r="Q333" s="11"/>
      <c r="R333" s="11"/>
    </row>
    <row r="334" spans="2:18" x14ac:dyDescent="0.2">
      <c r="B334" s="202"/>
      <c r="C334" s="220" t="s">
        <v>733</v>
      </c>
      <c r="D334" s="11"/>
      <c r="E334" s="11"/>
      <c r="F334" s="11"/>
      <c r="G334" s="11"/>
      <c r="H334" s="11"/>
      <c r="I334" s="11"/>
      <c r="J334" s="11"/>
      <c r="K334" s="11"/>
      <c r="L334" s="11"/>
      <c r="M334" s="11"/>
      <c r="N334" s="11"/>
      <c r="O334" s="11"/>
      <c r="P334" s="11"/>
      <c r="Q334" s="11"/>
      <c r="R334" s="11"/>
    </row>
    <row r="335" spans="2:18" x14ac:dyDescent="0.2">
      <c r="B335" s="3">
        <v>2</v>
      </c>
      <c r="C335" s="221" t="s">
        <v>734</v>
      </c>
      <c r="D335" s="204" t="str">
        <f>IF(COUNTIF(D332:D334,"A")&gt;=1,"C",IF(COUNTIF(D332:D334,"A")&gt;0,"P"," "))</f>
        <v xml:space="preserve"> </v>
      </c>
      <c r="E335" s="204" t="str">
        <f t="shared" ref="E335:R335" si="84">IF(COUNTIF(E332:E334,"A")&gt;=1,"C",IF(COUNTIF(E332:E334,"A")&gt;0,"P"," "))</f>
        <v xml:space="preserve"> </v>
      </c>
      <c r="F335" s="204" t="str">
        <f t="shared" si="84"/>
        <v xml:space="preserve"> </v>
      </c>
      <c r="G335" s="204" t="str">
        <f t="shared" si="84"/>
        <v xml:space="preserve"> </v>
      </c>
      <c r="H335" s="204" t="str">
        <f t="shared" si="84"/>
        <v xml:space="preserve"> </v>
      </c>
      <c r="I335" s="204" t="str">
        <f t="shared" si="84"/>
        <v xml:space="preserve"> </v>
      </c>
      <c r="J335" s="204" t="str">
        <f t="shared" si="84"/>
        <v xml:space="preserve"> </v>
      </c>
      <c r="K335" s="204" t="str">
        <f t="shared" si="84"/>
        <v xml:space="preserve"> </v>
      </c>
      <c r="L335" s="204" t="str">
        <f t="shared" si="84"/>
        <v xml:space="preserve"> </v>
      </c>
      <c r="M335" s="204" t="str">
        <f t="shared" si="84"/>
        <v xml:space="preserve"> </v>
      </c>
      <c r="N335" s="204" t="str">
        <f t="shared" si="84"/>
        <v xml:space="preserve"> </v>
      </c>
      <c r="O335" s="204" t="str">
        <f t="shared" si="84"/>
        <v xml:space="preserve"> </v>
      </c>
      <c r="P335" s="204" t="str">
        <f t="shared" si="84"/>
        <v xml:space="preserve"> </v>
      </c>
      <c r="Q335" s="204" t="str">
        <f t="shared" si="84"/>
        <v xml:space="preserve"> </v>
      </c>
      <c r="R335" s="204" t="str">
        <f t="shared" si="84"/>
        <v xml:space="preserve"> </v>
      </c>
    </row>
    <row r="336" spans="2:18" x14ac:dyDescent="0.2">
      <c r="B336" s="205"/>
      <c r="C336" s="220" t="s">
        <v>735</v>
      </c>
      <c r="D336" s="11"/>
      <c r="E336" s="11"/>
      <c r="F336" s="11"/>
      <c r="G336" s="11"/>
      <c r="H336" s="11"/>
      <c r="I336" s="11"/>
      <c r="J336" s="11"/>
      <c r="K336" s="11"/>
      <c r="L336" s="11"/>
      <c r="M336" s="11"/>
      <c r="N336" s="11"/>
      <c r="O336" s="11"/>
      <c r="P336" s="11"/>
      <c r="Q336" s="11"/>
      <c r="R336" s="11"/>
    </row>
    <row r="337" spans="2:18" x14ac:dyDescent="0.2">
      <c r="B337" s="205"/>
      <c r="C337" s="220" t="s">
        <v>736</v>
      </c>
      <c r="D337" s="11"/>
      <c r="E337" s="11"/>
      <c r="F337" s="11"/>
      <c r="G337" s="11"/>
      <c r="H337" s="11"/>
      <c r="I337" s="11"/>
      <c r="J337" s="11"/>
      <c r="K337" s="11"/>
      <c r="L337" s="11"/>
      <c r="M337" s="11"/>
      <c r="N337" s="11"/>
      <c r="O337" s="11"/>
      <c r="P337" s="11"/>
      <c r="Q337" s="11"/>
      <c r="R337" s="11"/>
    </row>
    <row r="338" spans="2:18" x14ac:dyDescent="0.2">
      <c r="B338" s="205"/>
      <c r="C338" s="220" t="s">
        <v>737</v>
      </c>
      <c r="D338" s="11"/>
      <c r="E338" s="11"/>
      <c r="F338" s="11"/>
      <c r="G338" s="11"/>
      <c r="H338" s="11"/>
      <c r="I338" s="11"/>
      <c r="J338" s="11"/>
      <c r="K338" s="11"/>
      <c r="L338" s="11"/>
      <c r="M338" s="11"/>
      <c r="N338" s="11"/>
      <c r="O338" s="11"/>
      <c r="P338" s="11"/>
      <c r="Q338" s="11"/>
      <c r="R338" s="11"/>
    </row>
    <row r="339" spans="2:18" x14ac:dyDescent="0.2">
      <c r="B339" s="3">
        <v>3</v>
      </c>
      <c r="C339" s="221" t="s">
        <v>738</v>
      </c>
      <c r="D339" s="204" t="str">
        <f>IF(COUNTIF(D336:D338,"A")&gt;=1,"C",IF(COUNTIF(D336:D338,"A")&gt;0,"P"," "))</f>
        <v xml:space="preserve"> </v>
      </c>
      <c r="E339" s="204" t="str">
        <f t="shared" ref="E339:R339" si="85">IF(COUNTIF(E336:E338,"A")&gt;=1,"C",IF(COUNTIF(E336:E338,"A")&gt;0,"P"," "))</f>
        <v xml:space="preserve"> </v>
      </c>
      <c r="F339" s="204" t="str">
        <f t="shared" si="85"/>
        <v xml:space="preserve"> </v>
      </c>
      <c r="G339" s="204" t="str">
        <f t="shared" si="85"/>
        <v xml:space="preserve"> </v>
      </c>
      <c r="H339" s="204" t="str">
        <f t="shared" si="85"/>
        <v xml:space="preserve"> </v>
      </c>
      <c r="I339" s="204" t="str">
        <f t="shared" si="85"/>
        <v xml:space="preserve"> </v>
      </c>
      <c r="J339" s="204" t="str">
        <f t="shared" si="85"/>
        <v xml:space="preserve"> </v>
      </c>
      <c r="K339" s="204" t="str">
        <f t="shared" si="85"/>
        <v xml:space="preserve"> </v>
      </c>
      <c r="L339" s="204" t="str">
        <f t="shared" si="85"/>
        <v xml:space="preserve"> </v>
      </c>
      <c r="M339" s="204" t="str">
        <f t="shared" si="85"/>
        <v xml:space="preserve"> </v>
      </c>
      <c r="N339" s="204" t="str">
        <f t="shared" si="85"/>
        <v xml:space="preserve"> </v>
      </c>
      <c r="O339" s="204" t="str">
        <f t="shared" si="85"/>
        <v xml:space="preserve"> </v>
      </c>
      <c r="P339" s="204" t="str">
        <f t="shared" si="85"/>
        <v xml:space="preserve"> </v>
      </c>
      <c r="Q339" s="204" t="str">
        <f t="shared" si="85"/>
        <v xml:space="preserve"> </v>
      </c>
      <c r="R339" s="204" t="str">
        <f t="shared" si="85"/>
        <v xml:space="preserve"> </v>
      </c>
    </row>
    <row r="340" spans="2:18" x14ac:dyDescent="0.2">
      <c r="B340" s="205"/>
      <c r="C340" s="220" t="s">
        <v>739</v>
      </c>
      <c r="D340" s="11"/>
      <c r="E340" s="11"/>
      <c r="F340" s="11"/>
      <c r="G340" s="11"/>
      <c r="H340" s="11"/>
      <c r="I340" s="11"/>
      <c r="J340" s="11"/>
      <c r="K340" s="11"/>
      <c r="L340" s="11"/>
      <c r="M340" s="11"/>
      <c r="N340" s="11"/>
      <c r="O340" s="11"/>
      <c r="P340" s="11"/>
      <c r="Q340" s="11"/>
      <c r="R340" s="11"/>
    </row>
    <row r="341" spans="2:18" x14ac:dyDescent="0.2">
      <c r="B341" s="205"/>
      <c r="C341" s="220" t="s">
        <v>740</v>
      </c>
      <c r="D341" s="11"/>
      <c r="E341" s="11"/>
      <c r="F341" s="11"/>
      <c r="G341" s="11"/>
      <c r="H341" s="11"/>
      <c r="I341" s="11"/>
      <c r="J341" s="11"/>
      <c r="K341" s="11"/>
      <c r="L341" s="11"/>
      <c r="M341" s="11"/>
      <c r="N341" s="11"/>
      <c r="O341" s="11"/>
      <c r="P341" s="11"/>
      <c r="Q341" s="11"/>
      <c r="R341" s="11"/>
    </row>
    <row r="342" spans="2:18" x14ac:dyDescent="0.2">
      <c r="B342" s="205"/>
      <c r="C342" s="220" t="s">
        <v>741</v>
      </c>
      <c r="D342" s="11"/>
      <c r="E342" s="11"/>
      <c r="F342" s="11"/>
      <c r="G342" s="11"/>
      <c r="H342" s="11"/>
      <c r="I342" s="11"/>
      <c r="J342" s="11"/>
      <c r="K342" s="11"/>
      <c r="L342" s="11"/>
      <c r="M342" s="11"/>
      <c r="N342" s="11"/>
      <c r="O342" s="11"/>
      <c r="P342" s="11"/>
      <c r="Q342" s="11"/>
      <c r="R342" s="11"/>
    </row>
    <row r="343" spans="2:18" x14ac:dyDescent="0.2">
      <c r="B343" s="3">
        <v>4</v>
      </c>
      <c r="C343" s="221" t="s">
        <v>742</v>
      </c>
      <c r="D343" s="204" t="str">
        <f>IF(COUNTIF(D340:D342,"A")&gt;=1,"C",IF(COUNTIF(D340:D342,"A")&gt;0,"P"," "))</f>
        <v xml:space="preserve"> </v>
      </c>
      <c r="E343" s="204" t="str">
        <f t="shared" ref="E343:R343" si="86">IF(COUNTIF(E340:E342,"A")&gt;=1,"C",IF(COUNTIF(E340:E342,"A")&gt;0,"P"," "))</f>
        <v xml:space="preserve"> </v>
      </c>
      <c r="F343" s="204" t="str">
        <f t="shared" si="86"/>
        <v xml:space="preserve"> </v>
      </c>
      <c r="G343" s="204" t="str">
        <f t="shared" si="86"/>
        <v xml:space="preserve"> </v>
      </c>
      <c r="H343" s="204" t="str">
        <f t="shared" si="86"/>
        <v xml:space="preserve"> </v>
      </c>
      <c r="I343" s="204" t="str">
        <f t="shared" si="86"/>
        <v xml:space="preserve"> </v>
      </c>
      <c r="J343" s="204" t="str">
        <f t="shared" si="86"/>
        <v xml:space="preserve"> </v>
      </c>
      <c r="K343" s="204" t="str">
        <f t="shared" si="86"/>
        <v xml:space="preserve"> </v>
      </c>
      <c r="L343" s="204" t="str">
        <f t="shared" si="86"/>
        <v xml:space="preserve"> </v>
      </c>
      <c r="M343" s="204" t="str">
        <f t="shared" si="86"/>
        <v xml:space="preserve"> </v>
      </c>
      <c r="N343" s="204" t="str">
        <f t="shared" si="86"/>
        <v xml:space="preserve"> </v>
      </c>
      <c r="O343" s="204" t="str">
        <f t="shared" si="86"/>
        <v xml:space="preserve"> </v>
      </c>
      <c r="P343" s="204" t="str">
        <f t="shared" si="86"/>
        <v xml:space="preserve"> </v>
      </c>
      <c r="Q343" s="204" t="str">
        <f t="shared" si="86"/>
        <v xml:space="preserve"> </v>
      </c>
      <c r="R343" s="204" t="str">
        <f t="shared" si="86"/>
        <v xml:space="preserve"> </v>
      </c>
    </row>
    <row r="344" spans="2:18" x14ac:dyDescent="0.2">
      <c r="B344" s="205"/>
      <c r="C344" s="220" t="s">
        <v>743</v>
      </c>
      <c r="D344" s="11"/>
      <c r="E344" s="11"/>
      <c r="F344" s="11"/>
      <c r="G344" s="11"/>
      <c r="H344" s="11"/>
      <c r="I344" s="11"/>
      <c r="J344" s="11"/>
      <c r="K344" s="11"/>
      <c r="L344" s="11"/>
      <c r="M344" s="11"/>
      <c r="N344" s="11"/>
      <c r="O344" s="11"/>
      <c r="P344" s="11"/>
      <c r="Q344" s="11"/>
      <c r="R344" s="11"/>
    </row>
    <row r="345" spans="2:18" x14ac:dyDescent="0.2">
      <c r="B345" s="205"/>
      <c r="C345" s="220" t="s">
        <v>744</v>
      </c>
      <c r="D345" s="11"/>
      <c r="E345" s="11"/>
      <c r="F345" s="11"/>
      <c r="G345" s="11"/>
      <c r="H345" s="11"/>
      <c r="I345" s="11"/>
      <c r="J345" s="11"/>
      <c r="K345" s="11"/>
      <c r="L345" s="11"/>
      <c r="M345" s="11"/>
      <c r="N345" s="11"/>
      <c r="O345" s="11"/>
      <c r="P345" s="11"/>
      <c r="Q345" s="11"/>
      <c r="R345" s="11"/>
    </row>
    <row r="346" spans="2:18" x14ac:dyDescent="0.2">
      <c r="B346" s="205"/>
      <c r="C346" s="220" t="s">
        <v>745</v>
      </c>
      <c r="D346" s="11"/>
      <c r="E346" s="11"/>
      <c r="F346" s="11"/>
      <c r="G346" s="11"/>
      <c r="H346" s="11"/>
      <c r="I346" s="11"/>
      <c r="J346" s="11"/>
      <c r="K346" s="11"/>
      <c r="L346" s="11"/>
      <c r="M346" s="11"/>
      <c r="N346" s="11"/>
      <c r="O346" s="11"/>
      <c r="P346" s="11"/>
      <c r="Q346" s="11"/>
      <c r="R346" s="11"/>
    </row>
    <row r="347" spans="2:18" x14ac:dyDescent="0.2">
      <c r="B347" s="3">
        <v>5</v>
      </c>
      <c r="C347" s="221" t="s">
        <v>746</v>
      </c>
      <c r="D347" s="204" t="str">
        <f>IF(COUNTIF(D344:D346,"A")&gt;=1,"C",IF(COUNTIF(D344:D346,"A")&gt;0,"P"," "))</f>
        <v xml:space="preserve"> </v>
      </c>
      <c r="E347" s="204" t="str">
        <f t="shared" ref="E347:R347" si="87">IF(COUNTIF(E344:E346,"A")&gt;=1,"C",IF(COUNTIF(E344:E346,"A")&gt;0,"P"," "))</f>
        <v xml:space="preserve"> </v>
      </c>
      <c r="F347" s="204" t="str">
        <f t="shared" si="87"/>
        <v xml:space="preserve"> </v>
      </c>
      <c r="G347" s="204" t="str">
        <f t="shared" si="87"/>
        <v xml:space="preserve"> </v>
      </c>
      <c r="H347" s="204" t="str">
        <f t="shared" si="87"/>
        <v xml:space="preserve"> </v>
      </c>
      <c r="I347" s="204" t="str">
        <f t="shared" si="87"/>
        <v xml:space="preserve"> </v>
      </c>
      <c r="J347" s="204" t="str">
        <f t="shared" si="87"/>
        <v xml:space="preserve"> </v>
      </c>
      <c r="K347" s="204" t="str">
        <f t="shared" si="87"/>
        <v xml:space="preserve"> </v>
      </c>
      <c r="L347" s="204" t="str">
        <f t="shared" si="87"/>
        <v xml:space="preserve"> </v>
      </c>
      <c r="M347" s="204" t="str">
        <f t="shared" si="87"/>
        <v xml:space="preserve"> </v>
      </c>
      <c r="N347" s="204" t="str">
        <f t="shared" si="87"/>
        <v xml:space="preserve"> </v>
      </c>
      <c r="O347" s="204" t="str">
        <f t="shared" si="87"/>
        <v xml:space="preserve"> </v>
      </c>
      <c r="P347" s="204" t="str">
        <f t="shared" si="87"/>
        <v xml:space="preserve"> </v>
      </c>
      <c r="Q347" s="204" t="str">
        <f t="shared" si="87"/>
        <v xml:space="preserve"> </v>
      </c>
      <c r="R347" s="204" t="str">
        <f t="shared" si="87"/>
        <v xml:space="preserve"> </v>
      </c>
    </row>
    <row r="348" spans="2:18" x14ac:dyDescent="0.2">
      <c r="B348" s="205"/>
      <c r="C348" s="220" t="s">
        <v>747</v>
      </c>
      <c r="D348" s="11"/>
      <c r="E348" s="11"/>
      <c r="F348" s="11"/>
      <c r="G348" s="11"/>
      <c r="H348" s="11"/>
      <c r="I348" s="11"/>
      <c r="J348" s="11"/>
      <c r="K348" s="11"/>
      <c r="L348" s="11"/>
      <c r="M348" s="11"/>
      <c r="N348" s="11"/>
      <c r="O348" s="11"/>
      <c r="P348" s="11"/>
      <c r="Q348" s="11"/>
      <c r="R348" s="11"/>
    </row>
    <row r="349" spans="2:18" x14ac:dyDescent="0.2">
      <c r="B349" s="205"/>
      <c r="C349" s="220" t="s">
        <v>748</v>
      </c>
      <c r="D349" s="11"/>
      <c r="E349" s="11"/>
      <c r="F349" s="11"/>
      <c r="G349" s="11"/>
      <c r="H349" s="11"/>
      <c r="I349" s="11"/>
      <c r="J349" s="11"/>
      <c r="K349" s="11"/>
      <c r="L349" s="11"/>
      <c r="M349" s="11"/>
      <c r="N349" s="11"/>
      <c r="O349" s="11"/>
      <c r="P349" s="11"/>
      <c r="Q349" s="11"/>
      <c r="R349" s="11"/>
    </row>
    <row r="350" spans="2:18" x14ac:dyDescent="0.2">
      <c r="B350" s="205"/>
      <c r="C350" s="220" t="s">
        <v>749</v>
      </c>
      <c r="D350" s="11"/>
      <c r="E350" s="11"/>
      <c r="F350" s="11"/>
      <c r="G350" s="11"/>
      <c r="H350" s="11"/>
      <c r="I350" s="11"/>
      <c r="J350" s="11"/>
      <c r="K350" s="11"/>
      <c r="L350" s="11"/>
      <c r="M350" s="11"/>
      <c r="N350" s="11"/>
      <c r="O350" s="11"/>
      <c r="P350" s="11"/>
      <c r="Q350" s="11"/>
      <c r="R350" s="11"/>
    </row>
    <row r="351" spans="2:18" ht="1.5" customHeight="1" thickBot="1" x14ac:dyDescent="0.25">
      <c r="D351" s="204" t="str">
        <f>IF(COUNTIF(D348:D350,"A")&gt;=1,"C",IF(COUNTIF(D348:D350,"A")&gt;0,"P"," "))</f>
        <v xml:space="preserve"> </v>
      </c>
      <c r="E351" s="204" t="str">
        <f t="shared" ref="E351:R351" si="88">IF(COUNTIF(E348:E350,"A")&gt;=1,"C",IF(COUNTIF(E348:E350,"A")&gt;0,"P"," "))</f>
        <v xml:space="preserve"> </v>
      </c>
      <c r="F351" s="204" t="str">
        <f t="shared" si="88"/>
        <v xml:space="preserve"> </v>
      </c>
      <c r="G351" s="204" t="str">
        <f t="shared" si="88"/>
        <v xml:space="preserve"> </v>
      </c>
      <c r="H351" s="204" t="str">
        <f t="shared" si="88"/>
        <v xml:space="preserve"> </v>
      </c>
      <c r="I351" s="204" t="str">
        <f t="shared" si="88"/>
        <v xml:space="preserve"> </v>
      </c>
      <c r="J351" s="204" t="str">
        <f t="shared" si="88"/>
        <v xml:space="preserve"> </v>
      </c>
      <c r="K351" s="204" t="str">
        <f t="shared" si="88"/>
        <v xml:space="preserve"> </v>
      </c>
      <c r="L351" s="204" t="str">
        <f t="shared" si="88"/>
        <v xml:space="preserve"> </v>
      </c>
      <c r="M351" s="204" t="str">
        <f t="shared" si="88"/>
        <v xml:space="preserve"> </v>
      </c>
      <c r="N351" s="204" t="str">
        <f t="shared" si="88"/>
        <v xml:space="preserve"> </v>
      </c>
      <c r="O351" s="204" t="str">
        <f t="shared" si="88"/>
        <v xml:space="preserve"> </v>
      </c>
      <c r="P351" s="204" t="str">
        <f t="shared" si="88"/>
        <v xml:space="preserve"> </v>
      </c>
      <c r="Q351" s="204" t="str">
        <f t="shared" si="88"/>
        <v xml:space="preserve"> </v>
      </c>
      <c r="R351" s="204" t="str">
        <f t="shared" si="88"/>
        <v xml:space="preserve"> </v>
      </c>
    </row>
    <row r="352" spans="2:18" ht="13.5" thickBot="1" x14ac:dyDescent="0.25">
      <c r="C352" s="122" t="s">
        <v>57</v>
      </c>
      <c r="D352" s="158" t="str">
        <f>IF(COUNTIF(D335:D351,"C")&gt;4,"C",IF(COUNTIF(D335:D351,"C")&gt;0,"P"," "))</f>
        <v xml:space="preserve"> </v>
      </c>
      <c r="E352" s="158" t="str">
        <f t="shared" ref="E352:R352" si="89">IF(COUNTIF(E335:E351,"C")&gt;4,"C",IF(COUNTIF(E335:E351,"C")&gt;0,"P"," "))</f>
        <v xml:space="preserve"> </v>
      </c>
      <c r="F352" s="158" t="str">
        <f t="shared" si="89"/>
        <v xml:space="preserve"> </v>
      </c>
      <c r="G352" s="158" t="str">
        <f t="shared" si="89"/>
        <v xml:space="preserve"> </v>
      </c>
      <c r="H352" s="158" t="str">
        <f t="shared" si="89"/>
        <v xml:space="preserve"> </v>
      </c>
      <c r="I352" s="158" t="str">
        <f t="shared" si="89"/>
        <v xml:space="preserve"> </v>
      </c>
      <c r="J352" s="158" t="str">
        <f t="shared" si="89"/>
        <v xml:space="preserve"> </v>
      </c>
      <c r="K352" s="158" t="str">
        <f t="shared" si="89"/>
        <v xml:space="preserve"> </v>
      </c>
      <c r="L352" s="158" t="str">
        <f t="shared" si="89"/>
        <v xml:space="preserve"> </v>
      </c>
      <c r="M352" s="158" t="str">
        <f t="shared" si="89"/>
        <v xml:space="preserve"> </v>
      </c>
      <c r="N352" s="158" t="str">
        <f t="shared" si="89"/>
        <v xml:space="preserve"> </v>
      </c>
      <c r="O352" s="158" t="str">
        <f t="shared" si="89"/>
        <v xml:space="preserve"> </v>
      </c>
      <c r="P352" s="158" t="str">
        <f t="shared" si="89"/>
        <v xml:space="preserve"> </v>
      </c>
      <c r="Q352" s="158" t="str">
        <f t="shared" si="89"/>
        <v xml:space="preserve"> </v>
      </c>
      <c r="R352" s="158" t="str">
        <f t="shared" si="89"/>
        <v xml:space="preserve"> </v>
      </c>
    </row>
    <row r="353" spans="1:18" ht="18" x14ac:dyDescent="0.2">
      <c r="A353" s="453" t="s">
        <v>166</v>
      </c>
      <c r="B353" s="454"/>
      <c r="C353" s="454"/>
      <c r="D353" s="454"/>
      <c r="E353" s="454"/>
      <c r="F353" s="454"/>
      <c r="G353" s="454"/>
      <c r="H353" s="454"/>
      <c r="I353" s="454"/>
      <c r="J353" s="454"/>
      <c r="K353" s="454"/>
      <c r="L353" s="454"/>
      <c r="M353" s="454"/>
      <c r="N353" s="454"/>
      <c r="O353" s="454"/>
      <c r="P353" s="454"/>
      <c r="Q353" s="454"/>
      <c r="R353" s="454"/>
    </row>
    <row r="354" spans="1:18" ht="15" x14ac:dyDescent="0.25">
      <c r="A354" s="7"/>
      <c r="B354" s="206" t="s">
        <v>186</v>
      </c>
      <c r="C354" s="207"/>
      <c r="D354" s="208"/>
      <c r="E354" s="208"/>
      <c r="F354" s="208"/>
      <c r="G354" s="208"/>
      <c r="H354" s="208"/>
      <c r="I354" s="208"/>
      <c r="J354" s="208"/>
      <c r="K354" s="208"/>
      <c r="L354" s="208"/>
      <c r="M354" s="208"/>
      <c r="N354" s="208"/>
      <c r="O354" s="208"/>
      <c r="P354" s="208"/>
      <c r="Q354" s="208"/>
      <c r="R354" s="208"/>
    </row>
    <row r="355" spans="1:18" x14ac:dyDescent="0.2">
      <c r="A355" s="7"/>
      <c r="B355" s="119">
        <v>1</v>
      </c>
      <c r="C355" s="209" t="s">
        <v>197</v>
      </c>
      <c r="D355" s="210"/>
      <c r="E355" s="211"/>
      <c r="F355" s="211"/>
      <c r="G355" s="211"/>
      <c r="H355" s="211"/>
      <c r="I355" s="211"/>
      <c r="J355" s="211"/>
      <c r="K355" s="211"/>
      <c r="L355" s="211"/>
      <c r="M355" s="211"/>
      <c r="N355" s="211"/>
      <c r="O355" s="211"/>
      <c r="P355" s="211"/>
      <c r="Q355" s="211"/>
      <c r="R355" s="211"/>
    </row>
    <row r="356" spans="1:18" x14ac:dyDescent="0.2">
      <c r="A356" s="7"/>
      <c r="B356" s="212"/>
      <c r="C356" s="213" t="s">
        <v>198</v>
      </c>
      <c r="D356" s="66"/>
      <c r="E356" s="43"/>
      <c r="F356" s="43"/>
      <c r="G356" s="43"/>
      <c r="H356" s="43"/>
      <c r="I356" s="43"/>
      <c r="J356" s="43"/>
      <c r="K356" s="43"/>
      <c r="L356" s="43"/>
      <c r="M356" s="43"/>
      <c r="N356" s="43"/>
      <c r="O356" s="43"/>
      <c r="P356" s="43"/>
      <c r="Q356" s="43"/>
      <c r="R356" s="43"/>
    </row>
    <row r="357" spans="1:18" x14ac:dyDescent="0.2">
      <c r="A357" s="7"/>
      <c r="B357" s="212"/>
      <c r="C357" s="213" t="s">
        <v>199</v>
      </c>
      <c r="D357" s="66"/>
      <c r="E357" s="43"/>
      <c r="F357" s="43"/>
      <c r="G357" s="43"/>
      <c r="H357" s="43"/>
      <c r="I357" s="43"/>
      <c r="J357" s="43"/>
      <c r="K357" s="43"/>
      <c r="L357" s="43"/>
      <c r="M357" s="43"/>
      <c r="N357" s="43"/>
      <c r="O357" s="43"/>
      <c r="P357" s="43"/>
      <c r="Q357" s="43"/>
      <c r="R357" s="43"/>
    </row>
    <row r="358" spans="1:18" x14ac:dyDescent="0.2">
      <c r="A358" s="7"/>
      <c r="B358" s="212"/>
      <c r="C358" s="213" t="s">
        <v>200</v>
      </c>
      <c r="D358" s="214" t="s">
        <v>765</v>
      </c>
      <c r="E358" s="43" t="s">
        <v>765</v>
      </c>
      <c r="F358" s="43" t="s">
        <v>765</v>
      </c>
      <c r="G358" s="43"/>
      <c r="H358" s="43"/>
      <c r="I358" s="43"/>
      <c r="J358" s="43"/>
      <c r="K358" s="43"/>
      <c r="L358" s="43"/>
      <c r="M358" s="43"/>
      <c r="N358" s="43"/>
      <c r="O358" s="43"/>
      <c r="P358" s="43"/>
      <c r="Q358" s="43"/>
      <c r="R358" s="43"/>
    </row>
    <row r="359" spans="1:18" x14ac:dyDescent="0.2">
      <c r="A359" s="7"/>
      <c r="B359" s="119">
        <v>2</v>
      </c>
      <c r="C359" s="215" t="s">
        <v>201</v>
      </c>
      <c r="D359" s="204" t="str">
        <f>IF(COUNTIF(D356:D358,"A")&gt;=1,"C",IF(COUNTIF(D356:D358,"A")&gt;0,"P"," "))</f>
        <v>C</v>
      </c>
      <c r="E359" s="204" t="str">
        <f t="shared" ref="E359:R359" si="90">IF(COUNTIF(E356:E358,"A")&gt;=1,"C",IF(COUNTIF(E356:E358,"A")&gt;0,"P"," "))</f>
        <v>C</v>
      </c>
      <c r="F359" s="204" t="str">
        <f t="shared" si="90"/>
        <v>C</v>
      </c>
      <c r="G359" s="204" t="str">
        <f t="shared" si="90"/>
        <v xml:space="preserve"> </v>
      </c>
      <c r="H359" s="204" t="str">
        <f t="shared" si="90"/>
        <v xml:space="preserve"> </v>
      </c>
      <c r="I359" s="204" t="str">
        <f t="shared" si="90"/>
        <v xml:space="preserve"> </v>
      </c>
      <c r="J359" s="204" t="str">
        <f t="shared" si="90"/>
        <v xml:space="preserve"> </v>
      </c>
      <c r="K359" s="204" t="str">
        <f t="shared" si="90"/>
        <v xml:space="preserve"> </v>
      </c>
      <c r="L359" s="204" t="str">
        <f t="shared" si="90"/>
        <v xml:space="preserve"> </v>
      </c>
      <c r="M359" s="204" t="str">
        <f t="shared" si="90"/>
        <v xml:space="preserve"> </v>
      </c>
      <c r="N359" s="204" t="str">
        <f t="shared" si="90"/>
        <v xml:space="preserve"> </v>
      </c>
      <c r="O359" s="204" t="str">
        <f t="shared" si="90"/>
        <v xml:space="preserve"> </v>
      </c>
      <c r="P359" s="204" t="str">
        <f t="shared" si="90"/>
        <v xml:space="preserve"> </v>
      </c>
      <c r="Q359" s="204" t="str">
        <f t="shared" si="90"/>
        <v xml:space="preserve"> </v>
      </c>
      <c r="R359" s="204" t="str">
        <f t="shared" si="90"/>
        <v xml:space="preserve"> </v>
      </c>
    </row>
    <row r="360" spans="1:18" x14ac:dyDescent="0.2">
      <c r="A360" s="7"/>
      <c r="B360" s="212"/>
      <c r="C360" s="213" t="s">
        <v>202</v>
      </c>
      <c r="D360" s="150"/>
      <c r="E360" s="43"/>
      <c r="F360" s="43"/>
      <c r="G360" s="43"/>
      <c r="H360" s="43"/>
      <c r="I360" s="43"/>
      <c r="J360" s="43"/>
      <c r="K360" s="43"/>
      <c r="L360" s="43"/>
      <c r="M360" s="43"/>
      <c r="N360" s="43"/>
      <c r="O360" s="43"/>
      <c r="P360" s="43"/>
      <c r="Q360" s="43"/>
      <c r="R360" s="43"/>
    </row>
    <row r="361" spans="1:18" x14ac:dyDescent="0.2">
      <c r="A361" s="7"/>
      <c r="B361" s="212"/>
      <c r="C361" s="213" t="s">
        <v>203</v>
      </c>
      <c r="D361" s="43" t="s">
        <v>765</v>
      </c>
      <c r="E361" s="43" t="s">
        <v>765</v>
      </c>
      <c r="F361" s="43" t="s">
        <v>765</v>
      </c>
      <c r="G361" s="43"/>
      <c r="H361" s="43"/>
      <c r="I361" s="43"/>
      <c r="J361" s="43"/>
      <c r="K361" s="43"/>
      <c r="L361" s="43"/>
      <c r="M361" s="43"/>
      <c r="N361" s="43"/>
      <c r="O361" s="43"/>
      <c r="P361" s="43"/>
      <c r="Q361" s="43"/>
      <c r="R361" s="43"/>
    </row>
    <row r="362" spans="1:18" x14ac:dyDescent="0.2">
      <c r="A362" s="7"/>
      <c r="B362" s="212"/>
      <c r="C362" s="213" t="s">
        <v>204</v>
      </c>
      <c r="D362" s="43"/>
      <c r="E362" s="43"/>
      <c r="F362" s="43"/>
      <c r="G362" s="43"/>
      <c r="H362" s="43"/>
      <c r="I362" s="43"/>
      <c r="J362" s="43"/>
      <c r="K362" s="43"/>
      <c r="L362" s="43"/>
      <c r="M362" s="43"/>
      <c r="N362" s="43"/>
      <c r="O362" s="43"/>
      <c r="P362" s="43"/>
      <c r="Q362" s="43"/>
      <c r="R362" s="43"/>
    </row>
    <row r="363" spans="1:18" x14ac:dyDescent="0.2">
      <c r="A363" s="7"/>
      <c r="B363" s="119">
        <v>3</v>
      </c>
      <c r="C363" s="215" t="s">
        <v>205</v>
      </c>
      <c r="D363" s="204" t="str">
        <f>IF(COUNTIF(D360:D362,"A")&gt;=1,"C",IF(COUNTIF(D360:D362,"A")&gt;0,"P"," "))</f>
        <v>C</v>
      </c>
      <c r="E363" s="204" t="str">
        <f t="shared" ref="E363:R363" si="91">IF(COUNTIF(E360:E362,"A")&gt;=1,"C",IF(COUNTIF(E360:E362,"A")&gt;0,"P"," "))</f>
        <v>C</v>
      </c>
      <c r="F363" s="204" t="str">
        <f t="shared" si="91"/>
        <v>C</v>
      </c>
      <c r="G363" s="204" t="str">
        <f t="shared" si="91"/>
        <v xml:space="preserve"> </v>
      </c>
      <c r="H363" s="204" t="str">
        <f t="shared" si="91"/>
        <v xml:space="preserve"> </v>
      </c>
      <c r="I363" s="204" t="str">
        <f t="shared" si="91"/>
        <v xml:space="preserve"> </v>
      </c>
      <c r="J363" s="204" t="str">
        <f t="shared" si="91"/>
        <v xml:space="preserve"> </v>
      </c>
      <c r="K363" s="204" t="str">
        <f t="shared" si="91"/>
        <v xml:space="preserve"> </v>
      </c>
      <c r="L363" s="204" t="str">
        <f t="shared" si="91"/>
        <v xml:space="preserve"> </v>
      </c>
      <c r="M363" s="204" t="str">
        <f t="shared" si="91"/>
        <v xml:space="preserve"> </v>
      </c>
      <c r="N363" s="204" t="str">
        <f t="shared" si="91"/>
        <v xml:space="preserve"> </v>
      </c>
      <c r="O363" s="204" t="str">
        <f t="shared" si="91"/>
        <v xml:space="preserve"> </v>
      </c>
      <c r="P363" s="204" t="str">
        <f t="shared" si="91"/>
        <v xml:space="preserve"> </v>
      </c>
      <c r="Q363" s="204" t="str">
        <f t="shared" si="91"/>
        <v xml:space="preserve"> </v>
      </c>
      <c r="R363" s="204" t="str">
        <f t="shared" si="91"/>
        <v xml:space="preserve"> </v>
      </c>
    </row>
    <row r="364" spans="1:18" x14ac:dyDescent="0.2">
      <c r="A364" s="7"/>
      <c r="B364" s="212"/>
      <c r="C364" s="213" t="s">
        <v>206</v>
      </c>
      <c r="D364" s="43"/>
      <c r="E364" s="43"/>
      <c r="F364" s="43"/>
      <c r="G364" s="43"/>
      <c r="H364" s="43"/>
      <c r="I364" s="43"/>
      <c r="J364" s="43"/>
      <c r="K364" s="43"/>
      <c r="L364" s="43"/>
      <c r="M364" s="43"/>
      <c r="N364" s="43"/>
      <c r="O364" s="43"/>
      <c r="P364" s="43"/>
      <c r="Q364" s="43"/>
      <c r="R364" s="43"/>
    </row>
    <row r="365" spans="1:18" x14ac:dyDescent="0.2">
      <c r="A365" s="7"/>
      <c r="B365" s="212"/>
      <c r="C365" s="213" t="s">
        <v>207</v>
      </c>
      <c r="D365" s="43"/>
      <c r="E365" s="43"/>
      <c r="F365" s="43"/>
      <c r="G365" s="43"/>
      <c r="H365" s="43"/>
      <c r="I365" s="43"/>
      <c r="J365" s="43"/>
      <c r="K365" s="43"/>
      <c r="L365" s="43"/>
      <c r="M365" s="43"/>
      <c r="N365" s="43"/>
      <c r="O365" s="43"/>
      <c r="P365" s="43"/>
      <c r="Q365" s="43"/>
      <c r="R365" s="43"/>
    </row>
    <row r="366" spans="1:18" x14ac:dyDescent="0.2">
      <c r="A366" s="7"/>
      <c r="B366" s="212"/>
      <c r="C366" s="213" t="s">
        <v>208</v>
      </c>
      <c r="D366" s="43" t="s">
        <v>765</v>
      </c>
      <c r="E366" s="43" t="s">
        <v>765</v>
      </c>
      <c r="F366" s="43" t="s">
        <v>765</v>
      </c>
      <c r="G366" s="43"/>
      <c r="H366" s="43"/>
      <c r="I366" s="43"/>
      <c r="J366" s="43"/>
      <c r="K366" s="43"/>
      <c r="L366" s="43"/>
      <c r="M366" s="43"/>
      <c r="N366" s="43"/>
      <c r="O366" s="43"/>
      <c r="P366" s="43"/>
      <c r="Q366" s="43"/>
      <c r="R366" s="43"/>
    </row>
    <row r="367" spans="1:18" x14ac:dyDescent="0.2">
      <c r="A367" s="7"/>
      <c r="B367" s="119">
        <v>4</v>
      </c>
      <c r="C367" s="215" t="s">
        <v>209</v>
      </c>
      <c r="D367" s="204" t="str">
        <f>IF(COUNTIF(D364:D366,"A")&gt;=1,"C",IF(COUNTIF(D364:D366,"A")&gt;0,"P"," "))</f>
        <v>C</v>
      </c>
      <c r="E367" s="204" t="str">
        <f t="shared" ref="E367:R367" si="92">IF(COUNTIF(E364:E366,"A")&gt;=1,"C",IF(COUNTIF(E364:E366,"A")&gt;0,"P"," "))</f>
        <v>C</v>
      </c>
      <c r="F367" s="204" t="str">
        <f t="shared" si="92"/>
        <v>C</v>
      </c>
      <c r="G367" s="204" t="str">
        <f t="shared" si="92"/>
        <v xml:space="preserve"> </v>
      </c>
      <c r="H367" s="204" t="str">
        <f t="shared" si="92"/>
        <v xml:space="preserve"> </v>
      </c>
      <c r="I367" s="204" t="str">
        <f t="shared" si="92"/>
        <v xml:space="preserve"> </v>
      </c>
      <c r="J367" s="204" t="str">
        <f t="shared" si="92"/>
        <v xml:space="preserve"> </v>
      </c>
      <c r="K367" s="204" t="str">
        <f t="shared" si="92"/>
        <v xml:space="preserve"> </v>
      </c>
      <c r="L367" s="204" t="str">
        <f t="shared" si="92"/>
        <v xml:space="preserve"> </v>
      </c>
      <c r="M367" s="204" t="str">
        <f t="shared" si="92"/>
        <v xml:space="preserve"> </v>
      </c>
      <c r="N367" s="204" t="str">
        <f t="shared" si="92"/>
        <v xml:space="preserve"> </v>
      </c>
      <c r="O367" s="204" t="str">
        <f t="shared" si="92"/>
        <v xml:space="preserve"> </v>
      </c>
      <c r="P367" s="204" t="str">
        <f t="shared" si="92"/>
        <v xml:space="preserve"> </v>
      </c>
      <c r="Q367" s="204" t="str">
        <f t="shared" si="92"/>
        <v xml:space="preserve"> </v>
      </c>
      <c r="R367" s="204" t="str">
        <f t="shared" si="92"/>
        <v xml:space="preserve"> </v>
      </c>
    </row>
    <row r="368" spans="1:18" x14ac:dyDescent="0.2">
      <c r="A368" s="7"/>
      <c r="B368" s="212"/>
      <c r="C368" s="213" t="s">
        <v>210</v>
      </c>
      <c r="D368" s="43"/>
      <c r="E368" s="43"/>
      <c r="F368" s="43"/>
      <c r="G368" s="43"/>
      <c r="H368" s="43"/>
      <c r="I368" s="43"/>
      <c r="J368" s="43"/>
      <c r="K368" s="43"/>
      <c r="L368" s="43"/>
      <c r="M368" s="43"/>
      <c r="N368" s="43"/>
      <c r="O368" s="43"/>
      <c r="P368" s="43"/>
      <c r="Q368" s="43"/>
      <c r="R368" s="149"/>
    </row>
    <row r="369" spans="1:18" x14ac:dyDescent="0.2">
      <c r="A369" s="7"/>
      <c r="B369" s="212"/>
      <c r="C369" s="213" t="s">
        <v>211</v>
      </c>
      <c r="D369" s="43" t="s">
        <v>765</v>
      </c>
      <c r="E369" s="43" t="s">
        <v>765</v>
      </c>
      <c r="F369" s="43" t="s">
        <v>765</v>
      </c>
      <c r="G369" s="43"/>
      <c r="H369" s="43"/>
      <c r="I369" s="43"/>
      <c r="J369" s="43"/>
      <c r="K369" s="43"/>
      <c r="L369" s="43"/>
      <c r="M369" s="43"/>
      <c r="N369" s="43"/>
      <c r="O369" s="43"/>
      <c r="P369" s="43"/>
      <c r="Q369" s="43"/>
      <c r="R369" s="149"/>
    </row>
    <row r="370" spans="1:18" x14ac:dyDescent="0.2">
      <c r="A370" s="7"/>
      <c r="B370" s="212"/>
      <c r="C370" s="213" t="s">
        <v>212</v>
      </c>
      <c r="D370" s="43"/>
      <c r="E370" s="43"/>
      <c r="F370" s="43"/>
      <c r="G370" s="43"/>
      <c r="H370" s="43"/>
      <c r="I370" s="43"/>
      <c r="J370" s="43"/>
      <c r="K370" s="43"/>
      <c r="L370" s="43"/>
      <c r="M370" s="43"/>
      <c r="N370" s="43"/>
      <c r="O370" s="43"/>
      <c r="P370" s="43"/>
      <c r="Q370" s="43"/>
      <c r="R370" s="149"/>
    </row>
    <row r="371" spans="1:18" x14ac:dyDescent="0.2">
      <c r="A371" s="7"/>
      <c r="B371" s="119">
        <v>5</v>
      </c>
      <c r="C371" s="216" t="s">
        <v>213</v>
      </c>
      <c r="D371" s="204" t="str">
        <f>IF(COUNTIF(D368:D370,"A")&gt;=1,"C",IF(COUNTIF(D368:D370,"A")&gt;0,"P"," "))</f>
        <v>C</v>
      </c>
      <c r="E371" s="204" t="str">
        <f t="shared" ref="E371:R371" si="93">IF(COUNTIF(E368:E370,"A")&gt;=1,"C",IF(COUNTIF(E368:E370,"A")&gt;0,"P"," "))</f>
        <v>C</v>
      </c>
      <c r="F371" s="204" t="str">
        <f t="shared" si="93"/>
        <v>C</v>
      </c>
      <c r="G371" s="204" t="str">
        <f t="shared" si="93"/>
        <v xml:space="preserve"> </v>
      </c>
      <c r="H371" s="204" t="str">
        <f t="shared" si="93"/>
        <v xml:space="preserve"> </v>
      </c>
      <c r="I371" s="204" t="str">
        <f t="shared" si="93"/>
        <v xml:space="preserve"> </v>
      </c>
      <c r="J371" s="204" t="str">
        <f t="shared" si="93"/>
        <v xml:space="preserve"> </v>
      </c>
      <c r="K371" s="204" t="str">
        <f t="shared" si="93"/>
        <v xml:space="preserve"> </v>
      </c>
      <c r="L371" s="204" t="str">
        <f t="shared" si="93"/>
        <v xml:space="preserve"> </v>
      </c>
      <c r="M371" s="204" t="str">
        <f t="shared" si="93"/>
        <v xml:space="preserve"> </v>
      </c>
      <c r="N371" s="204" t="str">
        <f t="shared" si="93"/>
        <v xml:space="preserve"> </v>
      </c>
      <c r="O371" s="204" t="str">
        <f t="shared" si="93"/>
        <v xml:space="preserve"> </v>
      </c>
      <c r="P371" s="204" t="str">
        <f t="shared" si="93"/>
        <v xml:space="preserve"> </v>
      </c>
      <c r="Q371" s="204" t="str">
        <f t="shared" si="93"/>
        <v xml:space="preserve"> </v>
      </c>
      <c r="R371" s="204" t="str">
        <f t="shared" si="93"/>
        <v xml:space="preserve"> </v>
      </c>
    </row>
    <row r="372" spans="1:18" x14ac:dyDescent="0.2">
      <c r="A372" s="7"/>
      <c r="B372" s="57"/>
      <c r="C372" s="217" t="s">
        <v>214</v>
      </c>
      <c r="D372" s="43"/>
      <c r="E372" s="43"/>
      <c r="F372" s="43"/>
      <c r="G372" s="43"/>
      <c r="H372" s="43"/>
      <c r="I372" s="43"/>
      <c r="J372" s="43"/>
      <c r="K372" s="43"/>
      <c r="L372" s="43"/>
      <c r="M372" s="43"/>
      <c r="N372" s="43"/>
      <c r="O372" s="43"/>
      <c r="P372" s="43"/>
      <c r="Q372" s="43"/>
      <c r="R372" s="43"/>
    </row>
    <row r="373" spans="1:18" x14ac:dyDescent="0.2">
      <c r="A373" s="7"/>
      <c r="B373" s="57"/>
      <c r="C373" s="217" t="s">
        <v>215</v>
      </c>
      <c r="D373" s="43" t="s">
        <v>765</v>
      </c>
      <c r="E373" s="43" t="s">
        <v>765</v>
      </c>
      <c r="F373" s="43" t="s">
        <v>765</v>
      </c>
      <c r="G373" s="43"/>
      <c r="H373" s="43"/>
      <c r="I373" s="43"/>
      <c r="J373" s="43"/>
      <c r="K373" s="43"/>
      <c r="L373" s="43"/>
      <c r="M373" s="43"/>
      <c r="N373" s="43"/>
      <c r="O373" s="43"/>
      <c r="P373" s="43"/>
      <c r="Q373" s="43"/>
      <c r="R373" s="43"/>
    </row>
    <row r="374" spans="1:18" x14ac:dyDescent="0.2">
      <c r="A374" s="7"/>
      <c r="B374" s="57"/>
      <c r="C374" s="217" t="s">
        <v>216</v>
      </c>
      <c r="D374" s="149"/>
      <c r="E374" s="149"/>
      <c r="F374" s="149"/>
      <c r="G374" s="149"/>
      <c r="H374" s="149"/>
      <c r="I374" s="149"/>
      <c r="J374" s="149"/>
      <c r="K374" s="149"/>
      <c r="L374" s="149"/>
      <c r="M374" s="149"/>
      <c r="N374" s="149"/>
      <c r="O374" s="149"/>
      <c r="P374" s="149"/>
      <c r="Q374" s="149"/>
      <c r="R374" s="149"/>
    </row>
    <row r="375" spans="1:18" ht="1.5" customHeight="1" thickBot="1" x14ac:dyDescent="0.25">
      <c r="A375" s="7"/>
      <c r="B375" s="57"/>
      <c r="C375" s="218"/>
      <c r="D375" s="204" t="str">
        <f>IF(COUNTIF(D372:D374,"A")&gt;=1,"C",IF(COUNTIF(D372:D374,"A")&gt;0,"P"," "))</f>
        <v>C</v>
      </c>
      <c r="E375" s="204" t="str">
        <f t="shared" ref="E375:R375" si="94">IF(COUNTIF(E372:E374,"A")&gt;=1,"C",IF(COUNTIF(E372:E374,"A")&gt;0,"P"," "))</f>
        <v>C</v>
      </c>
      <c r="F375" s="204" t="str">
        <f t="shared" si="94"/>
        <v>C</v>
      </c>
      <c r="G375" s="204" t="str">
        <f t="shared" si="94"/>
        <v xml:space="preserve"> </v>
      </c>
      <c r="H375" s="204" t="str">
        <f t="shared" si="94"/>
        <v xml:space="preserve"> </v>
      </c>
      <c r="I375" s="204" t="str">
        <f t="shared" si="94"/>
        <v xml:space="preserve"> </v>
      </c>
      <c r="J375" s="204" t="str">
        <f t="shared" si="94"/>
        <v xml:space="preserve"> </v>
      </c>
      <c r="K375" s="204" t="str">
        <f t="shared" si="94"/>
        <v xml:space="preserve"> </v>
      </c>
      <c r="L375" s="204" t="str">
        <f t="shared" si="94"/>
        <v xml:space="preserve"> </v>
      </c>
      <c r="M375" s="204" t="str">
        <f t="shared" si="94"/>
        <v xml:space="preserve"> </v>
      </c>
      <c r="N375" s="204" t="str">
        <f t="shared" si="94"/>
        <v xml:space="preserve"> </v>
      </c>
      <c r="O375" s="204" t="str">
        <f t="shared" si="94"/>
        <v xml:space="preserve"> </v>
      </c>
      <c r="P375" s="204" t="str">
        <f t="shared" si="94"/>
        <v xml:space="preserve"> </v>
      </c>
      <c r="Q375" s="204" t="str">
        <f t="shared" si="94"/>
        <v xml:space="preserve"> </v>
      </c>
      <c r="R375" s="204" t="str">
        <f t="shared" si="94"/>
        <v xml:space="preserve"> </v>
      </c>
    </row>
    <row r="376" spans="1:18" ht="13.5" thickBot="1" x14ac:dyDescent="0.25">
      <c r="A376" s="7"/>
      <c r="B376" s="190"/>
      <c r="C376" s="122" t="s">
        <v>57</v>
      </c>
      <c r="D376" s="158" t="str">
        <f>IF(COUNTIF(D359:D375,"C")&gt;4,"C",IF(COUNTIF(D359:D375,"C")&gt;0,"P"," "))</f>
        <v>C</v>
      </c>
      <c r="E376" s="158" t="str">
        <f t="shared" ref="E376:R376" si="95">IF(COUNTIF(E359:E375,"C")&gt;4,"C",IF(COUNTIF(E359:E375,"C")&gt;0,"P"," "))</f>
        <v>C</v>
      </c>
      <c r="F376" s="158" t="str">
        <f t="shared" si="95"/>
        <v>C</v>
      </c>
      <c r="G376" s="158" t="str">
        <f t="shared" si="95"/>
        <v xml:space="preserve"> </v>
      </c>
      <c r="H376" s="158" t="str">
        <f t="shared" si="95"/>
        <v xml:space="preserve"> </v>
      </c>
      <c r="I376" s="158" t="str">
        <f t="shared" si="95"/>
        <v xml:space="preserve"> </v>
      </c>
      <c r="J376" s="158" t="str">
        <f t="shared" si="95"/>
        <v xml:space="preserve"> </v>
      </c>
      <c r="K376" s="158" t="str">
        <f t="shared" si="95"/>
        <v xml:space="preserve"> </v>
      </c>
      <c r="L376" s="158" t="str">
        <f t="shared" si="95"/>
        <v xml:space="preserve"> </v>
      </c>
      <c r="M376" s="158" t="str">
        <f t="shared" si="95"/>
        <v xml:space="preserve"> </v>
      </c>
      <c r="N376" s="158" t="str">
        <f t="shared" si="95"/>
        <v xml:space="preserve"> </v>
      </c>
      <c r="O376" s="158" t="str">
        <f t="shared" si="95"/>
        <v xml:space="preserve"> </v>
      </c>
      <c r="P376" s="158" t="str">
        <f t="shared" si="95"/>
        <v xml:space="preserve"> </v>
      </c>
      <c r="Q376" s="158" t="str">
        <f t="shared" si="95"/>
        <v xml:space="preserve"> </v>
      </c>
      <c r="R376" s="158" t="str">
        <f t="shared" si="95"/>
        <v xml:space="preserve"> </v>
      </c>
    </row>
    <row r="377" spans="1:18" ht="15" x14ac:dyDescent="0.25">
      <c r="A377" s="7"/>
      <c r="B377" s="206" t="s">
        <v>187</v>
      </c>
      <c r="C377" s="207"/>
      <c r="D377" s="208"/>
      <c r="E377" s="208"/>
      <c r="F377" s="208"/>
      <c r="G377" s="208"/>
      <c r="H377" s="208"/>
      <c r="I377" s="208"/>
      <c r="J377" s="208"/>
      <c r="K377" s="208"/>
      <c r="L377" s="208"/>
      <c r="M377" s="208"/>
      <c r="N377" s="208"/>
      <c r="O377" s="208"/>
      <c r="P377" s="208"/>
      <c r="Q377" s="208"/>
      <c r="R377" s="208"/>
    </row>
    <row r="378" spans="1:18" x14ac:dyDescent="0.2">
      <c r="A378" s="7"/>
      <c r="B378" s="119">
        <v>1</v>
      </c>
      <c r="C378" s="209" t="s">
        <v>217</v>
      </c>
      <c r="D378" s="210"/>
      <c r="E378" s="211"/>
      <c r="F378" s="211"/>
      <c r="G378" s="211"/>
      <c r="H378" s="211"/>
      <c r="I378" s="211"/>
      <c r="J378" s="211"/>
      <c r="K378" s="211"/>
      <c r="L378" s="211"/>
      <c r="M378" s="211"/>
      <c r="N378" s="211"/>
      <c r="O378" s="211"/>
      <c r="P378" s="211"/>
      <c r="Q378" s="211"/>
      <c r="R378" s="211"/>
    </row>
    <row r="379" spans="1:18" x14ac:dyDescent="0.2">
      <c r="A379" s="7"/>
      <c r="B379" s="212"/>
      <c r="C379" s="213" t="s">
        <v>262</v>
      </c>
      <c r="D379" s="66"/>
      <c r="E379" s="43"/>
      <c r="F379" s="43"/>
      <c r="G379" s="43"/>
      <c r="H379" s="43"/>
      <c r="I379" s="43"/>
      <c r="J379" s="43"/>
      <c r="K379" s="43"/>
      <c r="L379" s="43"/>
      <c r="M379" s="43"/>
      <c r="N379" s="43"/>
      <c r="O379" s="43"/>
      <c r="P379" s="43"/>
      <c r="Q379" s="43"/>
      <c r="R379" s="43"/>
    </row>
    <row r="380" spans="1:18" x14ac:dyDescent="0.2">
      <c r="A380" s="7"/>
      <c r="B380" s="212"/>
      <c r="C380" s="213" t="s">
        <v>263</v>
      </c>
      <c r="D380" s="66"/>
      <c r="E380" s="43"/>
      <c r="F380" s="43"/>
      <c r="G380" s="43"/>
      <c r="H380" s="43"/>
      <c r="I380" s="43"/>
      <c r="J380" s="43"/>
      <c r="K380" s="43"/>
      <c r="L380" s="43"/>
      <c r="M380" s="43"/>
      <c r="N380" s="43"/>
      <c r="O380" s="43"/>
      <c r="P380" s="43"/>
      <c r="Q380" s="43"/>
      <c r="R380" s="43"/>
    </row>
    <row r="381" spans="1:18" x14ac:dyDescent="0.2">
      <c r="A381" s="7"/>
      <c r="B381" s="212"/>
      <c r="C381" s="213" t="s">
        <v>264</v>
      </c>
      <c r="D381" s="214"/>
      <c r="E381" s="43"/>
      <c r="F381" s="43"/>
      <c r="G381" s="43"/>
      <c r="H381" s="43"/>
      <c r="I381" s="43"/>
      <c r="J381" s="43"/>
      <c r="K381" s="43"/>
      <c r="L381" s="43"/>
      <c r="M381" s="43"/>
      <c r="N381" s="43"/>
      <c r="O381" s="43"/>
      <c r="P381" s="43"/>
      <c r="Q381" s="43"/>
      <c r="R381" s="43"/>
    </row>
    <row r="382" spans="1:18" x14ac:dyDescent="0.2">
      <c r="A382" s="7"/>
      <c r="B382" s="119">
        <v>2</v>
      </c>
      <c r="C382" s="215" t="s">
        <v>218</v>
      </c>
      <c r="D382" s="204" t="str">
        <f>IF(COUNTIF(D379:D381,"A")&gt;=1,"C",IF(COUNTIF(D379:D381,"A")&gt;0,"P"," "))</f>
        <v xml:space="preserve"> </v>
      </c>
      <c r="E382" s="204" t="str">
        <f t="shared" ref="E382:R382" si="96">IF(COUNTIF(E379:E381,"A")&gt;=1,"C",IF(COUNTIF(E379:E381,"A")&gt;0,"P"," "))</f>
        <v xml:space="preserve"> </v>
      </c>
      <c r="F382" s="204" t="str">
        <f t="shared" si="96"/>
        <v xml:space="preserve"> </v>
      </c>
      <c r="G382" s="204" t="str">
        <f t="shared" si="96"/>
        <v xml:space="preserve"> </v>
      </c>
      <c r="H382" s="204" t="str">
        <f t="shared" si="96"/>
        <v xml:space="preserve"> </v>
      </c>
      <c r="I382" s="204" t="str">
        <f t="shared" si="96"/>
        <v xml:space="preserve"> </v>
      </c>
      <c r="J382" s="204" t="str">
        <f t="shared" si="96"/>
        <v xml:space="preserve"> </v>
      </c>
      <c r="K382" s="204" t="str">
        <f t="shared" si="96"/>
        <v xml:space="preserve"> </v>
      </c>
      <c r="L382" s="204" t="str">
        <f t="shared" si="96"/>
        <v xml:space="preserve"> </v>
      </c>
      <c r="M382" s="204" t="str">
        <f t="shared" si="96"/>
        <v xml:space="preserve"> </v>
      </c>
      <c r="N382" s="204" t="str">
        <f t="shared" si="96"/>
        <v xml:space="preserve"> </v>
      </c>
      <c r="O382" s="204" t="str">
        <f t="shared" si="96"/>
        <v xml:space="preserve"> </v>
      </c>
      <c r="P382" s="204" t="str">
        <f t="shared" si="96"/>
        <v xml:space="preserve"> </v>
      </c>
      <c r="Q382" s="204" t="str">
        <f t="shared" si="96"/>
        <v xml:space="preserve"> </v>
      </c>
      <c r="R382" s="204" t="str">
        <f t="shared" si="96"/>
        <v xml:space="preserve"> </v>
      </c>
    </row>
    <row r="383" spans="1:18" x14ac:dyDescent="0.2">
      <c r="A383" s="7"/>
      <c r="B383" s="212"/>
      <c r="C383" s="213" t="s">
        <v>265</v>
      </c>
      <c r="D383" s="150"/>
      <c r="E383" s="43"/>
      <c r="F383" s="43"/>
      <c r="G383" s="43"/>
      <c r="H383" s="43"/>
      <c r="I383" s="43"/>
      <c r="J383" s="43"/>
      <c r="K383" s="43"/>
      <c r="L383" s="43"/>
      <c r="M383" s="43"/>
      <c r="N383" s="43"/>
      <c r="O383" s="43"/>
      <c r="P383" s="43"/>
      <c r="Q383" s="43"/>
      <c r="R383" s="43"/>
    </row>
    <row r="384" spans="1:18" x14ac:dyDescent="0.2">
      <c r="A384" s="7"/>
      <c r="B384" s="212"/>
      <c r="C384" s="213" t="s">
        <v>107</v>
      </c>
      <c r="D384" s="43"/>
      <c r="E384" s="43"/>
      <c r="F384" s="43"/>
      <c r="G384" s="43"/>
      <c r="H384" s="43"/>
      <c r="I384" s="43"/>
      <c r="J384" s="43"/>
      <c r="K384" s="43"/>
      <c r="L384" s="43"/>
      <c r="M384" s="43"/>
      <c r="N384" s="43"/>
      <c r="O384" s="43"/>
      <c r="P384" s="43"/>
      <c r="Q384" s="43"/>
      <c r="R384" s="43"/>
    </row>
    <row r="385" spans="1:18" x14ac:dyDescent="0.2">
      <c r="A385" s="7"/>
      <c r="B385" s="212"/>
      <c r="C385" s="213" t="s">
        <v>266</v>
      </c>
      <c r="D385" s="43"/>
      <c r="E385" s="43"/>
      <c r="F385" s="43"/>
      <c r="G385" s="43"/>
      <c r="H385" s="43"/>
      <c r="I385" s="43"/>
      <c r="J385" s="43"/>
      <c r="K385" s="43"/>
      <c r="L385" s="43"/>
      <c r="M385" s="43"/>
      <c r="N385" s="43"/>
      <c r="O385" s="43"/>
      <c r="P385" s="43"/>
      <c r="Q385" s="43"/>
      <c r="R385" s="43"/>
    </row>
    <row r="386" spans="1:18" x14ac:dyDescent="0.2">
      <c r="A386" s="7"/>
      <c r="B386" s="119">
        <v>3</v>
      </c>
      <c r="C386" s="215" t="s">
        <v>219</v>
      </c>
      <c r="D386" s="204" t="str">
        <f>IF(COUNTIF(D383:D385,"A")&gt;=1,"C",IF(COUNTIF(D383:D385,"A")&gt;0,"P"," "))</f>
        <v xml:space="preserve"> </v>
      </c>
      <c r="E386" s="204" t="str">
        <f t="shared" ref="E386:R386" si="97">IF(COUNTIF(E383:E385,"A")&gt;=1,"C",IF(COUNTIF(E383:E385,"A")&gt;0,"P"," "))</f>
        <v xml:space="preserve"> </v>
      </c>
      <c r="F386" s="204" t="str">
        <f t="shared" si="97"/>
        <v xml:space="preserve"> </v>
      </c>
      <c r="G386" s="204" t="str">
        <f t="shared" si="97"/>
        <v xml:space="preserve"> </v>
      </c>
      <c r="H386" s="204" t="str">
        <f t="shared" si="97"/>
        <v xml:space="preserve"> </v>
      </c>
      <c r="I386" s="204" t="str">
        <f t="shared" si="97"/>
        <v xml:space="preserve"> </v>
      </c>
      <c r="J386" s="204" t="str">
        <f t="shared" si="97"/>
        <v xml:space="preserve"> </v>
      </c>
      <c r="K386" s="204" t="str">
        <f t="shared" si="97"/>
        <v xml:space="preserve"> </v>
      </c>
      <c r="L386" s="204" t="str">
        <f t="shared" si="97"/>
        <v xml:space="preserve"> </v>
      </c>
      <c r="M386" s="204" t="str">
        <f t="shared" si="97"/>
        <v xml:space="preserve"> </v>
      </c>
      <c r="N386" s="204" t="str">
        <f t="shared" si="97"/>
        <v xml:space="preserve"> </v>
      </c>
      <c r="O386" s="204" t="str">
        <f t="shared" si="97"/>
        <v xml:space="preserve"> </v>
      </c>
      <c r="P386" s="204" t="str">
        <f t="shared" si="97"/>
        <v xml:space="preserve"> </v>
      </c>
      <c r="Q386" s="204" t="str">
        <f t="shared" si="97"/>
        <v xml:space="preserve"> </v>
      </c>
      <c r="R386" s="204" t="str">
        <f t="shared" si="97"/>
        <v xml:space="preserve"> </v>
      </c>
    </row>
    <row r="387" spans="1:18" x14ac:dyDescent="0.2">
      <c r="A387" s="7"/>
      <c r="B387" s="212"/>
      <c r="C387" s="213" t="s">
        <v>267</v>
      </c>
      <c r="D387" s="43"/>
      <c r="E387" s="43"/>
      <c r="F387" s="43"/>
      <c r="G387" s="43"/>
      <c r="H387" s="43"/>
      <c r="I387" s="43"/>
      <c r="J387" s="43"/>
      <c r="K387" s="43"/>
      <c r="L387" s="43"/>
      <c r="M387" s="43"/>
      <c r="N387" s="43"/>
      <c r="O387" s="43"/>
      <c r="P387" s="43"/>
      <c r="Q387" s="43"/>
      <c r="R387" s="43"/>
    </row>
    <row r="388" spans="1:18" x14ac:dyDescent="0.2">
      <c r="A388" s="7"/>
      <c r="B388" s="212"/>
      <c r="C388" s="213" t="s">
        <v>268</v>
      </c>
      <c r="D388" s="43"/>
      <c r="E388" s="43"/>
      <c r="F388" s="43"/>
      <c r="G388" s="43"/>
      <c r="H388" s="43"/>
      <c r="I388" s="43"/>
      <c r="J388" s="43"/>
      <c r="K388" s="43"/>
      <c r="L388" s="43"/>
      <c r="M388" s="43"/>
      <c r="N388" s="43"/>
      <c r="O388" s="43"/>
      <c r="P388" s="43"/>
      <c r="Q388" s="43"/>
      <c r="R388" s="43"/>
    </row>
    <row r="389" spans="1:18" x14ac:dyDescent="0.2">
      <c r="A389" s="7"/>
      <c r="B389" s="212"/>
      <c r="C389" s="213" t="s">
        <v>269</v>
      </c>
      <c r="D389" s="43"/>
      <c r="E389" s="43"/>
      <c r="F389" s="43"/>
      <c r="G389" s="43"/>
      <c r="H389" s="43"/>
      <c r="I389" s="43"/>
      <c r="J389" s="43"/>
      <c r="K389" s="43"/>
      <c r="L389" s="43"/>
      <c r="M389" s="43"/>
      <c r="N389" s="43"/>
      <c r="O389" s="43"/>
      <c r="P389" s="43"/>
      <c r="Q389" s="43"/>
      <c r="R389" s="43"/>
    </row>
    <row r="390" spans="1:18" x14ac:dyDescent="0.2">
      <c r="A390" s="7"/>
      <c r="B390" s="119">
        <v>4</v>
      </c>
      <c r="C390" s="215" t="s">
        <v>220</v>
      </c>
      <c r="D390" s="204" t="str">
        <f>IF(COUNTIF(D387:D389,"A")&gt;=1,"C",IF(COUNTIF(D387:D389,"A")&gt;0,"P"," "))</f>
        <v xml:space="preserve"> </v>
      </c>
      <c r="E390" s="204" t="str">
        <f t="shared" ref="E390:R390" si="98">IF(COUNTIF(E387:E389,"A")&gt;=1,"C",IF(COUNTIF(E387:E389,"A")&gt;0,"P"," "))</f>
        <v xml:space="preserve"> </v>
      </c>
      <c r="F390" s="204" t="str">
        <f t="shared" si="98"/>
        <v xml:space="preserve"> </v>
      </c>
      <c r="G390" s="204" t="str">
        <f t="shared" si="98"/>
        <v xml:space="preserve"> </v>
      </c>
      <c r="H390" s="204" t="str">
        <f t="shared" si="98"/>
        <v xml:space="preserve"> </v>
      </c>
      <c r="I390" s="204" t="str">
        <f t="shared" si="98"/>
        <v xml:space="preserve"> </v>
      </c>
      <c r="J390" s="204" t="str">
        <f t="shared" si="98"/>
        <v xml:space="preserve"> </v>
      </c>
      <c r="K390" s="204" t="str">
        <f t="shared" si="98"/>
        <v xml:space="preserve"> </v>
      </c>
      <c r="L390" s="204" t="str">
        <f t="shared" si="98"/>
        <v xml:space="preserve"> </v>
      </c>
      <c r="M390" s="204" t="str">
        <f t="shared" si="98"/>
        <v xml:space="preserve"> </v>
      </c>
      <c r="N390" s="204" t="str">
        <f t="shared" si="98"/>
        <v xml:space="preserve"> </v>
      </c>
      <c r="O390" s="204" t="str">
        <f t="shared" si="98"/>
        <v xml:space="preserve"> </v>
      </c>
      <c r="P390" s="204" t="str">
        <f t="shared" si="98"/>
        <v xml:space="preserve"> </v>
      </c>
      <c r="Q390" s="204" t="str">
        <f t="shared" si="98"/>
        <v xml:space="preserve"> </v>
      </c>
      <c r="R390" s="204" t="str">
        <f t="shared" si="98"/>
        <v xml:space="preserve"> </v>
      </c>
    </row>
    <row r="391" spans="1:18" x14ac:dyDescent="0.2">
      <c r="A391" s="7"/>
      <c r="B391" s="212"/>
      <c r="C391" s="213" t="s">
        <v>270</v>
      </c>
      <c r="D391" s="43"/>
      <c r="E391" s="43"/>
      <c r="F391" s="43"/>
      <c r="G391" s="43"/>
      <c r="H391" s="43"/>
      <c r="I391" s="43"/>
      <c r="J391" s="43"/>
      <c r="K391" s="43"/>
      <c r="L391" s="43"/>
      <c r="M391" s="43"/>
      <c r="N391" s="43"/>
      <c r="O391" s="43"/>
      <c r="P391" s="43"/>
      <c r="Q391" s="43"/>
      <c r="R391" s="149"/>
    </row>
    <row r="392" spans="1:18" x14ac:dyDescent="0.2">
      <c r="A392" s="7"/>
      <c r="B392" s="212"/>
      <c r="C392" s="213" t="s">
        <v>271</v>
      </c>
      <c r="D392" s="43"/>
      <c r="E392" s="43"/>
      <c r="F392" s="43"/>
      <c r="G392" s="43"/>
      <c r="H392" s="43"/>
      <c r="I392" s="43"/>
      <c r="J392" s="43"/>
      <c r="K392" s="43"/>
      <c r="L392" s="43"/>
      <c r="M392" s="43"/>
      <c r="N392" s="43"/>
      <c r="O392" s="43"/>
      <c r="P392" s="43"/>
      <c r="Q392" s="43"/>
      <c r="R392" s="149"/>
    </row>
    <row r="393" spans="1:18" x14ac:dyDescent="0.2">
      <c r="A393" s="7"/>
      <c r="B393" s="212"/>
      <c r="C393" s="213" t="s">
        <v>272</v>
      </c>
      <c r="D393" s="43"/>
      <c r="E393" s="43"/>
      <c r="F393" s="43"/>
      <c r="G393" s="43"/>
      <c r="H393" s="43"/>
      <c r="I393" s="43"/>
      <c r="J393" s="43"/>
      <c r="K393" s="43"/>
      <c r="L393" s="43"/>
      <c r="M393" s="43"/>
      <c r="N393" s="43"/>
      <c r="O393" s="43"/>
      <c r="P393" s="43"/>
      <c r="Q393" s="43"/>
      <c r="R393" s="149"/>
    </row>
    <row r="394" spans="1:18" x14ac:dyDescent="0.2">
      <c r="A394" s="7"/>
      <c r="B394" s="119">
        <v>5</v>
      </c>
      <c r="C394" s="216" t="s">
        <v>221</v>
      </c>
      <c r="D394" s="204" t="str">
        <f>IF(COUNTIF(D391:D393,"A")&gt;=1,"C",IF(COUNTIF(D391:D393,"A")&gt;0,"P"," "))</f>
        <v xml:space="preserve"> </v>
      </c>
      <c r="E394" s="204" t="str">
        <f t="shared" ref="E394:R394" si="99">IF(COUNTIF(E391:E393,"A")&gt;=1,"C",IF(COUNTIF(E391:E393,"A")&gt;0,"P"," "))</f>
        <v xml:space="preserve"> </v>
      </c>
      <c r="F394" s="204" t="str">
        <f t="shared" si="99"/>
        <v xml:space="preserve"> </v>
      </c>
      <c r="G394" s="204" t="str">
        <f t="shared" si="99"/>
        <v xml:space="preserve"> </v>
      </c>
      <c r="H394" s="204" t="str">
        <f t="shared" si="99"/>
        <v xml:space="preserve"> </v>
      </c>
      <c r="I394" s="204" t="str">
        <f t="shared" si="99"/>
        <v xml:space="preserve"> </v>
      </c>
      <c r="J394" s="204" t="str">
        <f t="shared" si="99"/>
        <v xml:space="preserve"> </v>
      </c>
      <c r="K394" s="204" t="str">
        <f t="shared" si="99"/>
        <v xml:space="preserve"> </v>
      </c>
      <c r="L394" s="204" t="str">
        <f t="shared" si="99"/>
        <v xml:space="preserve"> </v>
      </c>
      <c r="M394" s="204" t="str">
        <f t="shared" si="99"/>
        <v xml:space="preserve"> </v>
      </c>
      <c r="N394" s="204" t="str">
        <f t="shared" si="99"/>
        <v xml:space="preserve"> </v>
      </c>
      <c r="O394" s="204" t="str">
        <f t="shared" si="99"/>
        <v xml:space="preserve"> </v>
      </c>
      <c r="P394" s="204" t="str">
        <f t="shared" si="99"/>
        <v xml:space="preserve"> </v>
      </c>
      <c r="Q394" s="204" t="str">
        <f t="shared" si="99"/>
        <v xml:space="preserve"> </v>
      </c>
      <c r="R394" s="204" t="str">
        <f t="shared" si="99"/>
        <v xml:space="preserve"> </v>
      </c>
    </row>
    <row r="395" spans="1:18" x14ac:dyDescent="0.2">
      <c r="A395" s="7"/>
      <c r="B395" s="57"/>
      <c r="C395" s="217" t="s">
        <v>273</v>
      </c>
      <c r="D395" s="43"/>
      <c r="E395" s="43"/>
      <c r="F395" s="43"/>
      <c r="G395" s="43"/>
      <c r="H395" s="43"/>
      <c r="I395" s="43"/>
      <c r="J395" s="43"/>
      <c r="K395" s="43"/>
      <c r="L395" s="43"/>
      <c r="M395" s="43"/>
      <c r="N395" s="43"/>
      <c r="O395" s="43"/>
      <c r="P395" s="43"/>
      <c r="Q395" s="43"/>
      <c r="R395" s="43"/>
    </row>
    <row r="396" spans="1:18" x14ac:dyDescent="0.2">
      <c r="A396" s="7"/>
      <c r="B396" s="57"/>
      <c r="C396" s="217" t="s">
        <v>274</v>
      </c>
      <c r="D396" s="43"/>
      <c r="E396" s="43"/>
      <c r="F396" s="43"/>
      <c r="G396" s="43"/>
      <c r="H396" s="43"/>
      <c r="I396" s="43"/>
      <c r="J396" s="43"/>
      <c r="K396" s="43"/>
      <c r="L396" s="43"/>
      <c r="M396" s="43"/>
      <c r="N396" s="43"/>
      <c r="O396" s="43"/>
      <c r="P396" s="43"/>
      <c r="Q396" s="43"/>
      <c r="R396" s="43"/>
    </row>
    <row r="397" spans="1:18" x14ac:dyDescent="0.2">
      <c r="A397" s="7"/>
      <c r="B397" s="57"/>
      <c r="C397" s="217" t="s">
        <v>275</v>
      </c>
      <c r="D397" s="149"/>
      <c r="E397" s="149"/>
      <c r="F397" s="149"/>
      <c r="G397" s="149"/>
      <c r="H397" s="149"/>
      <c r="I397" s="149"/>
      <c r="J397" s="149"/>
      <c r="K397" s="149"/>
      <c r="L397" s="149"/>
      <c r="M397" s="149"/>
      <c r="N397" s="149"/>
      <c r="O397" s="149"/>
      <c r="P397" s="149"/>
      <c r="Q397" s="149"/>
      <c r="R397" s="149"/>
    </row>
    <row r="398" spans="1:18" ht="1.5" customHeight="1" thickBot="1" x14ac:dyDescent="0.25">
      <c r="A398" s="7"/>
      <c r="B398" s="57"/>
      <c r="C398" s="218"/>
      <c r="D398" s="204" t="str">
        <f>IF(COUNTIF(D395:D397,"A")&gt;=1,"C",IF(COUNTIF(D395:D397,"A")&gt;0,"P"," "))</f>
        <v xml:space="preserve"> </v>
      </c>
      <c r="E398" s="204" t="str">
        <f t="shared" ref="E398:R398" si="100">IF(COUNTIF(E395:E397,"A")&gt;=1,"C",IF(COUNTIF(E395:E397,"A")&gt;0,"P"," "))</f>
        <v xml:space="preserve"> </v>
      </c>
      <c r="F398" s="204" t="str">
        <f t="shared" si="100"/>
        <v xml:space="preserve"> </v>
      </c>
      <c r="G398" s="204" t="str">
        <f t="shared" si="100"/>
        <v xml:space="preserve"> </v>
      </c>
      <c r="H398" s="204" t="str">
        <f t="shared" si="100"/>
        <v xml:space="preserve"> </v>
      </c>
      <c r="I398" s="204" t="str">
        <f t="shared" si="100"/>
        <v xml:space="preserve"> </v>
      </c>
      <c r="J398" s="204" t="str">
        <f t="shared" si="100"/>
        <v xml:space="preserve"> </v>
      </c>
      <c r="K398" s="204" t="str">
        <f t="shared" si="100"/>
        <v xml:space="preserve"> </v>
      </c>
      <c r="L398" s="204" t="str">
        <f t="shared" si="100"/>
        <v xml:space="preserve"> </v>
      </c>
      <c r="M398" s="204" t="str">
        <f t="shared" si="100"/>
        <v xml:space="preserve"> </v>
      </c>
      <c r="N398" s="204" t="str">
        <f t="shared" si="100"/>
        <v xml:space="preserve"> </v>
      </c>
      <c r="O398" s="204" t="str">
        <f t="shared" si="100"/>
        <v xml:space="preserve"> </v>
      </c>
      <c r="P398" s="204" t="str">
        <f t="shared" si="100"/>
        <v xml:space="preserve"> </v>
      </c>
      <c r="Q398" s="204" t="str">
        <f t="shared" si="100"/>
        <v xml:space="preserve"> </v>
      </c>
      <c r="R398" s="204" t="str">
        <f t="shared" si="100"/>
        <v xml:space="preserve"> </v>
      </c>
    </row>
    <row r="399" spans="1:18" ht="13.5" thickBot="1" x14ac:dyDescent="0.25">
      <c r="A399" s="7"/>
      <c r="B399" s="190"/>
      <c r="C399" s="122" t="s">
        <v>57</v>
      </c>
      <c r="D399" s="158" t="str">
        <f>IF(COUNTIF(D382:D398,"C")&gt;4,"C",IF(COUNTIF(D382:D398,"C")&gt;0,"P"," "))</f>
        <v xml:space="preserve"> </v>
      </c>
      <c r="E399" s="158" t="str">
        <f t="shared" ref="E399:R399" si="101">IF(COUNTIF(E382:E398,"C")&gt;4,"C",IF(COUNTIF(E382:E398,"C")&gt;0,"P"," "))</f>
        <v xml:space="preserve"> </v>
      </c>
      <c r="F399" s="158" t="str">
        <f t="shared" si="101"/>
        <v xml:space="preserve"> </v>
      </c>
      <c r="G399" s="158" t="str">
        <f t="shared" si="101"/>
        <v xml:space="preserve"> </v>
      </c>
      <c r="H399" s="158" t="str">
        <f t="shared" si="101"/>
        <v xml:space="preserve"> </v>
      </c>
      <c r="I399" s="158" t="str">
        <f t="shared" si="101"/>
        <v xml:space="preserve"> </v>
      </c>
      <c r="J399" s="158" t="str">
        <f t="shared" si="101"/>
        <v xml:space="preserve"> </v>
      </c>
      <c r="K399" s="158" t="str">
        <f t="shared" si="101"/>
        <v xml:space="preserve"> </v>
      </c>
      <c r="L399" s="158" t="str">
        <f t="shared" si="101"/>
        <v xml:space="preserve"> </v>
      </c>
      <c r="M399" s="158" t="str">
        <f t="shared" si="101"/>
        <v xml:space="preserve"> </v>
      </c>
      <c r="N399" s="158" t="str">
        <f t="shared" si="101"/>
        <v xml:space="preserve"> </v>
      </c>
      <c r="O399" s="158" t="str">
        <f t="shared" si="101"/>
        <v xml:space="preserve"> </v>
      </c>
      <c r="P399" s="158" t="str">
        <f t="shared" si="101"/>
        <v xml:space="preserve"> </v>
      </c>
      <c r="Q399" s="158" t="str">
        <f t="shared" si="101"/>
        <v xml:space="preserve"> </v>
      </c>
      <c r="R399" s="158" t="str">
        <f t="shared" si="101"/>
        <v xml:space="preserve"> </v>
      </c>
    </row>
    <row r="400" spans="1:18" ht="15" x14ac:dyDescent="0.25">
      <c r="A400" s="7"/>
      <c r="B400" s="206" t="s">
        <v>188</v>
      </c>
      <c r="C400" s="207"/>
      <c r="D400" s="208"/>
      <c r="E400" s="208"/>
      <c r="F400" s="208"/>
      <c r="G400" s="208"/>
      <c r="H400" s="208"/>
      <c r="I400" s="208"/>
      <c r="J400" s="208"/>
      <c r="K400" s="208"/>
      <c r="L400" s="208"/>
      <c r="M400" s="208"/>
      <c r="N400" s="208"/>
      <c r="O400" s="208"/>
      <c r="P400" s="208"/>
      <c r="Q400" s="208"/>
      <c r="R400" s="208"/>
    </row>
    <row r="401" spans="1:18" x14ac:dyDescent="0.2">
      <c r="A401" s="7"/>
      <c r="B401" s="119">
        <v>1</v>
      </c>
      <c r="C401" s="209" t="s">
        <v>276</v>
      </c>
      <c r="D401" s="210"/>
      <c r="E401" s="211"/>
      <c r="F401" s="211"/>
      <c r="G401" s="211"/>
      <c r="H401" s="211"/>
      <c r="I401" s="211"/>
      <c r="J401" s="211"/>
      <c r="K401" s="211"/>
      <c r="L401" s="211"/>
      <c r="M401" s="211"/>
      <c r="N401" s="211"/>
      <c r="O401" s="211"/>
      <c r="P401" s="211"/>
      <c r="Q401" s="211"/>
      <c r="R401" s="211"/>
    </row>
    <row r="402" spans="1:18" x14ac:dyDescent="0.2">
      <c r="A402" s="7"/>
      <c r="B402" s="212"/>
      <c r="C402" s="213" t="s">
        <v>281</v>
      </c>
      <c r="D402" s="66"/>
      <c r="E402" s="43"/>
      <c r="F402" s="43"/>
      <c r="G402" s="43"/>
      <c r="H402" s="43"/>
      <c r="I402" s="43"/>
      <c r="J402" s="43"/>
      <c r="K402" s="43"/>
      <c r="L402" s="43"/>
      <c r="M402" s="43"/>
      <c r="N402" s="43"/>
      <c r="O402" s="43"/>
      <c r="P402" s="43"/>
      <c r="Q402" s="43"/>
      <c r="R402" s="43"/>
    </row>
    <row r="403" spans="1:18" x14ac:dyDescent="0.2">
      <c r="A403" s="7"/>
      <c r="B403" s="212"/>
      <c r="C403" s="213" t="s">
        <v>282</v>
      </c>
      <c r="D403" s="66"/>
      <c r="E403" s="43"/>
      <c r="F403" s="43"/>
      <c r="G403" s="43"/>
      <c r="H403" s="43"/>
      <c r="I403" s="43"/>
      <c r="J403" s="43"/>
      <c r="K403" s="43"/>
      <c r="L403" s="43"/>
      <c r="M403" s="43"/>
      <c r="N403" s="43"/>
      <c r="O403" s="43"/>
      <c r="P403" s="43"/>
      <c r="Q403" s="43"/>
      <c r="R403" s="43"/>
    </row>
    <row r="404" spans="1:18" x14ac:dyDescent="0.2">
      <c r="A404" s="7"/>
      <c r="B404" s="212"/>
      <c r="C404" s="213" t="s">
        <v>283</v>
      </c>
      <c r="D404" s="214"/>
      <c r="E404" s="43"/>
      <c r="F404" s="43"/>
      <c r="G404" s="43"/>
      <c r="H404" s="43"/>
      <c r="I404" s="43"/>
      <c r="J404" s="43"/>
      <c r="K404" s="43"/>
      <c r="L404" s="43"/>
      <c r="M404" s="43"/>
      <c r="N404" s="43"/>
      <c r="O404" s="43"/>
      <c r="P404" s="43"/>
      <c r="Q404" s="43"/>
      <c r="R404" s="43"/>
    </row>
    <row r="405" spans="1:18" x14ac:dyDescent="0.2">
      <c r="A405" s="7"/>
      <c r="B405" s="119">
        <v>2</v>
      </c>
      <c r="C405" s="215" t="s">
        <v>277</v>
      </c>
      <c r="D405" s="204" t="str">
        <f>IF(COUNTIF(D402:D404,"A")&gt;=1,"C",IF(COUNTIF(D402:D404,"A")&gt;0,"P"," "))</f>
        <v xml:space="preserve"> </v>
      </c>
      <c r="E405" s="204" t="str">
        <f t="shared" ref="E405:R405" si="102">IF(COUNTIF(E402:E404,"A")&gt;=1,"C",IF(COUNTIF(E402:E404,"A")&gt;0,"P"," "))</f>
        <v xml:space="preserve"> </v>
      </c>
      <c r="F405" s="204" t="str">
        <f t="shared" si="102"/>
        <v xml:space="preserve"> </v>
      </c>
      <c r="G405" s="204" t="str">
        <f t="shared" si="102"/>
        <v xml:space="preserve"> </v>
      </c>
      <c r="H405" s="204" t="str">
        <f t="shared" si="102"/>
        <v xml:space="preserve"> </v>
      </c>
      <c r="I405" s="204" t="str">
        <f t="shared" si="102"/>
        <v xml:space="preserve"> </v>
      </c>
      <c r="J405" s="204" t="str">
        <f t="shared" si="102"/>
        <v xml:space="preserve"> </v>
      </c>
      <c r="K405" s="204" t="str">
        <f t="shared" si="102"/>
        <v xml:space="preserve"> </v>
      </c>
      <c r="L405" s="204" t="str">
        <f t="shared" si="102"/>
        <v xml:space="preserve"> </v>
      </c>
      <c r="M405" s="204" t="str">
        <f t="shared" si="102"/>
        <v xml:space="preserve"> </v>
      </c>
      <c r="N405" s="204" t="str">
        <f t="shared" si="102"/>
        <v xml:space="preserve"> </v>
      </c>
      <c r="O405" s="204" t="str">
        <f t="shared" si="102"/>
        <v xml:space="preserve"> </v>
      </c>
      <c r="P405" s="204" t="str">
        <f t="shared" si="102"/>
        <v xml:space="preserve"> </v>
      </c>
      <c r="Q405" s="204" t="str">
        <f t="shared" si="102"/>
        <v xml:space="preserve"> </v>
      </c>
      <c r="R405" s="204" t="str">
        <f t="shared" si="102"/>
        <v xml:space="preserve"> </v>
      </c>
    </row>
    <row r="406" spans="1:18" x14ac:dyDescent="0.2">
      <c r="A406" s="7"/>
      <c r="B406" s="212"/>
      <c r="C406" s="213" t="s">
        <v>284</v>
      </c>
      <c r="D406" s="150"/>
      <c r="E406" s="43"/>
      <c r="F406" s="43"/>
      <c r="G406" s="43"/>
      <c r="H406" s="43"/>
      <c r="I406" s="43"/>
      <c r="J406" s="43"/>
      <c r="K406" s="43"/>
      <c r="L406" s="43"/>
      <c r="M406" s="43"/>
      <c r="N406" s="43"/>
      <c r="O406" s="43"/>
      <c r="P406" s="43"/>
      <c r="Q406" s="43"/>
      <c r="R406" s="43"/>
    </row>
    <row r="407" spans="1:18" x14ac:dyDescent="0.2">
      <c r="A407" s="7"/>
      <c r="B407" s="212"/>
      <c r="C407" s="213" t="s">
        <v>285</v>
      </c>
      <c r="D407" s="43"/>
      <c r="E407" s="43"/>
      <c r="F407" s="43"/>
      <c r="G407" s="43"/>
      <c r="H407" s="43"/>
      <c r="I407" s="43"/>
      <c r="J407" s="43"/>
      <c r="K407" s="43"/>
      <c r="L407" s="43"/>
      <c r="M407" s="43"/>
      <c r="N407" s="43"/>
      <c r="O407" s="43"/>
      <c r="P407" s="43"/>
      <c r="Q407" s="43"/>
      <c r="R407" s="43"/>
    </row>
    <row r="408" spans="1:18" x14ac:dyDescent="0.2">
      <c r="A408" s="7"/>
      <c r="B408" s="212"/>
      <c r="C408" s="213" t="s">
        <v>286</v>
      </c>
      <c r="D408" s="43"/>
      <c r="E408" s="43"/>
      <c r="F408" s="43"/>
      <c r="G408" s="43"/>
      <c r="H408" s="43"/>
      <c r="I408" s="43"/>
      <c r="J408" s="43"/>
      <c r="K408" s="43"/>
      <c r="L408" s="43"/>
      <c r="M408" s="43"/>
      <c r="N408" s="43"/>
      <c r="O408" s="43"/>
      <c r="P408" s="43"/>
      <c r="Q408" s="43"/>
      <c r="R408" s="43"/>
    </row>
    <row r="409" spans="1:18" x14ac:dyDescent="0.2">
      <c r="A409" s="7"/>
      <c r="B409" s="119">
        <v>3</v>
      </c>
      <c r="C409" s="215" t="s">
        <v>278</v>
      </c>
      <c r="D409" s="204" t="str">
        <f>IF(COUNTIF(D406:D408,"A")&gt;=1,"C",IF(COUNTIF(D406:D408,"A")&gt;0,"P"," "))</f>
        <v xml:space="preserve"> </v>
      </c>
      <c r="E409" s="204" t="str">
        <f t="shared" ref="E409:R409" si="103">IF(COUNTIF(E406:E408,"A")&gt;=1,"C",IF(COUNTIF(E406:E408,"A")&gt;0,"P"," "))</f>
        <v xml:space="preserve"> </v>
      </c>
      <c r="F409" s="204" t="str">
        <f t="shared" si="103"/>
        <v xml:space="preserve"> </v>
      </c>
      <c r="G409" s="204" t="str">
        <f t="shared" si="103"/>
        <v xml:space="preserve"> </v>
      </c>
      <c r="H409" s="204" t="str">
        <f t="shared" si="103"/>
        <v xml:space="preserve"> </v>
      </c>
      <c r="I409" s="204" t="str">
        <f t="shared" si="103"/>
        <v xml:space="preserve"> </v>
      </c>
      <c r="J409" s="204" t="str">
        <f t="shared" si="103"/>
        <v xml:space="preserve"> </v>
      </c>
      <c r="K409" s="204" t="str">
        <f t="shared" si="103"/>
        <v xml:space="preserve"> </v>
      </c>
      <c r="L409" s="204" t="str">
        <f t="shared" si="103"/>
        <v xml:space="preserve"> </v>
      </c>
      <c r="M409" s="204" t="str">
        <f t="shared" si="103"/>
        <v xml:space="preserve"> </v>
      </c>
      <c r="N409" s="204" t="str">
        <f t="shared" si="103"/>
        <v xml:space="preserve"> </v>
      </c>
      <c r="O409" s="204" t="str">
        <f t="shared" si="103"/>
        <v xml:space="preserve"> </v>
      </c>
      <c r="P409" s="204" t="str">
        <f t="shared" si="103"/>
        <v xml:space="preserve"> </v>
      </c>
      <c r="Q409" s="204" t="str">
        <f t="shared" si="103"/>
        <v xml:space="preserve"> </v>
      </c>
      <c r="R409" s="204" t="str">
        <f t="shared" si="103"/>
        <v xml:space="preserve"> </v>
      </c>
    </row>
    <row r="410" spans="1:18" x14ac:dyDescent="0.2">
      <c r="A410" s="7"/>
      <c r="B410" s="212"/>
      <c r="C410" s="213" t="s">
        <v>287</v>
      </c>
      <c r="D410" s="43"/>
      <c r="E410" s="43"/>
      <c r="F410" s="43"/>
      <c r="G410" s="43"/>
      <c r="H410" s="43"/>
      <c r="I410" s="43"/>
      <c r="J410" s="43"/>
      <c r="K410" s="43"/>
      <c r="L410" s="43"/>
      <c r="M410" s="43"/>
      <c r="N410" s="43"/>
      <c r="O410" s="43"/>
      <c r="P410" s="43"/>
      <c r="Q410" s="43"/>
      <c r="R410" s="43"/>
    </row>
    <row r="411" spans="1:18" x14ac:dyDescent="0.2">
      <c r="A411" s="7"/>
      <c r="B411" s="212"/>
      <c r="C411" s="213" t="s">
        <v>288</v>
      </c>
      <c r="D411" s="43"/>
      <c r="E411" s="43"/>
      <c r="F411" s="43"/>
      <c r="G411" s="43"/>
      <c r="H411" s="43"/>
      <c r="I411" s="43"/>
      <c r="J411" s="43"/>
      <c r="K411" s="43"/>
      <c r="L411" s="43"/>
      <c r="M411" s="43"/>
      <c r="N411" s="43"/>
      <c r="O411" s="43"/>
      <c r="P411" s="43"/>
      <c r="Q411" s="43"/>
      <c r="R411" s="43"/>
    </row>
    <row r="412" spans="1:18" x14ac:dyDescent="0.2">
      <c r="A412" s="7"/>
      <c r="B412" s="212"/>
      <c r="C412" s="213" t="s">
        <v>289</v>
      </c>
      <c r="D412" s="43"/>
      <c r="E412" s="43"/>
      <c r="F412" s="43"/>
      <c r="G412" s="43"/>
      <c r="H412" s="43"/>
      <c r="I412" s="43"/>
      <c r="J412" s="43"/>
      <c r="K412" s="43"/>
      <c r="L412" s="43"/>
      <c r="M412" s="43"/>
      <c r="N412" s="43"/>
      <c r="O412" s="43"/>
      <c r="P412" s="43"/>
      <c r="Q412" s="43"/>
      <c r="R412" s="43"/>
    </row>
    <row r="413" spans="1:18" x14ac:dyDescent="0.2">
      <c r="A413" s="7"/>
      <c r="B413" s="119">
        <v>4</v>
      </c>
      <c r="C413" s="215" t="s">
        <v>279</v>
      </c>
      <c r="D413" s="204" t="str">
        <f>IF(COUNTIF(D410:D412,"A")&gt;=1,"C",IF(COUNTIF(D410:D412,"A")&gt;0,"P"," "))</f>
        <v xml:space="preserve"> </v>
      </c>
      <c r="E413" s="204" t="str">
        <f t="shared" ref="E413:R413" si="104">IF(COUNTIF(E410:E412,"A")&gt;=1,"C",IF(COUNTIF(E410:E412,"A")&gt;0,"P"," "))</f>
        <v xml:space="preserve"> </v>
      </c>
      <c r="F413" s="204" t="str">
        <f t="shared" si="104"/>
        <v xml:space="preserve"> </v>
      </c>
      <c r="G413" s="204" t="str">
        <f t="shared" si="104"/>
        <v xml:space="preserve"> </v>
      </c>
      <c r="H413" s="204" t="str">
        <f t="shared" si="104"/>
        <v xml:space="preserve"> </v>
      </c>
      <c r="I413" s="204" t="str">
        <f t="shared" si="104"/>
        <v xml:space="preserve"> </v>
      </c>
      <c r="J413" s="204" t="str">
        <f t="shared" si="104"/>
        <v xml:space="preserve"> </v>
      </c>
      <c r="K413" s="204" t="str">
        <f t="shared" si="104"/>
        <v xml:space="preserve"> </v>
      </c>
      <c r="L413" s="204" t="str">
        <f t="shared" si="104"/>
        <v xml:space="preserve"> </v>
      </c>
      <c r="M413" s="204" t="str">
        <f t="shared" si="104"/>
        <v xml:space="preserve"> </v>
      </c>
      <c r="N413" s="204" t="str">
        <f t="shared" si="104"/>
        <v xml:space="preserve"> </v>
      </c>
      <c r="O413" s="204" t="str">
        <f t="shared" si="104"/>
        <v xml:space="preserve"> </v>
      </c>
      <c r="P413" s="204" t="str">
        <f t="shared" si="104"/>
        <v xml:space="preserve"> </v>
      </c>
      <c r="Q413" s="204" t="str">
        <f t="shared" si="104"/>
        <v xml:space="preserve"> </v>
      </c>
      <c r="R413" s="204" t="str">
        <f t="shared" si="104"/>
        <v xml:space="preserve"> </v>
      </c>
    </row>
    <row r="414" spans="1:18" ht="12.75" customHeight="1" x14ac:dyDescent="0.2">
      <c r="A414" s="7"/>
      <c r="B414" s="212"/>
      <c r="C414" s="213" t="s">
        <v>290</v>
      </c>
      <c r="D414" s="43"/>
      <c r="E414" s="43"/>
      <c r="F414" s="43"/>
      <c r="G414" s="43"/>
      <c r="H414" s="43"/>
      <c r="I414" s="43"/>
      <c r="J414" s="43"/>
      <c r="K414" s="43"/>
      <c r="L414" s="43"/>
      <c r="M414" s="43"/>
      <c r="N414" s="43"/>
      <c r="O414" s="43"/>
      <c r="P414" s="43"/>
      <c r="Q414" s="43"/>
      <c r="R414" s="149"/>
    </row>
    <row r="415" spans="1:18" x14ac:dyDescent="0.2">
      <c r="A415" s="7"/>
      <c r="B415" s="212"/>
      <c r="C415" s="213" t="s">
        <v>291</v>
      </c>
      <c r="D415" s="43"/>
      <c r="E415" s="43"/>
      <c r="F415" s="43"/>
      <c r="G415" s="43"/>
      <c r="H415" s="43"/>
      <c r="I415" s="43"/>
      <c r="J415" s="43"/>
      <c r="K415" s="43"/>
      <c r="L415" s="43"/>
      <c r="M415" s="43"/>
      <c r="N415" s="43"/>
      <c r="O415" s="43"/>
      <c r="P415" s="43"/>
      <c r="Q415" s="43"/>
      <c r="R415" s="149"/>
    </row>
    <row r="416" spans="1:18" x14ac:dyDescent="0.2">
      <c r="A416" s="7"/>
      <c r="B416" s="212"/>
      <c r="C416" s="213" t="s">
        <v>292</v>
      </c>
      <c r="D416" s="43"/>
      <c r="E416" s="43"/>
      <c r="F416" s="43"/>
      <c r="G416" s="43"/>
      <c r="H416" s="43"/>
      <c r="I416" s="43"/>
      <c r="J416" s="43"/>
      <c r="K416" s="43"/>
      <c r="L416" s="43"/>
      <c r="M416" s="43"/>
      <c r="N416" s="43"/>
      <c r="O416" s="43"/>
      <c r="P416" s="43"/>
      <c r="Q416" s="43"/>
      <c r="R416" s="149"/>
    </row>
    <row r="417" spans="1:18" x14ac:dyDescent="0.2">
      <c r="A417" s="7"/>
      <c r="B417" s="119">
        <v>5</v>
      </c>
      <c r="C417" s="216" t="s">
        <v>280</v>
      </c>
      <c r="D417" s="204" t="str">
        <f>IF(COUNTIF(D414:D416,"A")&gt;=1,"C",IF(COUNTIF(D414:D416,"A")&gt;0,"P"," "))</f>
        <v xml:space="preserve"> </v>
      </c>
      <c r="E417" s="204" t="str">
        <f t="shared" ref="E417:R417" si="105">IF(COUNTIF(E414:E416,"A")&gt;=1,"C",IF(COUNTIF(E414:E416,"A")&gt;0,"P"," "))</f>
        <v xml:space="preserve"> </v>
      </c>
      <c r="F417" s="204" t="str">
        <f t="shared" si="105"/>
        <v xml:space="preserve"> </v>
      </c>
      <c r="G417" s="204" t="str">
        <f t="shared" si="105"/>
        <v xml:space="preserve"> </v>
      </c>
      <c r="H417" s="204" t="str">
        <f t="shared" si="105"/>
        <v xml:space="preserve"> </v>
      </c>
      <c r="I417" s="204" t="str">
        <f t="shared" si="105"/>
        <v xml:space="preserve"> </v>
      </c>
      <c r="J417" s="204" t="str">
        <f t="shared" si="105"/>
        <v xml:space="preserve"> </v>
      </c>
      <c r="K417" s="204" t="str">
        <f t="shared" si="105"/>
        <v xml:space="preserve"> </v>
      </c>
      <c r="L417" s="204" t="str">
        <f t="shared" si="105"/>
        <v xml:space="preserve"> </v>
      </c>
      <c r="M417" s="204" t="str">
        <f t="shared" si="105"/>
        <v xml:space="preserve"> </v>
      </c>
      <c r="N417" s="204" t="str">
        <f t="shared" si="105"/>
        <v xml:space="preserve"> </v>
      </c>
      <c r="O417" s="204" t="str">
        <f t="shared" si="105"/>
        <v xml:space="preserve"> </v>
      </c>
      <c r="P417" s="204" t="str">
        <f t="shared" si="105"/>
        <v xml:space="preserve"> </v>
      </c>
      <c r="Q417" s="204" t="str">
        <f t="shared" si="105"/>
        <v xml:space="preserve"> </v>
      </c>
      <c r="R417" s="204" t="str">
        <f t="shared" si="105"/>
        <v xml:space="preserve"> </v>
      </c>
    </row>
    <row r="418" spans="1:18" x14ac:dyDescent="0.2">
      <c r="A418" s="7"/>
      <c r="B418" s="57"/>
      <c r="C418" s="217" t="s">
        <v>293</v>
      </c>
      <c r="D418" s="43"/>
      <c r="E418" s="43"/>
      <c r="F418" s="43"/>
      <c r="G418" s="43"/>
      <c r="H418" s="43"/>
      <c r="I418" s="43"/>
      <c r="J418" s="43"/>
      <c r="K418" s="43"/>
      <c r="L418" s="43"/>
      <c r="M418" s="43"/>
      <c r="N418" s="43"/>
      <c r="O418" s="43"/>
      <c r="P418" s="43"/>
      <c r="Q418" s="43"/>
      <c r="R418" s="43"/>
    </row>
    <row r="419" spans="1:18" x14ac:dyDescent="0.2">
      <c r="A419" s="7"/>
      <c r="B419" s="57"/>
      <c r="C419" s="217" t="s">
        <v>294</v>
      </c>
      <c r="D419" s="43"/>
      <c r="E419" s="43"/>
      <c r="F419" s="43"/>
      <c r="G419" s="43"/>
      <c r="H419" s="43"/>
      <c r="I419" s="43"/>
      <c r="J419" s="43"/>
      <c r="K419" s="43"/>
      <c r="L419" s="43"/>
      <c r="M419" s="43"/>
      <c r="N419" s="43"/>
      <c r="O419" s="43"/>
      <c r="P419" s="43"/>
      <c r="Q419" s="43"/>
      <c r="R419" s="43"/>
    </row>
    <row r="420" spans="1:18" x14ac:dyDescent="0.2">
      <c r="A420" s="7"/>
      <c r="B420" s="57"/>
      <c r="C420" s="217" t="s">
        <v>295</v>
      </c>
      <c r="D420" s="149"/>
      <c r="E420" s="149"/>
      <c r="F420" s="149"/>
      <c r="G420" s="149"/>
      <c r="H420" s="149"/>
      <c r="I420" s="149"/>
      <c r="J420" s="149"/>
      <c r="K420" s="149"/>
      <c r="L420" s="149"/>
      <c r="M420" s="149"/>
      <c r="N420" s="149"/>
      <c r="O420" s="149"/>
      <c r="P420" s="149"/>
      <c r="Q420" s="149"/>
      <c r="R420" s="149"/>
    </row>
    <row r="421" spans="1:18" ht="1.5" customHeight="1" thickBot="1" x14ac:dyDescent="0.25">
      <c r="A421" s="7"/>
      <c r="B421" s="57"/>
      <c r="C421" s="218"/>
      <c r="D421" s="204" t="str">
        <f>IF(COUNTIF(D418:D420,"A")&gt;=1,"C",IF(COUNTIF(D418:D420,"A")&gt;0,"P"," "))</f>
        <v xml:space="preserve"> </v>
      </c>
      <c r="E421" s="204" t="str">
        <f t="shared" ref="E421:R421" si="106">IF(COUNTIF(E418:E420,"A")&gt;=1,"C",IF(COUNTIF(E418:E420,"A")&gt;0,"P"," "))</f>
        <v xml:space="preserve"> </v>
      </c>
      <c r="F421" s="204" t="str">
        <f t="shared" si="106"/>
        <v xml:space="preserve"> </v>
      </c>
      <c r="G421" s="204" t="str">
        <f t="shared" si="106"/>
        <v xml:space="preserve"> </v>
      </c>
      <c r="H421" s="204" t="str">
        <f t="shared" si="106"/>
        <v xml:space="preserve"> </v>
      </c>
      <c r="I421" s="204" t="str">
        <f t="shared" si="106"/>
        <v xml:space="preserve"> </v>
      </c>
      <c r="J421" s="204" t="str">
        <f t="shared" si="106"/>
        <v xml:space="preserve"> </v>
      </c>
      <c r="K421" s="204" t="str">
        <f t="shared" si="106"/>
        <v xml:space="preserve"> </v>
      </c>
      <c r="L421" s="204" t="str">
        <f t="shared" si="106"/>
        <v xml:space="preserve"> </v>
      </c>
      <c r="M421" s="204" t="str">
        <f t="shared" si="106"/>
        <v xml:space="preserve"> </v>
      </c>
      <c r="N421" s="204" t="str">
        <f t="shared" si="106"/>
        <v xml:space="preserve"> </v>
      </c>
      <c r="O421" s="204" t="str">
        <f t="shared" si="106"/>
        <v xml:space="preserve"> </v>
      </c>
      <c r="P421" s="204" t="str">
        <f t="shared" si="106"/>
        <v xml:space="preserve"> </v>
      </c>
      <c r="Q421" s="204" t="str">
        <f t="shared" si="106"/>
        <v xml:space="preserve"> </v>
      </c>
      <c r="R421" s="204" t="str">
        <f t="shared" si="106"/>
        <v xml:space="preserve"> </v>
      </c>
    </row>
    <row r="422" spans="1:18" ht="13.5" thickBot="1" x14ac:dyDescent="0.25">
      <c r="A422" s="7"/>
      <c r="B422" s="190"/>
      <c r="C422" s="122" t="s">
        <v>57</v>
      </c>
      <c r="D422" s="158" t="str">
        <f>IF(COUNTIF(D405:D421,"C")&gt;4,"C",IF(COUNTIF(D405:D421,"C")&gt;0,"P"," "))</f>
        <v xml:space="preserve"> </v>
      </c>
      <c r="E422" s="158" t="str">
        <f t="shared" ref="E422:R422" si="107">IF(COUNTIF(E405:E421,"C")&gt;4,"C",IF(COUNTIF(E405:E421,"C")&gt;0,"P"," "))</f>
        <v xml:space="preserve"> </v>
      </c>
      <c r="F422" s="158" t="str">
        <f t="shared" si="107"/>
        <v xml:space="preserve"> </v>
      </c>
      <c r="G422" s="158" t="str">
        <f t="shared" si="107"/>
        <v xml:space="preserve"> </v>
      </c>
      <c r="H422" s="158" t="str">
        <f t="shared" si="107"/>
        <v xml:space="preserve"> </v>
      </c>
      <c r="I422" s="158" t="str">
        <f t="shared" si="107"/>
        <v xml:space="preserve"> </v>
      </c>
      <c r="J422" s="158" t="str">
        <f t="shared" si="107"/>
        <v xml:space="preserve"> </v>
      </c>
      <c r="K422" s="158" t="str">
        <f t="shared" si="107"/>
        <v xml:space="preserve"> </v>
      </c>
      <c r="L422" s="158" t="str">
        <f t="shared" si="107"/>
        <v xml:space="preserve"> </v>
      </c>
      <c r="M422" s="158" t="str">
        <f t="shared" si="107"/>
        <v xml:space="preserve"> </v>
      </c>
      <c r="N422" s="158" t="str">
        <f t="shared" si="107"/>
        <v xml:space="preserve"> </v>
      </c>
      <c r="O422" s="158" t="str">
        <f t="shared" si="107"/>
        <v xml:space="preserve"> </v>
      </c>
      <c r="P422" s="158" t="str">
        <f t="shared" si="107"/>
        <v xml:space="preserve"> </v>
      </c>
      <c r="Q422" s="158" t="str">
        <f t="shared" si="107"/>
        <v xml:space="preserve"> </v>
      </c>
      <c r="R422" s="158" t="str">
        <f t="shared" si="107"/>
        <v xml:space="preserve"> </v>
      </c>
    </row>
    <row r="423" spans="1:18" ht="15" x14ac:dyDescent="0.25">
      <c r="B423" s="201" t="s">
        <v>189</v>
      </c>
    </row>
    <row r="424" spans="1:18" x14ac:dyDescent="0.2">
      <c r="B424" s="3">
        <v>1</v>
      </c>
      <c r="C424" s="219" t="s">
        <v>296</v>
      </c>
    </row>
    <row r="425" spans="1:18" x14ac:dyDescent="0.2">
      <c r="B425" s="202"/>
      <c r="C425" s="264" t="s">
        <v>301</v>
      </c>
      <c r="D425" s="11"/>
      <c r="E425" s="11"/>
      <c r="F425" s="11"/>
      <c r="G425" s="11"/>
      <c r="H425" s="11"/>
      <c r="I425" s="11"/>
      <c r="J425" s="11"/>
      <c r="K425" s="11"/>
      <c r="L425" s="11"/>
      <c r="M425" s="11"/>
      <c r="N425" s="11"/>
      <c r="O425" s="11"/>
      <c r="P425" s="11"/>
      <c r="Q425" s="11"/>
      <c r="R425" s="11"/>
    </row>
    <row r="426" spans="1:18" x14ac:dyDescent="0.2">
      <c r="B426" s="202"/>
      <c r="C426" s="264" t="s">
        <v>302</v>
      </c>
      <c r="D426" s="11"/>
      <c r="E426" s="11"/>
      <c r="F426" s="11"/>
      <c r="G426" s="11"/>
      <c r="H426" s="11"/>
      <c r="I426" s="11"/>
      <c r="J426" s="11"/>
      <c r="K426" s="11"/>
      <c r="L426" s="11"/>
      <c r="M426" s="11"/>
      <c r="N426" s="11"/>
      <c r="O426" s="11"/>
      <c r="P426" s="11"/>
      <c r="Q426" s="11"/>
      <c r="R426" s="11"/>
    </row>
    <row r="427" spans="1:18" x14ac:dyDescent="0.2">
      <c r="B427" s="202"/>
      <c r="C427" s="264" t="s">
        <v>303</v>
      </c>
      <c r="D427" s="11"/>
      <c r="E427" s="11"/>
      <c r="F427" s="11"/>
      <c r="G427" s="11"/>
      <c r="H427" s="11"/>
      <c r="I427" s="11"/>
      <c r="J427" s="11"/>
      <c r="K427" s="11"/>
      <c r="L427" s="11"/>
      <c r="M427" s="11"/>
      <c r="N427" s="11"/>
      <c r="O427" s="11"/>
      <c r="P427" s="11"/>
      <c r="Q427" s="11"/>
      <c r="R427" s="11"/>
    </row>
    <row r="428" spans="1:18" x14ac:dyDescent="0.2">
      <c r="B428" s="3">
        <v>2</v>
      </c>
      <c r="C428" s="221" t="s">
        <v>297</v>
      </c>
      <c r="D428" s="204" t="str">
        <f>IF(COUNTIF(D425:D427,"A")&gt;=1,"C",IF(COUNTIF(D425:D427,"A")&gt;0,"P"," "))</f>
        <v xml:space="preserve"> </v>
      </c>
      <c r="E428" s="204" t="str">
        <f t="shared" ref="E428:R428" si="108">IF(COUNTIF(E425:E427,"A")&gt;=1,"C",IF(COUNTIF(E425:E427,"A")&gt;0,"P"," "))</f>
        <v xml:space="preserve"> </v>
      </c>
      <c r="F428" s="204" t="str">
        <f t="shared" si="108"/>
        <v xml:space="preserve"> </v>
      </c>
      <c r="G428" s="204" t="str">
        <f t="shared" si="108"/>
        <v xml:space="preserve"> </v>
      </c>
      <c r="H428" s="204" t="str">
        <f t="shared" si="108"/>
        <v xml:space="preserve"> </v>
      </c>
      <c r="I428" s="204" t="str">
        <f t="shared" si="108"/>
        <v xml:space="preserve"> </v>
      </c>
      <c r="J428" s="204" t="str">
        <f t="shared" si="108"/>
        <v xml:space="preserve"> </v>
      </c>
      <c r="K428" s="204" t="str">
        <f t="shared" si="108"/>
        <v xml:space="preserve"> </v>
      </c>
      <c r="L428" s="204" t="str">
        <f t="shared" si="108"/>
        <v xml:space="preserve"> </v>
      </c>
      <c r="M428" s="204" t="str">
        <f t="shared" si="108"/>
        <v xml:space="preserve"> </v>
      </c>
      <c r="N428" s="204" t="str">
        <f t="shared" si="108"/>
        <v xml:space="preserve"> </v>
      </c>
      <c r="O428" s="204" t="str">
        <f t="shared" si="108"/>
        <v xml:space="preserve"> </v>
      </c>
      <c r="P428" s="204" t="str">
        <f t="shared" si="108"/>
        <v xml:space="preserve"> </v>
      </c>
      <c r="Q428" s="204" t="str">
        <f t="shared" si="108"/>
        <v xml:space="preserve"> </v>
      </c>
      <c r="R428" s="204" t="str">
        <f t="shared" si="108"/>
        <v xml:space="preserve"> </v>
      </c>
    </row>
    <row r="429" spans="1:18" x14ac:dyDescent="0.2">
      <c r="B429" s="205"/>
      <c r="C429" s="264" t="s">
        <v>304</v>
      </c>
      <c r="D429" s="11"/>
      <c r="E429" s="11"/>
      <c r="F429" s="11"/>
      <c r="G429" s="11"/>
      <c r="H429" s="11"/>
      <c r="I429" s="11"/>
      <c r="J429" s="11"/>
      <c r="K429" s="11"/>
      <c r="L429" s="11"/>
      <c r="M429" s="11"/>
      <c r="N429" s="11"/>
      <c r="O429" s="11"/>
      <c r="P429" s="11"/>
      <c r="Q429" s="11"/>
      <c r="R429" s="11"/>
    </row>
    <row r="430" spans="1:18" x14ac:dyDescent="0.2">
      <c r="B430" s="205"/>
      <c r="C430" s="264" t="s">
        <v>305</v>
      </c>
      <c r="D430" s="11"/>
      <c r="E430" s="11"/>
      <c r="F430" s="11"/>
      <c r="G430" s="11"/>
      <c r="H430" s="11"/>
      <c r="I430" s="11"/>
      <c r="J430" s="11"/>
      <c r="K430" s="11"/>
      <c r="L430" s="11"/>
      <c r="M430" s="11"/>
      <c r="N430" s="11"/>
      <c r="O430" s="11"/>
      <c r="P430" s="11"/>
      <c r="Q430" s="11"/>
      <c r="R430" s="11"/>
    </row>
    <row r="431" spans="1:18" x14ac:dyDescent="0.2">
      <c r="B431" s="205"/>
      <c r="C431" s="264" t="s">
        <v>306</v>
      </c>
      <c r="D431" s="11"/>
      <c r="E431" s="11"/>
      <c r="F431" s="11"/>
      <c r="G431" s="11"/>
      <c r="H431" s="11"/>
      <c r="I431" s="11"/>
      <c r="J431" s="11"/>
      <c r="K431" s="11"/>
      <c r="L431" s="11"/>
      <c r="M431" s="11"/>
      <c r="N431" s="11"/>
      <c r="O431" s="11"/>
      <c r="P431" s="11"/>
      <c r="Q431" s="11"/>
      <c r="R431" s="11"/>
    </row>
    <row r="432" spans="1:18" x14ac:dyDescent="0.2">
      <c r="B432" s="3">
        <v>3</v>
      </c>
      <c r="C432" s="221" t="s">
        <v>298</v>
      </c>
      <c r="D432" s="204" t="str">
        <f>IF(COUNTIF(D429:D431,"A")&gt;=1,"C",IF(COUNTIF(D429:D431,"A")&gt;0,"P"," "))</f>
        <v xml:space="preserve"> </v>
      </c>
      <c r="E432" s="204" t="str">
        <f t="shared" ref="E432:R432" si="109">IF(COUNTIF(E429:E431,"A")&gt;=1,"C",IF(COUNTIF(E429:E431,"A")&gt;0,"P"," "))</f>
        <v xml:space="preserve"> </v>
      </c>
      <c r="F432" s="204" t="str">
        <f t="shared" si="109"/>
        <v xml:space="preserve"> </v>
      </c>
      <c r="G432" s="204" t="str">
        <f t="shared" si="109"/>
        <v xml:space="preserve"> </v>
      </c>
      <c r="H432" s="204" t="str">
        <f t="shared" si="109"/>
        <v xml:space="preserve"> </v>
      </c>
      <c r="I432" s="204" t="str">
        <f t="shared" si="109"/>
        <v xml:space="preserve"> </v>
      </c>
      <c r="J432" s="204" t="str">
        <f t="shared" si="109"/>
        <v xml:space="preserve"> </v>
      </c>
      <c r="K432" s="204" t="str">
        <f t="shared" si="109"/>
        <v xml:space="preserve"> </v>
      </c>
      <c r="L432" s="204" t="str">
        <f t="shared" si="109"/>
        <v xml:space="preserve"> </v>
      </c>
      <c r="M432" s="204" t="str">
        <f t="shared" si="109"/>
        <v xml:space="preserve"> </v>
      </c>
      <c r="N432" s="204" t="str">
        <f t="shared" si="109"/>
        <v xml:space="preserve"> </v>
      </c>
      <c r="O432" s="204" t="str">
        <f t="shared" si="109"/>
        <v xml:space="preserve"> </v>
      </c>
      <c r="P432" s="204" t="str">
        <f t="shared" si="109"/>
        <v xml:space="preserve"> </v>
      </c>
      <c r="Q432" s="204" t="str">
        <f t="shared" si="109"/>
        <v xml:space="preserve"> </v>
      </c>
      <c r="R432" s="204" t="str">
        <f t="shared" si="109"/>
        <v xml:space="preserve"> </v>
      </c>
    </row>
    <row r="433" spans="2:18" x14ac:dyDescent="0.2">
      <c r="B433" s="205"/>
      <c r="C433" s="264" t="s">
        <v>307</v>
      </c>
      <c r="D433" s="11"/>
      <c r="E433" s="11"/>
      <c r="F433" s="11"/>
      <c r="G433" s="11"/>
      <c r="H433" s="11"/>
      <c r="I433" s="11"/>
      <c r="J433" s="11"/>
      <c r="K433" s="11"/>
      <c r="L433" s="11"/>
      <c r="M433" s="11"/>
      <c r="N433" s="11"/>
      <c r="O433" s="11"/>
      <c r="P433" s="11"/>
      <c r="Q433" s="11"/>
      <c r="R433" s="11"/>
    </row>
    <row r="434" spans="2:18" x14ac:dyDescent="0.2">
      <c r="B434" s="205"/>
      <c r="C434" s="264" t="s">
        <v>308</v>
      </c>
      <c r="D434" s="11"/>
      <c r="E434" s="11"/>
      <c r="F434" s="11"/>
      <c r="G434" s="11"/>
      <c r="H434" s="11"/>
      <c r="I434" s="11"/>
      <c r="J434" s="11"/>
      <c r="K434" s="11"/>
      <c r="L434" s="11"/>
      <c r="M434" s="11"/>
      <c r="N434" s="11"/>
      <c r="O434" s="11"/>
      <c r="P434" s="11"/>
      <c r="Q434" s="11"/>
      <c r="R434" s="11"/>
    </row>
    <row r="435" spans="2:18" x14ac:dyDescent="0.2">
      <c r="B435" s="205"/>
      <c r="C435" s="264" t="s">
        <v>309</v>
      </c>
      <c r="D435" s="11"/>
      <c r="E435" s="11"/>
      <c r="F435" s="11"/>
      <c r="G435" s="11"/>
      <c r="H435" s="11"/>
      <c r="I435" s="11"/>
      <c r="J435" s="11"/>
      <c r="K435" s="11"/>
      <c r="L435" s="11"/>
      <c r="M435" s="11"/>
      <c r="N435" s="11"/>
      <c r="O435" s="11"/>
      <c r="P435" s="11"/>
      <c r="Q435" s="11"/>
      <c r="R435" s="11"/>
    </row>
    <row r="436" spans="2:18" x14ac:dyDescent="0.2">
      <c r="B436" s="3">
        <v>4</v>
      </c>
      <c r="C436" s="221" t="s">
        <v>299</v>
      </c>
      <c r="D436" s="204" t="str">
        <f>IF(COUNTIF(D433:D435,"A")&gt;=1,"C",IF(COUNTIF(D433:D435,"A")&gt;0,"P"," "))</f>
        <v xml:space="preserve"> </v>
      </c>
      <c r="E436" s="204" t="str">
        <f t="shared" ref="E436:R436" si="110">IF(COUNTIF(E433:E435,"A")&gt;=1,"C",IF(COUNTIF(E433:E435,"A")&gt;0,"P"," "))</f>
        <v xml:space="preserve"> </v>
      </c>
      <c r="F436" s="204" t="str">
        <f t="shared" si="110"/>
        <v xml:space="preserve"> </v>
      </c>
      <c r="G436" s="204" t="str">
        <f t="shared" si="110"/>
        <v xml:space="preserve"> </v>
      </c>
      <c r="H436" s="204" t="str">
        <f t="shared" si="110"/>
        <v xml:space="preserve"> </v>
      </c>
      <c r="I436" s="204" t="str">
        <f t="shared" si="110"/>
        <v xml:space="preserve"> </v>
      </c>
      <c r="J436" s="204" t="str">
        <f t="shared" si="110"/>
        <v xml:space="preserve"> </v>
      </c>
      <c r="K436" s="204" t="str">
        <f t="shared" si="110"/>
        <v xml:space="preserve"> </v>
      </c>
      <c r="L436" s="204" t="str">
        <f t="shared" si="110"/>
        <v xml:space="preserve"> </v>
      </c>
      <c r="M436" s="204" t="str">
        <f t="shared" si="110"/>
        <v xml:space="preserve"> </v>
      </c>
      <c r="N436" s="204" t="str">
        <f t="shared" si="110"/>
        <v xml:space="preserve"> </v>
      </c>
      <c r="O436" s="204" t="str">
        <f t="shared" si="110"/>
        <v xml:space="preserve"> </v>
      </c>
      <c r="P436" s="204" t="str">
        <f t="shared" si="110"/>
        <v xml:space="preserve"> </v>
      </c>
      <c r="Q436" s="204" t="str">
        <f t="shared" si="110"/>
        <v xml:space="preserve"> </v>
      </c>
      <c r="R436" s="204" t="str">
        <f t="shared" si="110"/>
        <v xml:space="preserve"> </v>
      </c>
    </row>
    <row r="437" spans="2:18" x14ac:dyDescent="0.2">
      <c r="B437" s="205"/>
      <c r="C437" s="264" t="s">
        <v>310</v>
      </c>
      <c r="D437" s="11"/>
      <c r="E437" s="11"/>
      <c r="F437" s="11"/>
      <c r="G437" s="11"/>
      <c r="H437" s="11"/>
      <c r="I437" s="11"/>
      <c r="J437" s="11"/>
      <c r="K437" s="11"/>
      <c r="L437" s="11"/>
      <c r="M437" s="11"/>
      <c r="N437" s="11"/>
      <c r="O437" s="11"/>
      <c r="P437" s="11"/>
      <c r="Q437" s="11"/>
      <c r="R437" s="11"/>
    </row>
    <row r="438" spans="2:18" x14ac:dyDescent="0.2">
      <c r="B438" s="205"/>
      <c r="C438" s="264" t="s">
        <v>311</v>
      </c>
      <c r="D438" s="11"/>
      <c r="E438" s="11"/>
      <c r="F438" s="11"/>
      <c r="G438" s="11"/>
      <c r="H438" s="11"/>
      <c r="I438" s="11"/>
      <c r="J438" s="11"/>
      <c r="K438" s="11"/>
      <c r="L438" s="11"/>
      <c r="M438" s="11"/>
      <c r="N438" s="11"/>
      <c r="O438" s="11"/>
      <c r="P438" s="11"/>
      <c r="Q438" s="11"/>
      <c r="R438" s="11"/>
    </row>
    <row r="439" spans="2:18" x14ac:dyDescent="0.2">
      <c r="B439" s="205"/>
      <c r="C439" s="264" t="s">
        <v>312</v>
      </c>
      <c r="D439" s="11"/>
      <c r="E439" s="11"/>
      <c r="F439" s="11"/>
      <c r="G439" s="11"/>
      <c r="H439" s="11"/>
      <c r="I439" s="11"/>
      <c r="J439" s="11"/>
      <c r="K439" s="11"/>
      <c r="L439" s="11"/>
      <c r="M439" s="11"/>
      <c r="N439" s="11"/>
      <c r="O439" s="11"/>
      <c r="P439" s="11"/>
      <c r="Q439" s="11"/>
      <c r="R439" s="11"/>
    </row>
    <row r="440" spans="2:18" x14ac:dyDescent="0.2">
      <c r="B440" s="3">
        <v>5</v>
      </c>
      <c r="C440" s="221" t="s">
        <v>300</v>
      </c>
      <c r="D440" s="204" t="str">
        <f>IF(COUNTIF(D437:D439,"A")&gt;=1,"C",IF(COUNTIF(D437:D439,"A")&gt;0,"P"," "))</f>
        <v xml:space="preserve"> </v>
      </c>
      <c r="E440" s="204" t="str">
        <f t="shared" ref="E440:R440" si="111">IF(COUNTIF(E437:E439,"A")&gt;=1,"C",IF(COUNTIF(E437:E439,"A")&gt;0,"P"," "))</f>
        <v xml:space="preserve"> </v>
      </c>
      <c r="F440" s="204" t="str">
        <f t="shared" si="111"/>
        <v xml:space="preserve"> </v>
      </c>
      <c r="G440" s="204" t="str">
        <f t="shared" si="111"/>
        <v xml:space="preserve"> </v>
      </c>
      <c r="H440" s="204" t="str">
        <f t="shared" si="111"/>
        <v xml:space="preserve"> </v>
      </c>
      <c r="I440" s="204" t="str">
        <f t="shared" si="111"/>
        <v xml:space="preserve"> </v>
      </c>
      <c r="J440" s="204" t="str">
        <f t="shared" si="111"/>
        <v xml:space="preserve"> </v>
      </c>
      <c r="K440" s="204" t="str">
        <f t="shared" si="111"/>
        <v xml:space="preserve"> </v>
      </c>
      <c r="L440" s="204" t="str">
        <f t="shared" si="111"/>
        <v xml:space="preserve"> </v>
      </c>
      <c r="M440" s="204" t="str">
        <f t="shared" si="111"/>
        <v xml:space="preserve"> </v>
      </c>
      <c r="N440" s="204" t="str">
        <f t="shared" si="111"/>
        <v xml:space="preserve"> </v>
      </c>
      <c r="O440" s="204" t="str">
        <f t="shared" si="111"/>
        <v xml:space="preserve"> </v>
      </c>
      <c r="P440" s="204" t="str">
        <f t="shared" si="111"/>
        <v xml:space="preserve"> </v>
      </c>
      <c r="Q440" s="204" t="str">
        <f t="shared" si="111"/>
        <v xml:space="preserve"> </v>
      </c>
      <c r="R440" s="204" t="str">
        <f t="shared" si="111"/>
        <v xml:space="preserve"> </v>
      </c>
    </row>
    <row r="441" spans="2:18" x14ac:dyDescent="0.2">
      <c r="B441" s="205"/>
      <c r="C441" s="264" t="s">
        <v>313</v>
      </c>
      <c r="D441" s="11"/>
      <c r="E441" s="11"/>
      <c r="F441" s="11"/>
      <c r="G441" s="11"/>
      <c r="H441" s="11"/>
      <c r="I441" s="11"/>
      <c r="J441" s="11"/>
      <c r="K441" s="11"/>
      <c r="L441" s="11"/>
      <c r="M441" s="11"/>
      <c r="N441" s="11"/>
      <c r="O441" s="11"/>
      <c r="P441" s="11"/>
      <c r="Q441" s="11"/>
      <c r="R441" s="11"/>
    </row>
    <row r="442" spans="2:18" x14ac:dyDescent="0.2">
      <c r="B442" s="205"/>
      <c r="C442" s="264" t="s">
        <v>314</v>
      </c>
      <c r="D442" s="11"/>
      <c r="E442" s="11"/>
      <c r="F442" s="11"/>
      <c r="G442" s="11"/>
      <c r="H442" s="11"/>
      <c r="I442" s="11"/>
      <c r="J442" s="11"/>
      <c r="K442" s="11"/>
      <c r="L442" s="11"/>
      <c r="M442" s="11"/>
      <c r="N442" s="11"/>
      <c r="O442" s="11"/>
      <c r="P442" s="11"/>
      <c r="Q442" s="11"/>
      <c r="R442" s="11"/>
    </row>
    <row r="443" spans="2:18" x14ac:dyDescent="0.2">
      <c r="B443" s="205"/>
      <c r="C443" s="264" t="s">
        <v>315</v>
      </c>
      <c r="D443" s="11"/>
      <c r="E443" s="11"/>
      <c r="F443" s="11"/>
      <c r="G443" s="11"/>
      <c r="H443" s="11"/>
      <c r="I443" s="11"/>
      <c r="J443" s="11"/>
      <c r="K443" s="11"/>
      <c r="L443" s="11"/>
      <c r="M443" s="11"/>
      <c r="N443" s="11"/>
      <c r="O443" s="11"/>
      <c r="P443" s="11"/>
      <c r="Q443" s="11"/>
      <c r="R443" s="11"/>
    </row>
    <row r="444" spans="2:18" ht="1.5" customHeight="1" thickBot="1" x14ac:dyDescent="0.25">
      <c r="D444" s="204" t="str">
        <f>IF(COUNTIF(D441:D443,"A")&gt;=1,"C",IF(COUNTIF(D441:D443,"A")&gt;0,"P"," "))</f>
        <v xml:space="preserve"> </v>
      </c>
      <c r="E444" s="204" t="str">
        <f t="shared" ref="E444:R444" si="112">IF(COUNTIF(E441:E443,"A")&gt;=1,"C",IF(COUNTIF(E441:E443,"A")&gt;0,"P"," "))</f>
        <v xml:space="preserve"> </v>
      </c>
      <c r="F444" s="204" t="str">
        <f t="shared" si="112"/>
        <v xml:space="preserve"> </v>
      </c>
      <c r="G444" s="204" t="str">
        <f t="shared" si="112"/>
        <v xml:space="preserve"> </v>
      </c>
      <c r="H444" s="204" t="str">
        <f t="shared" si="112"/>
        <v xml:space="preserve"> </v>
      </c>
      <c r="I444" s="204" t="str">
        <f t="shared" si="112"/>
        <v xml:space="preserve"> </v>
      </c>
      <c r="J444" s="204" t="str">
        <f t="shared" si="112"/>
        <v xml:space="preserve"> </v>
      </c>
      <c r="K444" s="204" t="str">
        <f t="shared" si="112"/>
        <v xml:space="preserve"> </v>
      </c>
      <c r="L444" s="204" t="str">
        <f t="shared" si="112"/>
        <v xml:space="preserve"> </v>
      </c>
      <c r="M444" s="204" t="str">
        <f t="shared" si="112"/>
        <v xml:space="preserve"> </v>
      </c>
      <c r="N444" s="204" t="str">
        <f t="shared" si="112"/>
        <v xml:space="preserve"> </v>
      </c>
      <c r="O444" s="204" t="str">
        <f t="shared" si="112"/>
        <v xml:space="preserve"> </v>
      </c>
      <c r="P444" s="204" t="str">
        <f t="shared" si="112"/>
        <v xml:space="preserve"> </v>
      </c>
      <c r="Q444" s="204" t="str">
        <f t="shared" si="112"/>
        <v xml:space="preserve"> </v>
      </c>
      <c r="R444" s="204" t="str">
        <f t="shared" si="112"/>
        <v xml:space="preserve"> </v>
      </c>
    </row>
    <row r="445" spans="2:18" ht="13.5" thickBot="1" x14ac:dyDescent="0.25">
      <c r="C445" s="122" t="s">
        <v>57</v>
      </c>
      <c r="D445" s="158" t="str">
        <f>IF(COUNTIF(D428:D444,"C")&gt;4,"C",IF(COUNTIF(D428:D444,"C")&gt;0,"P"," "))</f>
        <v xml:space="preserve"> </v>
      </c>
      <c r="E445" s="158" t="str">
        <f t="shared" ref="E445:R445" si="113">IF(COUNTIF(E428:E444,"C")&gt;4,"C",IF(COUNTIF(E428:E444,"C")&gt;0,"P"," "))</f>
        <v xml:space="preserve"> </v>
      </c>
      <c r="F445" s="158" t="str">
        <f t="shared" si="113"/>
        <v xml:space="preserve"> </v>
      </c>
      <c r="G445" s="158" t="str">
        <f t="shared" si="113"/>
        <v xml:space="preserve"> </v>
      </c>
      <c r="H445" s="158" t="str">
        <f t="shared" si="113"/>
        <v xml:space="preserve"> </v>
      </c>
      <c r="I445" s="158" t="str">
        <f t="shared" si="113"/>
        <v xml:space="preserve"> </v>
      </c>
      <c r="J445" s="158" t="str">
        <f t="shared" si="113"/>
        <v xml:space="preserve"> </v>
      </c>
      <c r="K445" s="158" t="str">
        <f t="shared" si="113"/>
        <v xml:space="preserve"> </v>
      </c>
      <c r="L445" s="158" t="str">
        <f t="shared" si="113"/>
        <v xml:space="preserve"> </v>
      </c>
      <c r="M445" s="158" t="str">
        <f t="shared" si="113"/>
        <v xml:space="preserve"> </v>
      </c>
      <c r="N445" s="158" t="str">
        <f t="shared" si="113"/>
        <v xml:space="preserve"> </v>
      </c>
      <c r="O445" s="158" t="str">
        <f t="shared" si="113"/>
        <v xml:space="preserve"> </v>
      </c>
      <c r="P445" s="158" t="str">
        <f t="shared" si="113"/>
        <v xml:space="preserve"> </v>
      </c>
      <c r="Q445" s="158" t="str">
        <f t="shared" si="113"/>
        <v xml:space="preserve"> </v>
      </c>
      <c r="R445" s="158" t="str">
        <f t="shared" si="113"/>
        <v xml:space="preserve"> </v>
      </c>
    </row>
    <row r="446" spans="2:18" ht="15" x14ac:dyDescent="0.25">
      <c r="B446" s="201" t="s">
        <v>190</v>
      </c>
    </row>
    <row r="447" spans="2:18" x14ac:dyDescent="0.2">
      <c r="B447" s="3">
        <v>1</v>
      </c>
      <c r="C447" s="235" t="s">
        <v>316</v>
      </c>
    </row>
    <row r="448" spans="2:18" x14ac:dyDescent="0.2">
      <c r="B448" s="202"/>
      <c r="C448" s="264" t="s">
        <v>321</v>
      </c>
      <c r="D448" s="11"/>
      <c r="E448" s="11"/>
      <c r="F448" s="11"/>
      <c r="G448" s="11"/>
      <c r="H448" s="11"/>
      <c r="I448" s="11"/>
      <c r="J448" s="11"/>
      <c r="K448" s="11"/>
      <c r="L448" s="11"/>
      <c r="M448" s="11"/>
      <c r="N448" s="11"/>
      <c r="O448" s="11"/>
      <c r="P448" s="11"/>
      <c r="Q448" s="11"/>
      <c r="R448" s="11"/>
    </row>
    <row r="449" spans="2:18" x14ac:dyDescent="0.2">
      <c r="B449" s="202"/>
      <c r="C449" s="264" t="s">
        <v>322</v>
      </c>
      <c r="D449" s="11"/>
      <c r="E449" s="11"/>
      <c r="F449" s="11"/>
      <c r="G449" s="11"/>
      <c r="H449" s="11"/>
      <c r="I449" s="11"/>
      <c r="J449" s="11"/>
      <c r="K449" s="11"/>
      <c r="L449" s="11"/>
      <c r="M449" s="11"/>
      <c r="N449" s="11"/>
      <c r="O449" s="11"/>
      <c r="P449" s="11"/>
      <c r="Q449" s="11"/>
      <c r="R449" s="11"/>
    </row>
    <row r="450" spans="2:18" x14ac:dyDescent="0.2">
      <c r="B450" s="202"/>
      <c r="C450" s="264" t="s">
        <v>323</v>
      </c>
      <c r="D450" s="11"/>
      <c r="E450" s="11"/>
      <c r="F450" s="11"/>
      <c r="G450" s="11"/>
      <c r="H450" s="11"/>
      <c r="I450" s="11"/>
      <c r="J450" s="11"/>
      <c r="K450" s="11"/>
      <c r="L450" s="11"/>
      <c r="M450" s="11"/>
      <c r="N450" s="11"/>
      <c r="O450" s="11"/>
      <c r="P450" s="11"/>
      <c r="Q450" s="11"/>
      <c r="R450" s="11"/>
    </row>
    <row r="451" spans="2:18" x14ac:dyDescent="0.2">
      <c r="B451" s="3">
        <v>2</v>
      </c>
      <c r="C451" s="221" t="s">
        <v>317</v>
      </c>
      <c r="D451" s="204" t="str">
        <f>IF(COUNTIF(D448:D450,"A")&gt;=1,"C",IF(COUNTIF(D448:D450,"A")&gt;0,"P"," "))</f>
        <v xml:space="preserve"> </v>
      </c>
      <c r="E451" s="204" t="str">
        <f t="shared" ref="E451:R451" si="114">IF(COUNTIF(E448:E450,"A")&gt;=1,"C",IF(COUNTIF(E448:E450,"A")&gt;0,"P"," "))</f>
        <v xml:space="preserve"> </v>
      </c>
      <c r="F451" s="204" t="str">
        <f t="shared" si="114"/>
        <v xml:space="preserve"> </v>
      </c>
      <c r="G451" s="204" t="str">
        <f t="shared" si="114"/>
        <v xml:space="preserve"> </v>
      </c>
      <c r="H451" s="204" t="str">
        <f t="shared" si="114"/>
        <v xml:space="preserve"> </v>
      </c>
      <c r="I451" s="204" t="str">
        <f t="shared" si="114"/>
        <v xml:space="preserve"> </v>
      </c>
      <c r="J451" s="204" t="str">
        <f t="shared" si="114"/>
        <v xml:space="preserve"> </v>
      </c>
      <c r="K451" s="204" t="str">
        <f t="shared" si="114"/>
        <v xml:space="preserve"> </v>
      </c>
      <c r="L451" s="204" t="str">
        <f t="shared" si="114"/>
        <v xml:space="preserve"> </v>
      </c>
      <c r="M451" s="204" t="str">
        <f t="shared" si="114"/>
        <v xml:space="preserve"> </v>
      </c>
      <c r="N451" s="204" t="str">
        <f t="shared" si="114"/>
        <v xml:space="preserve"> </v>
      </c>
      <c r="O451" s="204" t="str">
        <f t="shared" si="114"/>
        <v xml:space="preserve"> </v>
      </c>
      <c r="P451" s="204" t="str">
        <f t="shared" si="114"/>
        <v xml:space="preserve"> </v>
      </c>
      <c r="Q451" s="204" t="str">
        <f t="shared" si="114"/>
        <v xml:space="preserve"> </v>
      </c>
      <c r="R451" s="204" t="str">
        <f t="shared" si="114"/>
        <v xml:space="preserve"> </v>
      </c>
    </row>
    <row r="452" spans="2:18" x14ac:dyDescent="0.2">
      <c r="B452" s="205"/>
      <c r="C452" s="264" t="s">
        <v>324</v>
      </c>
      <c r="D452" s="11"/>
      <c r="E452" s="11"/>
      <c r="F452" s="11"/>
      <c r="G452" s="11"/>
      <c r="H452" s="11"/>
      <c r="I452" s="11"/>
      <c r="J452" s="11"/>
      <c r="K452" s="11"/>
      <c r="L452" s="11"/>
      <c r="M452" s="11"/>
      <c r="N452" s="11"/>
      <c r="O452" s="11"/>
      <c r="P452" s="11"/>
      <c r="Q452" s="11"/>
      <c r="R452" s="11"/>
    </row>
    <row r="453" spans="2:18" x14ac:dyDescent="0.2">
      <c r="B453" s="205"/>
      <c r="C453" s="264" t="s">
        <v>325</v>
      </c>
      <c r="D453" s="11"/>
      <c r="E453" s="11"/>
      <c r="F453" s="11"/>
      <c r="G453" s="11"/>
      <c r="H453" s="11"/>
      <c r="I453" s="11"/>
      <c r="J453" s="11"/>
      <c r="K453" s="11"/>
      <c r="L453" s="11"/>
      <c r="M453" s="11"/>
      <c r="N453" s="11"/>
      <c r="O453" s="11"/>
      <c r="P453" s="11"/>
      <c r="Q453" s="11"/>
      <c r="R453" s="11"/>
    </row>
    <row r="454" spans="2:18" x14ac:dyDescent="0.2">
      <c r="B454" s="205"/>
      <c r="C454" s="264" t="s">
        <v>326</v>
      </c>
      <c r="D454" s="11"/>
      <c r="E454" s="11"/>
      <c r="F454" s="11"/>
      <c r="G454" s="11"/>
      <c r="H454" s="11"/>
      <c r="I454" s="11"/>
      <c r="J454" s="11"/>
      <c r="K454" s="11"/>
      <c r="L454" s="11"/>
      <c r="M454" s="11"/>
      <c r="N454" s="11"/>
      <c r="O454" s="11"/>
      <c r="P454" s="11"/>
      <c r="Q454" s="11"/>
      <c r="R454" s="11"/>
    </row>
    <row r="455" spans="2:18" x14ac:dyDescent="0.2">
      <c r="B455" s="3">
        <v>3</v>
      </c>
      <c r="C455" s="221" t="s">
        <v>318</v>
      </c>
      <c r="D455" s="204" t="str">
        <f>IF(COUNTIF(D452:D454,"A")&gt;=1,"C",IF(COUNTIF(D452:D454,"A")&gt;0,"P"," "))</f>
        <v xml:space="preserve"> </v>
      </c>
      <c r="E455" s="204" t="str">
        <f t="shared" ref="E455:R455" si="115">IF(COUNTIF(E452:E454,"A")&gt;=1,"C",IF(COUNTIF(E452:E454,"A")&gt;0,"P"," "))</f>
        <v xml:space="preserve"> </v>
      </c>
      <c r="F455" s="204" t="str">
        <f t="shared" si="115"/>
        <v xml:space="preserve"> </v>
      </c>
      <c r="G455" s="204" t="str">
        <f t="shared" si="115"/>
        <v xml:space="preserve"> </v>
      </c>
      <c r="H455" s="204" t="str">
        <f t="shared" si="115"/>
        <v xml:space="preserve"> </v>
      </c>
      <c r="I455" s="204" t="str">
        <f t="shared" si="115"/>
        <v xml:space="preserve"> </v>
      </c>
      <c r="J455" s="204" t="str">
        <f t="shared" si="115"/>
        <v xml:space="preserve"> </v>
      </c>
      <c r="K455" s="204" t="str">
        <f t="shared" si="115"/>
        <v xml:space="preserve"> </v>
      </c>
      <c r="L455" s="204" t="str">
        <f t="shared" si="115"/>
        <v xml:space="preserve"> </v>
      </c>
      <c r="M455" s="204" t="str">
        <f t="shared" si="115"/>
        <v xml:space="preserve"> </v>
      </c>
      <c r="N455" s="204" t="str">
        <f t="shared" si="115"/>
        <v xml:space="preserve"> </v>
      </c>
      <c r="O455" s="204" t="str">
        <f t="shared" si="115"/>
        <v xml:space="preserve"> </v>
      </c>
      <c r="P455" s="204" t="str">
        <f t="shared" si="115"/>
        <v xml:space="preserve"> </v>
      </c>
      <c r="Q455" s="204" t="str">
        <f t="shared" si="115"/>
        <v xml:space="preserve"> </v>
      </c>
      <c r="R455" s="204" t="str">
        <f t="shared" si="115"/>
        <v xml:space="preserve"> </v>
      </c>
    </row>
    <row r="456" spans="2:18" x14ac:dyDescent="0.2">
      <c r="B456" s="205"/>
      <c r="C456" s="264" t="s">
        <v>327</v>
      </c>
      <c r="D456" s="11"/>
      <c r="E456" s="11"/>
      <c r="F456" s="11"/>
      <c r="G456" s="11"/>
      <c r="H456" s="11"/>
      <c r="I456" s="11"/>
      <c r="J456" s="11"/>
      <c r="K456" s="11"/>
      <c r="L456" s="11"/>
      <c r="M456" s="11"/>
      <c r="N456" s="11"/>
      <c r="O456" s="11"/>
      <c r="P456" s="11"/>
      <c r="Q456" s="11"/>
      <c r="R456" s="11"/>
    </row>
    <row r="457" spans="2:18" x14ac:dyDescent="0.2">
      <c r="B457" s="205"/>
      <c r="C457" s="264" t="s">
        <v>328</v>
      </c>
      <c r="D457" s="11"/>
      <c r="E457" s="11"/>
      <c r="F457" s="11"/>
      <c r="G457" s="11"/>
      <c r="H457" s="11"/>
      <c r="I457" s="11"/>
      <c r="J457" s="11"/>
      <c r="K457" s="11"/>
      <c r="L457" s="11"/>
      <c r="M457" s="11"/>
      <c r="N457" s="11"/>
      <c r="O457" s="11"/>
      <c r="P457" s="11"/>
      <c r="Q457" s="11"/>
      <c r="R457" s="11"/>
    </row>
    <row r="458" spans="2:18" x14ac:dyDescent="0.2">
      <c r="B458" s="205"/>
      <c r="C458" s="264" t="s">
        <v>329</v>
      </c>
      <c r="D458" s="11"/>
      <c r="E458" s="11"/>
      <c r="F458" s="11"/>
      <c r="G458" s="11"/>
      <c r="H458" s="11"/>
      <c r="I458" s="11"/>
      <c r="J458" s="11"/>
      <c r="K458" s="11"/>
      <c r="L458" s="11"/>
      <c r="M458" s="11"/>
      <c r="N458" s="11"/>
      <c r="O458" s="11"/>
      <c r="P458" s="11"/>
      <c r="Q458" s="11"/>
      <c r="R458" s="11"/>
    </row>
    <row r="459" spans="2:18" x14ac:dyDescent="0.2">
      <c r="B459" s="3">
        <v>4</v>
      </c>
      <c r="C459" s="221" t="s">
        <v>319</v>
      </c>
      <c r="D459" s="204" t="str">
        <f>IF(COUNTIF(D456:D458,"A")&gt;=1,"C",IF(COUNTIF(D456:D458,"A")&gt;0,"P"," "))</f>
        <v xml:space="preserve"> </v>
      </c>
      <c r="E459" s="204" t="str">
        <f t="shared" ref="E459:R459" si="116">IF(COUNTIF(E456:E458,"A")&gt;=1,"C",IF(COUNTIF(E456:E458,"A")&gt;0,"P"," "))</f>
        <v xml:space="preserve"> </v>
      </c>
      <c r="F459" s="204" t="str">
        <f t="shared" si="116"/>
        <v xml:space="preserve"> </v>
      </c>
      <c r="G459" s="204" t="str">
        <f t="shared" si="116"/>
        <v xml:space="preserve"> </v>
      </c>
      <c r="H459" s="204" t="str">
        <f t="shared" si="116"/>
        <v xml:space="preserve"> </v>
      </c>
      <c r="I459" s="204" t="str">
        <f t="shared" si="116"/>
        <v xml:space="preserve"> </v>
      </c>
      <c r="J459" s="204" t="str">
        <f t="shared" si="116"/>
        <v xml:space="preserve"> </v>
      </c>
      <c r="K459" s="204" t="str">
        <f t="shared" si="116"/>
        <v xml:space="preserve"> </v>
      </c>
      <c r="L459" s="204" t="str">
        <f t="shared" si="116"/>
        <v xml:space="preserve"> </v>
      </c>
      <c r="M459" s="204" t="str">
        <f t="shared" si="116"/>
        <v xml:space="preserve"> </v>
      </c>
      <c r="N459" s="204" t="str">
        <f t="shared" si="116"/>
        <v xml:space="preserve"> </v>
      </c>
      <c r="O459" s="204" t="str">
        <f t="shared" si="116"/>
        <v xml:space="preserve"> </v>
      </c>
      <c r="P459" s="204" t="str">
        <f t="shared" si="116"/>
        <v xml:space="preserve"> </v>
      </c>
      <c r="Q459" s="204" t="str">
        <f t="shared" si="116"/>
        <v xml:space="preserve"> </v>
      </c>
      <c r="R459" s="204" t="str">
        <f t="shared" si="116"/>
        <v xml:space="preserve"> </v>
      </c>
    </row>
    <row r="460" spans="2:18" x14ac:dyDescent="0.2">
      <c r="B460" s="205"/>
      <c r="C460" s="264" t="s">
        <v>330</v>
      </c>
      <c r="D460" s="11"/>
      <c r="E460" s="11"/>
      <c r="F460" s="11"/>
      <c r="G460" s="11"/>
      <c r="H460" s="11"/>
      <c r="I460" s="11"/>
      <c r="J460" s="11"/>
      <c r="K460" s="11"/>
      <c r="L460" s="11"/>
      <c r="M460" s="11"/>
      <c r="N460" s="11"/>
      <c r="O460" s="11"/>
      <c r="P460" s="11"/>
      <c r="Q460" s="11"/>
      <c r="R460" s="11"/>
    </row>
    <row r="461" spans="2:18" x14ac:dyDescent="0.2">
      <c r="B461" s="205"/>
      <c r="C461" s="264" t="s">
        <v>331</v>
      </c>
      <c r="D461" s="11"/>
      <c r="E461" s="11"/>
      <c r="F461" s="11"/>
      <c r="G461" s="11"/>
      <c r="H461" s="11"/>
      <c r="I461" s="11"/>
      <c r="J461" s="11"/>
      <c r="K461" s="11"/>
      <c r="L461" s="11"/>
      <c r="M461" s="11"/>
      <c r="N461" s="11"/>
      <c r="O461" s="11"/>
      <c r="P461" s="11"/>
      <c r="Q461" s="11"/>
      <c r="R461" s="11"/>
    </row>
    <row r="462" spans="2:18" x14ac:dyDescent="0.2">
      <c r="B462" s="205"/>
      <c r="C462" s="264" t="s">
        <v>332</v>
      </c>
      <c r="D462" s="11"/>
      <c r="E462" s="11"/>
      <c r="F462" s="11"/>
      <c r="G462" s="11"/>
      <c r="H462" s="11"/>
      <c r="I462" s="11"/>
      <c r="J462" s="11"/>
      <c r="K462" s="11"/>
      <c r="L462" s="11"/>
      <c r="M462" s="11"/>
      <c r="N462" s="11"/>
      <c r="O462" s="11"/>
      <c r="P462" s="11"/>
      <c r="Q462" s="11"/>
      <c r="R462" s="11"/>
    </row>
    <row r="463" spans="2:18" x14ac:dyDescent="0.2">
      <c r="B463" s="3">
        <v>5</v>
      </c>
      <c r="C463" s="221" t="s">
        <v>320</v>
      </c>
      <c r="D463" s="204" t="str">
        <f>IF(COUNTIF(D460:D462,"A")&gt;=1,"C",IF(COUNTIF(D460:D462,"A")&gt;0,"P"," "))</f>
        <v xml:space="preserve"> </v>
      </c>
      <c r="E463" s="204" t="str">
        <f t="shared" ref="E463:R463" si="117">IF(COUNTIF(E460:E462,"A")&gt;=1,"C",IF(COUNTIF(E460:E462,"A")&gt;0,"P"," "))</f>
        <v xml:space="preserve"> </v>
      </c>
      <c r="F463" s="204" t="str">
        <f t="shared" si="117"/>
        <v xml:space="preserve"> </v>
      </c>
      <c r="G463" s="204" t="str">
        <f t="shared" si="117"/>
        <v xml:space="preserve"> </v>
      </c>
      <c r="H463" s="204" t="str">
        <f t="shared" si="117"/>
        <v xml:space="preserve"> </v>
      </c>
      <c r="I463" s="204" t="str">
        <f t="shared" si="117"/>
        <v xml:space="preserve"> </v>
      </c>
      <c r="J463" s="204" t="str">
        <f t="shared" si="117"/>
        <v xml:space="preserve"> </v>
      </c>
      <c r="K463" s="204" t="str">
        <f t="shared" si="117"/>
        <v xml:space="preserve"> </v>
      </c>
      <c r="L463" s="204" t="str">
        <f t="shared" si="117"/>
        <v xml:space="preserve"> </v>
      </c>
      <c r="M463" s="204" t="str">
        <f t="shared" si="117"/>
        <v xml:space="preserve"> </v>
      </c>
      <c r="N463" s="204" t="str">
        <f t="shared" si="117"/>
        <v xml:space="preserve"> </v>
      </c>
      <c r="O463" s="204" t="str">
        <f t="shared" si="117"/>
        <v xml:space="preserve"> </v>
      </c>
      <c r="P463" s="204" t="str">
        <f t="shared" si="117"/>
        <v xml:space="preserve"> </v>
      </c>
      <c r="Q463" s="204" t="str">
        <f t="shared" si="117"/>
        <v xml:space="preserve"> </v>
      </c>
      <c r="R463" s="204" t="str">
        <f t="shared" si="117"/>
        <v xml:space="preserve"> </v>
      </c>
    </row>
    <row r="464" spans="2:18" x14ac:dyDescent="0.2">
      <c r="B464" s="205"/>
      <c r="C464" s="264" t="s">
        <v>333</v>
      </c>
      <c r="D464" s="11"/>
      <c r="E464" s="11"/>
      <c r="F464" s="11"/>
      <c r="G464" s="11"/>
      <c r="H464" s="11"/>
      <c r="I464" s="11"/>
      <c r="J464" s="11"/>
      <c r="K464" s="11"/>
      <c r="L464" s="11"/>
      <c r="M464" s="11"/>
      <c r="N464" s="11"/>
      <c r="O464" s="11"/>
      <c r="P464" s="11"/>
      <c r="Q464" s="11"/>
      <c r="R464" s="11"/>
    </row>
    <row r="465" spans="2:18" x14ac:dyDescent="0.2">
      <c r="B465" s="205"/>
      <c r="C465" s="264" t="s">
        <v>334</v>
      </c>
      <c r="D465" s="11"/>
      <c r="E465" s="11"/>
      <c r="F465" s="11"/>
      <c r="G465" s="11"/>
      <c r="H465" s="11"/>
      <c r="I465" s="11"/>
      <c r="J465" s="11"/>
      <c r="K465" s="11"/>
      <c r="L465" s="11"/>
      <c r="M465" s="11"/>
      <c r="N465" s="11"/>
      <c r="O465" s="11"/>
      <c r="P465" s="11"/>
      <c r="Q465" s="11"/>
      <c r="R465" s="11"/>
    </row>
    <row r="466" spans="2:18" x14ac:dyDescent="0.2">
      <c r="B466" s="205"/>
      <c r="C466" s="264" t="s">
        <v>335</v>
      </c>
      <c r="D466" s="11"/>
      <c r="E466" s="11"/>
      <c r="F466" s="11"/>
      <c r="G466" s="11"/>
      <c r="H466" s="11"/>
      <c r="I466" s="11"/>
      <c r="J466" s="11"/>
      <c r="K466" s="11"/>
      <c r="L466" s="11"/>
      <c r="M466" s="11"/>
      <c r="N466" s="11"/>
      <c r="O466" s="11"/>
      <c r="P466" s="11"/>
      <c r="Q466" s="11"/>
      <c r="R466" s="11"/>
    </row>
    <row r="467" spans="2:18" ht="1.5" customHeight="1" thickBot="1" x14ac:dyDescent="0.25">
      <c r="D467" s="204" t="str">
        <f>IF(COUNTIF(D464:D466,"A")&gt;=1,"C",IF(COUNTIF(D464:D466,"A")&gt;0,"P"," "))</f>
        <v xml:space="preserve"> </v>
      </c>
      <c r="E467" s="204" t="str">
        <f t="shared" ref="E467:R467" si="118">IF(COUNTIF(E464:E466,"A")&gt;=1,"C",IF(COUNTIF(E464:E466,"A")&gt;0,"P"," "))</f>
        <v xml:space="preserve"> </v>
      </c>
      <c r="F467" s="204" t="str">
        <f t="shared" si="118"/>
        <v xml:space="preserve"> </v>
      </c>
      <c r="G467" s="204" t="str">
        <f t="shared" si="118"/>
        <v xml:space="preserve"> </v>
      </c>
      <c r="H467" s="204" t="str">
        <f t="shared" si="118"/>
        <v xml:space="preserve"> </v>
      </c>
      <c r="I467" s="204" t="str">
        <f t="shared" si="118"/>
        <v xml:space="preserve"> </v>
      </c>
      <c r="J467" s="204" t="str">
        <f t="shared" si="118"/>
        <v xml:space="preserve"> </v>
      </c>
      <c r="K467" s="204" t="str">
        <f t="shared" si="118"/>
        <v xml:space="preserve"> </v>
      </c>
      <c r="L467" s="204" t="str">
        <f t="shared" si="118"/>
        <v xml:space="preserve"> </v>
      </c>
      <c r="M467" s="204" t="str">
        <f t="shared" si="118"/>
        <v xml:space="preserve"> </v>
      </c>
      <c r="N467" s="204" t="str">
        <f t="shared" si="118"/>
        <v xml:space="preserve"> </v>
      </c>
      <c r="O467" s="204" t="str">
        <f t="shared" si="118"/>
        <v xml:space="preserve"> </v>
      </c>
      <c r="P467" s="204" t="str">
        <f t="shared" si="118"/>
        <v xml:space="preserve"> </v>
      </c>
      <c r="Q467" s="204" t="str">
        <f t="shared" si="118"/>
        <v xml:space="preserve"> </v>
      </c>
      <c r="R467" s="204" t="str">
        <f t="shared" si="118"/>
        <v xml:space="preserve"> </v>
      </c>
    </row>
    <row r="468" spans="2:18" ht="13.5" thickBot="1" x14ac:dyDescent="0.25">
      <c r="C468" s="122" t="s">
        <v>57</v>
      </c>
      <c r="D468" s="158" t="str">
        <f>IF(COUNTIF(D451:D467,"C")&gt;4,"C",IF(COUNTIF(D451:D467,"C")&gt;0,"P"," "))</f>
        <v xml:space="preserve"> </v>
      </c>
      <c r="E468" s="158" t="str">
        <f t="shared" ref="E468:R468" si="119">IF(COUNTIF(E451:E467,"C")&gt;4,"C",IF(COUNTIF(E451:E467,"C")&gt;0,"P"," "))</f>
        <v xml:space="preserve"> </v>
      </c>
      <c r="F468" s="158" t="str">
        <f t="shared" si="119"/>
        <v xml:space="preserve"> </v>
      </c>
      <c r="G468" s="158" t="str">
        <f t="shared" si="119"/>
        <v xml:space="preserve"> </v>
      </c>
      <c r="H468" s="158" t="str">
        <f t="shared" si="119"/>
        <v xml:space="preserve"> </v>
      </c>
      <c r="I468" s="158" t="str">
        <f t="shared" si="119"/>
        <v xml:space="preserve"> </v>
      </c>
      <c r="J468" s="158" t="str">
        <f t="shared" si="119"/>
        <v xml:space="preserve"> </v>
      </c>
      <c r="K468" s="158" t="str">
        <f t="shared" si="119"/>
        <v xml:space="preserve"> </v>
      </c>
      <c r="L468" s="158" t="str">
        <f t="shared" si="119"/>
        <v xml:space="preserve"> </v>
      </c>
      <c r="M468" s="158" t="str">
        <f t="shared" si="119"/>
        <v xml:space="preserve"> </v>
      </c>
      <c r="N468" s="158" t="str">
        <f t="shared" si="119"/>
        <v xml:space="preserve"> </v>
      </c>
      <c r="O468" s="158" t="str">
        <f t="shared" si="119"/>
        <v xml:space="preserve"> </v>
      </c>
      <c r="P468" s="158" t="str">
        <f t="shared" si="119"/>
        <v xml:space="preserve"> </v>
      </c>
      <c r="Q468" s="158" t="str">
        <f t="shared" si="119"/>
        <v xml:space="preserve"> </v>
      </c>
      <c r="R468" s="158" t="str">
        <f t="shared" si="119"/>
        <v xml:space="preserve"> </v>
      </c>
    </row>
    <row r="469" spans="2:18" ht="15" x14ac:dyDescent="0.25">
      <c r="B469" s="201" t="s">
        <v>191</v>
      </c>
    </row>
    <row r="470" spans="2:18" x14ac:dyDescent="0.2">
      <c r="B470" s="3">
        <v>1</v>
      </c>
      <c r="C470" s="235" t="s">
        <v>336</v>
      </c>
    </row>
    <row r="471" spans="2:18" x14ac:dyDescent="0.2">
      <c r="B471" s="202"/>
      <c r="C471" s="264" t="s">
        <v>337</v>
      </c>
      <c r="D471" s="11"/>
      <c r="E471" s="11"/>
      <c r="F471" s="11"/>
      <c r="G471" s="11"/>
      <c r="H471" s="11"/>
      <c r="I471" s="11"/>
      <c r="J471" s="11"/>
      <c r="K471" s="11"/>
      <c r="L471" s="11"/>
      <c r="M471" s="11"/>
      <c r="N471" s="11"/>
      <c r="O471" s="11"/>
      <c r="P471" s="11"/>
      <c r="Q471" s="11"/>
      <c r="R471" s="11"/>
    </row>
    <row r="472" spans="2:18" x14ac:dyDescent="0.2">
      <c r="B472" s="202"/>
      <c r="C472" s="264" t="s">
        <v>338</v>
      </c>
      <c r="D472" s="11" t="s">
        <v>765</v>
      </c>
      <c r="E472" s="11" t="s">
        <v>765</v>
      </c>
      <c r="F472" s="11"/>
      <c r="G472" s="11"/>
      <c r="H472" s="11"/>
      <c r="I472" s="11"/>
      <c r="J472" s="11"/>
      <c r="K472" s="11"/>
      <c r="L472" s="11"/>
      <c r="M472" s="11"/>
      <c r="N472" s="11"/>
      <c r="O472" s="11"/>
      <c r="P472" s="11"/>
      <c r="Q472" s="11"/>
      <c r="R472" s="11"/>
    </row>
    <row r="473" spans="2:18" x14ac:dyDescent="0.2">
      <c r="B473" s="202"/>
      <c r="C473" s="264" t="s">
        <v>339</v>
      </c>
      <c r="D473" s="11"/>
      <c r="E473" s="11"/>
      <c r="F473" s="11"/>
      <c r="G473" s="11"/>
      <c r="H473" s="11"/>
      <c r="I473" s="11"/>
      <c r="J473" s="11"/>
      <c r="K473" s="11"/>
      <c r="L473" s="11"/>
      <c r="M473" s="11"/>
      <c r="N473" s="11"/>
      <c r="O473" s="11"/>
      <c r="P473" s="11"/>
      <c r="Q473" s="11"/>
      <c r="R473" s="11"/>
    </row>
    <row r="474" spans="2:18" x14ac:dyDescent="0.2">
      <c r="B474" s="3">
        <v>2</v>
      </c>
      <c r="C474" s="221" t="s">
        <v>340</v>
      </c>
      <c r="D474" s="204" t="str">
        <f>IF(COUNTIF(D471:D473,"A")&gt;=1,"C",IF(COUNTIF(D471:D473,"A")&gt;0,"P"," "))</f>
        <v>C</v>
      </c>
      <c r="E474" s="204" t="str">
        <f t="shared" ref="E474:R474" si="120">IF(COUNTIF(E471:E473,"A")&gt;=1,"C",IF(COUNTIF(E471:E473,"A")&gt;0,"P"," "))</f>
        <v>C</v>
      </c>
      <c r="F474" s="204" t="str">
        <f t="shared" si="120"/>
        <v xml:space="preserve"> </v>
      </c>
      <c r="G474" s="204" t="str">
        <f t="shared" si="120"/>
        <v xml:space="preserve"> </v>
      </c>
      <c r="H474" s="204" t="str">
        <f t="shared" si="120"/>
        <v xml:space="preserve"> </v>
      </c>
      <c r="I474" s="204" t="str">
        <f t="shared" si="120"/>
        <v xml:space="preserve"> </v>
      </c>
      <c r="J474" s="204" t="str">
        <f t="shared" si="120"/>
        <v xml:space="preserve"> </v>
      </c>
      <c r="K474" s="204" t="str">
        <f t="shared" si="120"/>
        <v xml:space="preserve"> </v>
      </c>
      <c r="L474" s="204" t="str">
        <f t="shared" si="120"/>
        <v xml:space="preserve"> </v>
      </c>
      <c r="M474" s="204" t="str">
        <f t="shared" si="120"/>
        <v xml:space="preserve"> </v>
      </c>
      <c r="N474" s="204" t="str">
        <f t="shared" si="120"/>
        <v xml:space="preserve"> </v>
      </c>
      <c r="O474" s="204" t="str">
        <f t="shared" si="120"/>
        <v xml:space="preserve"> </v>
      </c>
      <c r="P474" s="204" t="str">
        <f t="shared" si="120"/>
        <v xml:space="preserve"> </v>
      </c>
      <c r="Q474" s="204" t="str">
        <f t="shared" si="120"/>
        <v xml:space="preserve"> </v>
      </c>
      <c r="R474" s="204" t="str">
        <f t="shared" si="120"/>
        <v xml:space="preserve"> </v>
      </c>
    </row>
    <row r="475" spans="2:18" x14ac:dyDescent="0.2">
      <c r="B475" s="205"/>
      <c r="C475" s="264" t="s">
        <v>341</v>
      </c>
      <c r="D475" s="11" t="s">
        <v>765</v>
      </c>
      <c r="E475" s="11" t="s">
        <v>765</v>
      </c>
      <c r="F475" s="11"/>
      <c r="G475" s="11"/>
      <c r="H475" s="11"/>
      <c r="I475" s="11"/>
      <c r="J475" s="11"/>
      <c r="K475" s="11"/>
      <c r="L475" s="11"/>
      <c r="M475" s="11"/>
      <c r="N475" s="11"/>
      <c r="O475" s="11"/>
      <c r="P475" s="11"/>
      <c r="Q475" s="11"/>
      <c r="R475" s="11"/>
    </row>
    <row r="476" spans="2:18" x14ac:dyDescent="0.2">
      <c r="B476" s="205"/>
      <c r="C476" s="264" t="s">
        <v>342</v>
      </c>
      <c r="D476" s="11"/>
      <c r="E476" s="11"/>
      <c r="F476" s="11"/>
      <c r="G476" s="11"/>
      <c r="H476" s="11"/>
      <c r="I476" s="11"/>
      <c r="J476" s="11"/>
      <c r="K476" s="11"/>
      <c r="L476" s="11"/>
      <c r="M476" s="11"/>
      <c r="N476" s="11"/>
      <c r="O476" s="11"/>
      <c r="P476" s="11"/>
      <c r="Q476" s="11"/>
      <c r="R476" s="11"/>
    </row>
    <row r="477" spans="2:18" x14ac:dyDescent="0.2">
      <c r="B477" s="205"/>
      <c r="C477" s="264" t="s">
        <v>343</v>
      </c>
      <c r="D477" s="11" t="s">
        <v>766</v>
      </c>
      <c r="E477" s="11"/>
      <c r="F477" s="11"/>
      <c r="G477" s="11"/>
      <c r="H477" s="11"/>
      <c r="I477" s="11"/>
      <c r="J477" s="11"/>
      <c r="K477" s="11"/>
      <c r="L477" s="11"/>
      <c r="M477" s="11"/>
      <c r="N477" s="11"/>
      <c r="O477" s="11"/>
      <c r="P477" s="11"/>
      <c r="Q477" s="11"/>
      <c r="R477" s="11"/>
    </row>
    <row r="478" spans="2:18" x14ac:dyDescent="0.2">
      <c r="B478" s="3">
        <v>3</v>
      </c>
      <c r="C478" s="221" t="s">
        <v>168</v>
      </c>
      <c r="D478" s="204" t="str">
        <f>IF(COUNTIF(D475:D477,"A")&gt;=1,"C",IF(COUNTIF(D475:D477,"A")&gt;0,"P"," "))</f>
        <v>C</v>
      </c>
      <c r="E478" s="204" t="str">
        <f t="shared" ref="E478:R478" si="121">IF(COUNTIF(E475:E477,"A")&gt;=1,"C",IF(COUNTIF(E475:E477,"A")&gt;0,"P"," "))</f>
        <v>C</v>
      </c>
      <c r="F478" s="204" t="str">
        <f t="shared" si="121"/>
        <v xml:space="preserve"> </v>
      </c>
      <c r="G478" s="204" t="str">
        <f t="shared" si="121"/>
        <v xml:space="preserve"> </v>
      </c>
      <c r="H478" s="204" t="str">
        <f t="shared" si="121"/>
        <v xml:space="preserve"> </v>
      </c>
      <c r="I478" s="204" t="str">
        <f t="shared" si="121"/>
        <v xml:space="preserve"> </v>
      </c>
      <c r="J478" s="204" t="str">
        <f t="shared" si="121"/>
        <v xml:space="preserve"> </v>
      </c>
      <c r="K478" s="204" t="str">
        <f t="shared" si="121"/>
        <v xml:space="preserve"> </v>
      </c>
      <c r="L478" s="204" t="str">
        <f t="shared" si="121"/>
        <v xml:space="preserve"> </v>
      </c>
      <c r="M478" s="204" t="str">
        <f t="shared" si="121"/>
        <v xml:space="preserve"> </v>
      </c>
      <c r="N478" s="204" t="str">
        <f t="shared" si="121"/>
        <v xml:space="preserve"> </v>
      </c>
      <c r="O478" s="204" t="str">
        <f t="shared" si="121"/>
        <v xml:space="preserve"> </v>
      </c>
      <c r="P478" s="204" t="str">
        <f t="shared" si="121"/>
        <v xml:space="preserve"> </v>
      </c>
      <c r="Q478" s="204" t="str">
        <f t="shared" si="121"/>
        <v xml:space="preserve"> </v>
      </c>
      <c r="R478" s="204" t="str">
        <f t="shared" si="121"/>
        <v xml:space="preserve"> </v>
      </c>
    </row>
    <row r="479" spans="2:18" x14ac:dyDescent="0.2">
      <c r="B479" s="205"/>
      <c r="C479" s="264" t="s">
        <v>344</v>
      </c>
      <c r="D479" s="11"/>
      <c r="E479" s="11"/>
      <c r="F479" s="11"/>
      <c r="G479" s="11"/>
      <c r="H479" s="11"/>
      <c r="I479" s="11"/>
      <c r="J479" s="11"/>
      <c r="K479" s="11"/>
      <c r="L479" s="11"/>
      <c r="M479" s="11"/>
      <c r="N479" s="11"/>
      <c r="O479" s="11"/>
      <c r="P479" s="11"/>
      <c r="Q479" s="11"/>
      <c r="R479" s="11"/>
    </row>
    <row r="480" spans="2:18" x14ac:dyDescent="0.2">
      <c r="B480" s="205"/>
      <c r="C480" s="264" t="s">
        <v>345</v>
      </c>
      <c r="D480" s="11"/>
      <c r="E480" s="11"/>
      <c r="F480" s="11"/>
      <c r="G480" s="11"/>
      <c r="H480" s="11"/>
      <c r="I480" s="11"/>
      <c r="J480" s="11"/>
      <c r="K480" s="11"/>
      <c r="L480" s="11"/>
      <c r="M480" s="11"/>
      <c r="N480" s="11"/>
      <c r="O480" s="11"/>
      <c r="P480" s="11"/>
      <c r="Q480" s="11"/>
      <c r="R480" s="11"/>
    </row>
    <row r="481" spans="2:18" x14ac:dyDescent="0.2">
      <c r="B481" s="205"/>
      <c r="C481" s="264" t="s">
        <v>346</v>
      </c>
      <c r="D481" s="11" t="s">
        <v>765</v>
      </c>
      <c r="E481" s="11" t="s">
        <v>765</v>
      </c>
      <c r="F481" s="11"/>
      <c r="G481" s="11"/>
      <c r="H481" s="11"/>
      <c r="I481" s="11"/>
      <c r="J481" s="11"/>
      <c r="K481" s="11"/>
      <c r="L481" s="11"/>
      <c r="M481" s="11"/>
      <c r="N481" s="11"/>
      <c r="O481" s="11"/>
      <c r="P481" s="11"/>
      <c r="Q481" s="11"/>
      <c r="R481" s="11"/>
    </row>
    <row r="482" spans="2:18" x14ac:dyDescent="0.2">
      <c r="B482" s="3">
        <v>4</v>
      </c>
      <c r="C482" s="221" t="s">
        <v>169</v>
      </c>
      <c r="D482" s="204" t="str">
        <f>IF(COUNTIF(D479:D481,"A")&gt;=1,"C",IF(COUNTIF(D479:D481,"A")&gt;0,"P"," "))</f>
        <v>C</v>
      </c>
      <c r="E482" s="204" t="str">
        <f t="shared" ref="E482:R482" si="122">IF(COUNTIF(E479:E481,"A")&gt;=1,"C",IF(COUNTIF(E479:E481,"A")&gt;0,"P"," "))</f>
        <v>C</v>
      </c>
      <c r="F482" s="204" t="str">
        <f t="shared" si="122"/>
        <v xml:space="preserve"> </v>
      </c>
      <c r="G482" s="204" t="str">
        <f t="shared" si="122"/>
        <v xml:space="preserve"> </v>
      </c>
      <c r="H482" s="204" t="str">
        <f t="shared" si="122"/>
        <v xml:space="preserve"> </v>
      </c>
      <c r="I482" s="204" t="str">
        <f t="shared" si="122"/>
        <v xml:space="preserve"> </v>
      </c>
      <c r="J482" s="204" t="str">
        <f t="shared" si="122"/>
        <v xml:space="preserve"> </v>
      </c>
      <c r="K482" s="204" t="str">
        <f t="shared" si="122"/>
        <v xml:space="preserve"> </v>
      </c>
      <c r="L482" s="204" t="str">
        <f t="shared" si="122"/>
        <v xml:space="preserve"> </v>
      </c>
      <c r="M482" s="204" t="str">
        <f t="shared" si="122"/>
        <v xml:space="preserve"> </v>
      </c>
      <c r="N482" s="204" t="str">
        <f t="shared" si="122"/>
        <v xml:space="preserve"> </v>
      </c>
      <c r="O482" s="204" t="str">
        <f t="shared" si="122"/>
        <v xml:space="preserve"> </v>
      </c>
      <c r="P482" s="204" t="str">
        <f t="shared" si="122"/>
        <v xml:space="preserve"> </v>
      </c>
      <c r="Q482" s="204" t="str">
        <f t="shared" si="122"/>
        <v xml:space="preserve"> </v>
      </c>
      <c r="R482" s="204" t="str">
        <f t="shared" si="122"/>
        <v xml:space="preserve"> </v>
      </c>
    </row>
    <row r="483" spans="2:18" x14ac:dyDescent="0.2">
      <c r="B483" s="205"/>
      <c r="C483" s="264" t="s">
        <v>347</v>
      </c>
      <c r="D483" s="11"/>
      <c r="E483" s="11"/>
      <c r="F483" s="11"/>
      <c r="G483" s="11"/>
      <c r="H483" s="11"/>
      <c r="I483" s="11"/>
      <c r="J483" s="11"/>
      <c r="K483" s="11"/>
      <c r="L483" s="11"/>
      <c r="M483" s="11"/>
      <c r="N483" s="11"/>
      <c r="O483" s="11"/>
      <c r="P483" s="11"/>
      <c r="Q483" s="11"/>
      <c r="R483" s="11"/>
    </row>
    <row r="484" spans="2:18" x14ac:dyDescent="0.2">
      <c r="B484" s="205"/>
      <c r="C484" s="264" t="s">
        <v>348</v>
      </c>
      <c r="D484" s="11" t="s">
        <v>765</v>
      </c>
      <c r="E484" s="11" t="s">
        <v>765</v>
      </c>
      <c r="F484" s="11"/>
      <c r="G484" s="11"/>
      <c r="H484" s="11"/>
      <c r="I484" s="11"/>
      <c r="J484" s="11"/>
      <c r="K484" s="11"/>
      <c r="L484" s="11"/>
      <c r="M484" s="11"/>
      <c r="N484" s="11"/>
      <c r="O484" s="11"/>
      <c r="P484" s="11"/>
      <c r="Q484" s="11"/>
      <c r="R484" s="11"/>
    </row>
    <row r="485" spans="2:18" x14ac:dyDescent="0.2">
      <c r="B485" s="205"/>
      <c r="C485" s="264" t="s">
        <v>349</v>
      </c>
      <c r="D485" s="11"/>
      <c r="E485" s="11"/>
      <c r="F485" s="11"/>
      <c r="G485" s="11"/>
      <c r="H485" s="11"/>
      <c r="I485" s="11"/>
      <c r="J485" s="11"/>
      <c r="K485" s="11"/>
      <c r="L485" s="11"/>
      <c r="M485" s="11"/>
      <c r="N485" s="11"/>
      <c r="O485" s="11"/>
      <c r="P485" s="11"/>
      <c r="Q485" s="11"/>
      <c r="R485" s="11"/>
    </row>
    <row r="486" spans="2:18" x14ac:dyDescent="0.2">
      <c r="B486" s="3">
        <v>5</v>
      </c>
      <c r="C486" s="221" t="s">
        <v>170</v>
      </c>
      <c r="D486" s="204" t="str">
        <f>IF(COUNTIF(D483:D485,"A")&gt;=1,"C",IF(COUNTIF(D483:D485,"A")&gt;0,"P"," "))</f>
        <v>C</v>
      </c>
      <c r="E486" s="204" t="str">
        <f t="shared" ref="E486:R486" si="123">IF(COUNTIF(E483:E485,"A")&gt;=1,"C",IF(COUNTIF(E483:E485,"A")&gt;0,"P"," "))</f>
        <v>C</v>
      </c>
      <c r="F486" s="204" t="str">
        <f t="shared" si="123"/>
        <v xml:space="preserve"> </v>
      </c>
      <c r="G486" s="204" t="str">
        <f t="shared" si="123"/>
        <v xml:space="preserve"> </v>
      </c>
      <c r="H486" s="204" t="str">
        <f t="shared" si="123"/>
        <v xml:space="preserve"> </v>
      </c>
      <c r="I486" s="204" t="str">
        <f t="shared" si="123"/>
        <v xml:space="preserve"> </v>
      </c>
      <c r="J486" s="204" t="str">
        <f t="shared" si="123"/>
        <v xml:space="preserve"> </v>
      </c>
      <c r="K486" s="204" t="str">
        <f t="shared" si="123"/>
        <v xml:space="preserve"> </v>
      </c>
      <c r="L486" s="204" t="str">
        <f t="shared" si="123"/>
        <v xml:space="preserve"> </v>
      </c>
      <c r="M486" s="204" t="str">
        <f t="shared" si="123"/>
        <v xml:space="preserve"> </v>
      </c>
      <c r="N486" s="204" t="str">
        <f t="shared" si="123"/>
        <v xml:space="preserve"> </v>
      </c>
      <c r="O486" s="204" t="str">
        <f t="shared" si="123"/>
        <v xml:space="preserve"> </v>
      </c>
      <c r="P486" s="204" t="str">
        <f t="shared" si="123"/>
        <v xml:space="preserve"> </v>
      </c>
      <c r="Q486" s="204" t="str">
        <f t="shared" si="123"/>
        <v xml:space="preserve"> </v>
      </c>
      <c r="R486" s="204" t="str">
        <f t="shared" si="123"/>
        <v xml:space="preserve"> </v>
      </c>
    </row>
    <row r="487" spans="2:18" x14ac:dyDescent="0.2">
      <c r="B487" s="205"/>
      <c r="C487" s="264" t="s">
        <v>350</v>
      </c>
      <c r="D487" s="11" t="s">
        <v>765</v>
      </c>
      <c r="E487" s="11" t="s">
        <v>765</v>
      </c>
      <c r="F487" s="11"/>
      <c r="G487" s="11"/>
      <c r="H487" s="11"/>
      <c r="I487" s="11"/>
      <c r="J487" s="11"/>
      <c r="K487" s="11"/>
      <c r="L487" s="11"/>
      <c r="M487" s="11"/>
      <c r="N487" s="11"/>
      <c r="O487" s="11"/>
      <c r="P487" s="11"/>
      <c r="Q487" s="11"/>
      <c r="R487" s="11"/>
    </row>
    <row r="488" spans="2:18" x14ac:dyDescent="0.2">
      <c r="B488" s="205"/>
      <c r="C488" s="264" t="s">
        <v>351</v>
      </c>
      <c r="D488" s="11"/>
      <c r="E488" s="11"/>
      <c r="F488" s="11"/>
      <c r="G488" s="11"/>
      <c r="H488" s="11"/>
      <c r="I488" s="11"/>
      <c r="J488" s="11"/>
      <c r="K488" s="11"/>
      <c r="L488" s="11"/>
      <c r="M488" s="11"/>
      <c r="N488" s="11"/>
      <c r="O488" s="11"/>
      <c r="P488" s="11"/>
      <c r="Q488" s="11"/>
      <c r="R488" s="11"/>
    </row>
    <row r="489" spans="2:18" x14ac:dyDescent="0.2">
      <c r="B489" s="205"/>
      <c r="C489" s="264" t="s">
        <v>352</v>
      </c>
      <c r="D489" s="11"/>
      <c r="E489" s="11"/>
      <c r="F489" s="11"/>
      <c r="G489" s="11"/>
      <c r="H489" s="11"/>
      <c r="I489" s="11"/>
      <c r="J489" s="11"/>
      <c r="K489" s="11"/>
      <c r="L489" s="11"/>
      <c r="M489" s="11"/>
      <c r="N489" s="11"/>
      <c r="O489" s="11"/>
      <c r="P489" s="11"/>
      <c r="Q489" s="11"/>
      <c r="R489" s="11"/>
    </row>
    <row r="490" spans="2:18" ht="1.5" customHeight="1" thickBot="1" x14ac:dyDescent="0.25">
      <c r="D490" s="204" t="str">
        <f>IF(COUNTIF(D487:D489,"A")&gt;=1,"C",IF(COUNTIF(D487:D489,"A")&gt;0,"P"," "))</f>
        <v>C</v>
      </c>
      <c r="E490" s="204" t="str">
        <f t="shared" ref="E490:R490" si="124">IF(COUNTIF(E487:E489,"A")&gt;=1,"C",IF(COUNTIF(E487:E489,"A")&gt;0,"P"," "))</f>
        <v>C</v>
      </c>
      <c r="F490" s="204" t="str">
        <f t="shared" si="124"/>
        <v xml:space="preserve"> </v>
      </c>
      <c r="G490" s="204" t="str">
        <f t="shared" si="124"/>
        <v xml:space="preserve"> </v>
      </c>
      <c r="H490" s="204" t="str">
        <f t="shared" si="124"/>
        <v xml:space="preserve"> </v>
      </c>
      <c r="I490" s="204" t="str">
        <f t="shared" si="124"/>
        <v xml:space="preserve"> </v>
      </c>
      <c r="J490" s="204" t="str">
        <f t="shared" si="124"/>
        <v xml:space="preserve"> </v>
      </c>
      <c r="K490" s="204" t="str">
        <f t="shared" si="124"/>
        <v xml:space="preserve"> </v>
      </c>
      <c r="L490" s="204" t="str">
        <f t="shared" si="124"/>
        <v xml:space="preserve"> </v>
      </c>
      <c r="M490" s="204" t="str">
        <f t="shared" si="124"/>
        <v xml:space="preserve"> </v>
      </c>
      <c r="N490" s="204" t="str">
        <f t="shared" si="124"/>
        <v xml:space="preserve"> </v>
      </c>
      <c r="O490" s="204" t="str">
        <f t="shared" si="124"/>
        <v xml:space="preserve"> </v>
      </c>
      <c r="P490" s="204" t="str">
        <f t="shared" si="124"/>
        <v xml:space="preserve"> </v>
      </c>
      <c r="Q490" s="204" t="str">
        <f t="shared" si="124"/>
        <v xml:space="preserve"> </v>
      </c>
      <c r="R490" s="204" t="str">
        <f t="shared" si="124"/>
        <v xml:space="preserve"> </v>
      </c>
    </row>
    <row r="491" spans="2:18" ht="13.5" thickBot="1" x14ac:dyDescent="0.25">
      <c r="C491" s="122" t="s">
        <v>57</v>
      </c>
      <c r="D491" s="158" t="str">
        <f>IF(COUNTIF(D474:D490,"C")&gt;4,"C",IF(COUNTIF(D474:D490,"C")&gt;0,"P"," "))</f>
        <v>C</v>
      </c>
      <c r="E491" s="158" t="str">
        <f t="shared" ref="E491:R491" si="125">IF(COUNTIF(E474:E490,"C")&gt;4,"C",IF(COUNTIF(E474:E490,"C")&gt;0,"P"," "))</f>
        <v>C</v>
      </c>
      <c r="F491" s="158" t="str">
        <f t="shared" si="125"/>
        <v xml:space="preserve"> </v>
      </c>
      <c r="G491" s="158" t="str">
        <f t="shared" si="125"/>
        <v xml:space="preserve"> </v>
      </c>
      <c r="H491" s="158" t="str">
        <f t="shared" si="125"/>
        <v xml:space="preserve"> </v>
      </c>
      <c r="I491" s="158" t="str">
        <f t="shared" si="125"/>
        <v xml:space="preserve"> </v>
      </c>
      <c r="J491" s="158" t="str">
        <f t="shared" si="125"/>
        <v xml:space="preserve"> </v>
      </c>
      <c r="K491" s="158" t="str">
        <f t="shared" si="125"/>
        <v xml:space="preserve"> </v>
      </c>
      <c r="L491" s="158" t="str">
        <f t="shared" si="125"/>
        <v xml:space="preserve"> </v>
      </c>
      <c r="M491" s="158" t="str">
        <f t="shared" si="125"/>
        <v xml:space="preserve"> </v>
      </c>
      <c r="N491" s="158" t="str">
        <f t="shared" si="125"/>
        <v xml:space="preserve"> </v>
      </c>
      <c r="O491" s="158" t="str">
        <f t="shared" si="125"/>
        <v xml:space="preserve"> </v>
      </c>
      <c r="P491" s="158" t="str">
        <f t="shared" si="125"/>
        <v xml:space="preserve"> </v>
      </c>
      <c r="Q491" s="158" t="str">
        <f t="shared" si="125"/>
        <v xml:space="preserve"> </v>
      </c>
      <c r="R491" s="158" t="str">
        <f t="shared" si="125"/>
        <v xml:space="preserve"> </v>
      </c>
    </row>
    <row r="492" spans="2:18" ht="15" x14ac:dyDescent="0.25">
      <c r="B492" s="201" t="s">
        <v>192</v>
      </c>
    </row>
    <row r="493" spans="2:18" x14ac:dyDescent="0.2">
      <c r="B493" s="3">
        <v>1</v>
      </c>
      <c r="C493" s="235" t="s">
        <v>353</v>
      </c>
    </row>
    <row r="494" spans="2:18" x14ac:dyDescent="0.2">
      <c r="B494" s="202"/>
      <c r="C494" s="264" t="s">
        <v>358</v>
      </c>
      <c r="D494" s="11"/>
      <c r="E494" s="11"/>
      <c r="F494" s="11"/>
      <c r="G494" s="11"/>
      <c r="H494" s="11"/>
      <c r="I494" s="11"/>
      <c r="J494" s="11"/>
      <c r="K494" s="11"/>
      <c r="L494" s="11"/>
      <c r="M494" s="11"/>
      <c r="N494" s="11"/>
      <c r="O494" s="11"/>
      <c r="P494" s="11"/>
      <c r="Q494" s="11"/>
      <c r="R494" s="11"/>
    </row>
    <row r="495" spans="2:18" x14ac:dyDescent="0.2">
      <c r="B495" s="202"/>
      <c r="C495" s="264" t="s">
        <v>359</v>
      </c>
      <c r="D495" s="11"/>
      <c r="E495" s="11"/>
      <c r="F495" s="11"/>
      <c r="G495" s="11"/>
      <c r="H495" s="11"/>
      <c r="I495" s="11"/>
      <c r="J495" s="11"/>
      <c r="K495" s="11"/>
      <c r="L495" s="11"/>
      <c r="M495" s="11"/>
      <c r="N495" s="11"/>
      <c r="O495" s="11"/>
      <c r="P495" s="11"/>
      <c r="Q495" s="11"/>
      <c r="R495" s="11"/>
    </row>
    <row r="496" spans="2:18" x14ac:dyDescent="0.2">
      <c r="B496" s="202"/>
      <c r="C496" s="264" t="s">
        <v>360</v>
      </c>
      <c r="D496" s="11"/>
      <c r="E496" s="11"/>
      <c r="F496" s="11"/>
      <c r="G496" s="11"/>
      <c r="H496" s="11"/>
      <c r="I496" s="11"/>
      <c r="J496" s="11"/>
      <c r="K496" s="11"/>
      <c r="L496" s="11"/>
      <c r="M496" s="11"/>
      <c r="N496" s="11"/>
      <c r="O496" s="11"/>
      <c r="P496" s="11"/>
      <c r="Q496" s="11"/>
      <c r="R496" s="11"/>
    </row>
    <row r="497" spans="2:18" x14ac:dyDescent="0.2">
      <c r="B497" s="3">
        <v>2</v>
      </c>
      <c r="C497" s="221" t="s">
        <v>354</v>
      </c>
      <c r="D497" s="204" t="str">
        <f>IF(COUNTIF(D494:D496,"A")&gt;=1,"C",IF(COUNTIF(D494:D496,"A")&gt;0,"P"," "))</f>
        <v xml:space="preserve"> </v>
      </c>
      <c r="E497" s="204" t="str">
        <f t="shared" ref="E497:R497" si="126">IF(COUNTIF(E494:E496,"A")&gt;=1,"C",IF(COUNTIF(E494:E496,"A")&gt;0,"P"," "))</f>
        <v xml:space="preserve"> </v>
      </c>
      <c r="F497" s="204" t="str">
        <f t="shared" si="126"/>
        <v xml:space="preserve"> </v>
      </c>
      <c r="G497" s="204" t="str">
        <f t="shared" si="126"/>
        <v xml:space="preserve"> </v>
      </c>
      <c r="H497" s="204" t="str">
        <f t="shared" si="126"/>
        <v xml:space="preserve"> </v>
      </c>
      <c r="I497" s="204" t="str">
        <f t="shared" si="126"/>
        <v xml:space="preserve"> </v>
      </c>
      <c r="J497" s="204" t="str">
        <f t="shared" si="126"/>
        <v xml:space="preserve"> </v>
      </c>
      <c r="K497" s="204" t="str">
        <f t="shared" si="126"/>
        <v xml:space="preserve"> </v>
      </c>
      <c r="L497" s="204" t="str">
        <f t="shared" si="126"/>
        <v xml:space="preserve"> </v>
      </c>
      <c r="M497" s="204" t="str">
        <f t="shared" si="126"/>
        <v xml:space="preserve"> </v>
      </c>
      <c r="N497" s="204" t="str">
        <f t="shared" si="126"/>
        <v xml:space="preserve"> </v>
      </c>
      <c r="O497" s="204" t="str">
        <f t="shared" si="126"/>
        <v xml:space="preserve"> </v>
      </c>
      <c r="P497" s="204" t="str">
        <f t="shared" si="126"/>
        <v xml:space="preserve"> </v>
      </c>
      <c r="Q497" s="204" t="str">
        <f t="shared" si="126"/>
        <v xml:space="preserve"> </v>
      </c>
      <c r="R497" s="204" t="str">
        <f t="shared" si="126"/>
        <v xml:space="preserve"> </v>
      </c>
    </row>
    <row r="498" spans="2:18" x14ac:dyDescent="0.2">
      <c r="B498" s="205"/>
      <c r="C498" s="264" t="s">
        <v>361</v>
      </c>
      <c r="D498" s="11"/>
      <c r="E498" s="11"/>
      <c r="F498" s="11"/>
      <c r="G498" s="11"/>
      <c r="H498" s="11"/>
      <c r="I498" s="11"/>
      <c r="J498" s="11"/>
      <c r="K498" s="11"/>
      <c r="L498" s="11"/>
      <c r="M498" s="11"/>
      <c r="N498" s="11"/>
      <c r="O498" s="11"/>
      <c r="P498" s="11"/>
      <c r="Q498" s="11"/>
      <c r="R498" s="11"/>
    </row>
    <row r="499" spans="2:18" x14ac:dyDescent="0.2">
      <c r="B499" s="205"/>
      <c r="C499" s="264" t="s">
        <v>362</v>
      </c>
      <c r="D499" s="11"/>
      <c r="E499" s="11"/>
      <c r="F499" s="11"/>
      <c r="G499" s="11"/>
      <c r="H499" s="11"/>
      <c r="I499" s="11"/>
      <c r="J499" s="11"/>
      <c r="K499" s="11"/>
      <c r="L499" s="11"/>
      <c r="M499" s="11"/>
      <c r="N499" s="11"/>
      <c r="O499" s="11"/>
      <c r="P499" s="11"/>
      <c r="Q499" s="11"/>
      <c r="R499" s="11"/>
    </row>
    <row r="500" spans="2:18" x14ac:dyDescent="0.2">
      <c r="B500" s="205"/>
      <c r="C500" s="264" t="s">
        <v>363</v>
      </c>
      <c r="D500" s="11"/>
      <c r="E500" s="11"/>
      <c r="F500" s="11"/>
      <c r="G500" s="11"/>
      <c r="H500" s="11"/>
      <c r="I500" s="11"/>
      <c r="J500" s="11"/>
      <c r="K500" s="11"/>
      <c r="L500" s="11"/>
      <c r="M500" s="11"/>
      <c r="N500" s="11"/>
      <c r="O500" s="11"/>
      <c r="P500" s="11"/>
      <c r="Q500" s="11"/>
      <c r="R500" s="11"/>
    </row>
    <row r="501" spans="2:18" x14ac:dyDescent="0.2">
      <c r="B501" s="3">
        <v>3</v>
      </c>
      <c r="C501" s="221" t="s">
        <v>355</v>
      </c>
      <c r="D501" s="204" t="str">
        <f>IF(COUNTIF(D498:D500,"A")&gt;=1,"C",IF(COUNTIF(D498:D500,"A")&gt;0,"P"," "))</f>
        <v xml:space="preserve"> </v>
      </c>
      <c r="E501" s="204" t="str">
        <f t="shared" ref="E501:R501" si="127">IF(COUNTIF(E498:E500,"A")&gt;=1,"C",IF(COUNTIF(E498:E500,"A")&gt;0,"P"," "))</f>
        <v xml:space="preserve"> </v>
      </c>
      <c r="F501" s="204" t="str">
        <f t="shared" si="127"/>
        <v xml:space="preserve"> </v>
      </c>
      <c r="G501" s="204" t="str">
        <f t="shared" si="127"/>
        <v xml:space="preserve"> </v>
      </c>
      <c r="H501" s="204" t="str">
        <f t="shared" si="127"/>
        <v xml:space="preserve"> </v>
      </c>
      <c r="I501" s="204" t="str">
        <f t="shared" si="127"/>
        <v xml:space="preserve"> </v>
      </c>
      <c r="J501" s="204" t="str">
        <f t="shared" si="127"/>
        <v xml:space="preserve"> </v>
      </c>
      <c r="K501" s="204" t="str">
        <f t="shared" si="127"/>
        <v xml:space="preserve"> </v>
      </c>
      <c r="L501" s="204" t="str">
        <f t="shared" si="127"/>
        <v xml:space="preserve"> </v>
      </c>
      <c r="M501" s="204" t="str">
        <f t="shared" si="127"/>
        <v xml:space="preserve"> </v>
      </c>
      <c r="N501" s="204" t="str">
        <f t="shared" si="127"/>
        <v xml:space="preserve"> </v>
      </c>
      <c r="O501" s="204" t="str">
        <f t="shared" si="127"/>
        <v xml:space="preserve"> </v>
      </c>
      <c r="P501" s="204" t="str">
        <f t="shared" si="127"/>
        <v xml:space="preserve"> </v>
      </c>
      <c r="Q501" s="204" t="str">
        <f t="shared" si="127"/>
        <v xml:space="preserve"> </v>
      </c>
      <c r="R501" s="204" t="str">
        <f t="shared" si="127"/>
        <v xml:space="preserve"> </v>
      </c>
    </row>
    <row r="502" spans="2:18" x14ac:dyDescent="0.2">
      <c r="B502" s="205"/>
      <c r="C502" s="264" t="s">
        <v>364</v>
      </c>
      <c r="D502" s="11"/>
      <c r="E502" s="11"/>
      <c r="F502" s="11"/>
      <c r="G502" s="11"/>
      <c r="H502" s="11"/>
      <c r="I502" s="11"/>
      <c r="J502" s="11"/>
      <c r="K502" s="11"/>
      <c r="L502" s="11"/>
      <c r="M502" s="11"/>
      <c r="N502" s="11"/>
      <c r="O502" s="11"/>
      <c r="P502" s="11"/>
      <c r="Q502" s="11"/>
      <c r="R502" s="11"/>
    </row>
    <row r="503" spans="2:18" x14ac:dyDescent="0.2">
      <c r="B503" s="205"/>
      <c r="C503" s="264" t="s">
        <v>365</v>
      </c>
      <c r="D503" s="11"/>
      <c r="E503" s="11"/>
      <c r="F503" s="11"/>
      <c r="G503" s="11"/>
      <c r="H503" s="11"/>
      <c r="I503" s="11"/>
      <c r="J503" s="11"/>
      <c r="K503" s="11"/>
      <c r="L503" s="11"/>
      <c r="M503" s="11"/>
      <c r="N503" s="11"/>
      <c r="O503" s="11"/>
      <c r="P503" s="11"/>
      <c r="Q503" s="11"/>
      <c r="R503" s="11"/>
    </row>
    <row r="504" spans="2:18" x14ac:dyDescent="0.2">
      <c r="B504" s="205"/>
      <c r="C504" s="264" t="s">
        <v>366</v>
      </c>
      <c r="D504" s="11"/>
      <c r="E504" s="11"/>
      <c r="F504" s="11"/>
      <c r="G504" s="11"/>
      <c r="H504" s="11"/>
      <c r="I504" s="11"/>
      <c r="J504" s="11"/>
      <c r="K504" s="11"/>
      <c r="L504" s="11"/>
      <c r="M504" s="11"/>
      <c r="N504" s="11"/>
      <c r="O504" s="11"/>
      <c r="P504" s="11"/>
      <c r="Q504" s="11"/>
      <c r="R504" s="11"/>
    </row>
    <row r="505" spans="2:18" x14ac:dyDescent="0.2">
      <c r="B505" s="3">
        <v>4</v>
      </c>
      <c r="C505" s="221" t="s">
        <v>356</v>
      </c>
      <c r="D505" s="204" t="str">
        <f>IF(COUNTIF(D502:D504,"A")&gt;=1,"C",IF(COUNTIF(D502:D504,"A")&gt;0,"P"," "))</f>
        <v xml:space="preserve"> </v>
      </c>
      <c r="E505" s="204" t="str">
        <f t="shared" ref="E505:R505" si="128">IF(COUNTIF(E502:E504,"A")&gt;=1,"C",IF(COUNTIF(E502:E504,"A")&gt;0,"P"," "))</f>
        <v xml:space="preserve"> </v>
      </c>
      <c r="F505" s="204" t="str">
        <f t="shared" si="128"/>
        <v xml:space="preserve"> </v>
      </c>
      <c r="G505" s="204" t="str">
        <f t="shared" si="128"/>
        <v xml:space="preserve"> </v>
      </c>
      <c r="H505" s="204" t="str">
        <f t="shared" si="128"/>
        <v xml:space="preserve"> </v>
      </c>
      <c r="I505" s="204" t="str">
        <f t="shared" si="128"/>
        <v xml:space="preserve"> </v>
      </c>
      <c r="J505" s="204" t="str">
        <f t="shared" si="128"/>
        <v xml:space="preserve"> </v>
      </c>
      <c r="K505" s="204" t="str">
        <f t="shared" si="128"/>
        <v xml:space="preserve"> </v>
      </c>
      <c r="L505" s="204" t="str">
        <f t="shared" si="128"/>
        <v xml:space="preserve"> </v>
      </c>
      <c r="M505" s="204" t="str">
        <f t="shared" si="128"/>
        <v xml:space="preserve"> </v>
      </c>
      <c r="N505" s="204" t="str">
        <f t="shared" si="128"/>
        <v xml:space="preserve"> </v>
      </c>
      <c r="O505" s="204" t="str">
        <f t="shared" si="128"/>
        <v xml:space="preserve"> </v>
      </c>
      <c r="P505" s="204" t="str">
        <f t="shared" si="128"/>
        <v xml:space="preserve"> </v>
      </c>
      <c r="Q505" s="204" t="str">
        <f t="shared" si="128"/>
        <v xml:space="preserve"> </v>
      </c>
      <c r="R505" s="204" t="str">
        <f t="shared" si="128"/>
        <v xml:space="preserve"> </v>
      </c>
    </row>
    <row r="506" spans="2:18" x14ac:dyDescent="0.2">
      <c r="B506" s="205"/>
      <c r="C506" s="264" t="s">
        <v>367</v>
      </c>
      <c r="D506" s="11"/>
      <c r="E506" s="11"/>
      <c r="F506" s="11"/>
      <c r="G506" s="11"/>
      <c r="H506" s="11"/>
      <c r="I506" s="11"/>
      <c r="J506" s="11"/>
      <c r="K506" s="11"/>
      <c r="L506" s="11"/>
      <c r="M506" s="11"/>
      <c r="N506" s="11"/>
      <c r="O506" s="11"/>
      <c r="P506" s="11"/>
      <c r="Q506" s="11"/>
      <c r="R506" s="11"/>
    </row>
    <row r="507" spans="2:18" x14ac:dyDescent="0.2">
      <c r="B507" s="205"/>
      <c r="C507" s="264" t="s">
        <v>368</v>
      </c>
      <c r="D507" s="11"/>
      <c r="E507" s="11"/>
      <c r="F507" s="11"/>
      <c r="G507" s="11"/>
      <c r="H507" s="11"/>
      <c r="I507" s="11"/>
      <c r="J507" s="11"/>
      <c r="K507" s="11"/>
      <c r="L507" s="11"/>
      <c r="M507" s="11"/>
      <c r="N507" s="11"/>
      <c r="O507" s="11"/>
      <c r="P507" s="11"/>
      <c r="Q507" s="11"/>
      <c r="R507" s="11"/>
    </row>
    <row r="508" spans="2:18" x14ac:dyDescent="0.2">
      <c r="B508" s="205"/>
      <c r="C508" s="264" t="s">
        <v>369</v>
      </c>
      <c r="D508" s="11"/>
      <c r="E508" s="11"/>
      <c r="F508" s="11"/>
      <c r="G508" s="11"/>
      <c r="H508" s="11"/>
      <c r="I508" s="11"/>
      <c r="J508" s="11"/>
      <c r="K508" s="11"/>
      <c r="L508" s="11"/>
      <c r="M508" s="11"/>
      <c r="N508" s="11"/>
      <c r="O508" s="11"/>
      <c r="P508" s="11"/>
      <c r="Q508" s="11"/>
      <c r="R508" s="11"/>
    </row>
    <row r="509" spans="2:18" x14ac:dyDescent="0.2">
      <c r="B509" s="3">
        <v>5</v>
      </c>
      <c r="C509" s="221" t="s">
        <v>357</v>
      </c>
      <c r="D509" s="204" t="str">
        <f>IF(COUNTIF(D506:D508,"A")&gt;=1,"C",IF(COUNTIF(D506:D508,"A")&gt;0,"P"," "))</f>
        <v xml:space="preserve"> </v>
      </c>
      <c r="E509" s="204" t="str">
        <f t="shared" ref="E509:R509" si="129">IF(COUNTIF(E506:E508,"A")&gt;=1,"C",IF(COUNTIF(E506:E508,"A")&gt;0,"P"," "))</f>
        <v xml:space="preserve"> </v>
      </c>
      <c r="F509" s="204" t="str">
        <f t="shared" si="129"/>
        <v xml:space="preserve"> </v>
      </c>
      <c r="G509" s="204" t="str">
        <f t="shared" si="129"/>
        <v xml:space="preserve"> </v>
      </c>
      <c r="H509" s="204" t="str">
        <f t="shared" si="129"/>
        <v xml:space="preserve"> </v>
      </c>
      <c r="I509" s="204" t="str">
        <f t="shared" si="129"/>
        <v xml:space="preserve"> </v>
      </c>
      <c r="J509" s="204" t="str">
        <f t="shared" si="129"/>
        <v xml:space="preserve"> </v>
      </c>
      <c r="K509" s="204" t="str">
        <f t="shared" si="129"/>
        <v xml:space="preserve"> </v>
      </c>
      <c r="L509" s="204" t="str">
        <f t="shared" si="129"/>
        <v xml:space="preserve"> </v>
      </c>
      <c r="M509" s="204" t="str">
        <f t="shared" si="129"/>
        <v xml:space="preserve"> </v>
      </c>
      <c r="N509" s="204" t="str">
        <f t="shared" si="129"/>
        <v xml:space="preserve"> </v>
      </c>
      <c r="O509" s="204" t="str">
        <f t="shared" si="129"/>
        <v xml:space="preserve"> </v>
      </c>
      <c r="P509" s="204" t="str">
        <f t="shared" si="129"/>
        <v xml:space="preserve"> </v>
      </c>
      <c r="Q509" s="204" t="str">
        <f t="shared" si="129"/>
        <v xml:space="preserve"> </v>
      </c>
      <c r="R509" s="204" t="str">
        <f t="shared" si="129"/>
        <v xml:space="preserve"> </v>
      </c>
    </row>
    <row r="510" spans="2:18" x14ac:dyDescent="0.2">
      <c r="B510" s="205"/>
      <c r="C510" s="264" t="s">
        <v>370</v>
      </c>
      <c r="D510" s="11"/>
      <c r="E510" s="11"/>
      <c r="F510" s="11"/>
      <c r="G510" s="11"/>
      <c r="H510" s="11"/>
      <c r="I510" s="11"/>
      <c r="J510" s="11"/>
      <c r="K510" s="11"/>
      <c r="L510" s="11"/>
      <c r="M510" s="11"/>
      <c r="N510" s="11"/>
      <c r="O510" s="11"/>
      <c r="P510" s="11"/>
      <c r="Q510" s="11"/>
      <c r="R510" s="11"/>
    </row>
    <row r="511" spans="2:18" x14ac:dyDescent="0.2">
      <c r="B511" s="205"/>
      <c r="C511" s="264" t="s">
        <v>371</v>
      </c>
      <c r="D511" s="11"/>
      <c r="E511" s="11"/>
      <c r="F511" s="11"/>
      <c r="G511" s="11"/>
      <c r="H511" s="11"/>
      <c r="I511" s="11"/>
      <c r="J511" s="11"/>
      <c r="K511" s="11"/>
      <c r="L511" s="11"/>
      <c r="M511" s="11"/>
      <c r="N511" s="11"/>
      <c r="O511" s="11"/>
      <c r="P511" s="11"/>
      <c r="Q511" s="11"/>
      <c r="R511" s="11"/>
    </row>
    <row r="512" spans="2:18" x14ac:dyDescent="0.2">
      <c r="B512" s="205"/>
      <c r="C512" s="264" t="s">
        <v>372</v>
      </c>
      <c r="D512" s="11"/>
      <c r="E512" s="11"/>
      <c r="F512" s="11"/>
      <c r="G512" s="11"/>
      <c r="H512" s="11"/>
      <c r="I512" s="11"/>
      <c r="J512" s="11"/>
      <c r="K512" s="11"/>
      <c r="L512" s="11"/>
      <c r="M512" s="11"/>
      <c r="N512" s="11"/>
      <c r="O512" s="11"/>
      <c r="P512" s="11"/>
      <c r="Q512" s="11"/>
      <c r="R512" s="11"/>
    </row>
    <row r="513" spans="1:18" ht="1.5" customHeight="1" thickBot="1" x14ac:dyDescent="0.25">
      <c r="D513" s="204" t="str">
        <f>IF(COUNTIF(D510:D512,"A")&gt;=1,"C",IF(COUNTIF(D510:D512,"A")&gt;0,"P"," "))</f>
        <v xml:space="preserve"> </v>
      </c>
      <c r="E513" s="204" t="str">
        <f t="shared" ref="E513:R513" si="130">IF(COUNTIF(E510:E512,"A")&gt;=1,"C",IF(COUNTIF(E510:E512,"A")&gt;0,"P"," "))</f>
        <v xml:space="preserve"> </v>
      </c>
      <c r="F513" s="204" t="str">
        <f t="shared" si="130"/>
        <v xml:space="preserve"> </v>
      </c>
      <c r="G513" s="204" t="str">
        <f t="shared" si="130"/>
        <v xml:space="preserve"> </v>
      </c>
      <c r="H513" s="204" t="str">
        <f t="shared" si="130"/>
        <v xml:space="preserve"> </v>
      </c>
      <c r="I513" s="204" t="str">
        <f t="shared" si="130"/>
        <v xml:space="preserve"> </v>
      </c>
      <c r="J513" s="204" t="str">
        <f t="shared" si="130"/>
        <v xml:space="preserve"> </v>
      </c>
      <c r="K513" s="204" t="str">
        <f t="shared" si="130"/>
        <v xml:space="preserve"> </v>
      </c>
      <c r="L513" s="204" t="str">
        <f t="shared" si="130"/>
        <v xml:space="preserve"> </v>
      </c>
      <c r="M513" s="204" t="str">
        <f t="shared" si="130"/>
        <v xml:space="preserve"> </v>
      </c>
      <c r="N513" s="204" t="str">
        <f t="shared" si="130"/>
        <v xml:space="preserve"> </v>
      </c>
      <c r="O513" s="204" t="str">
        <f t="shared" si="130"/>
        <v xml:space="preserve"> </v>
      </c>
      <c r="P513" s="204" t="str">
        <f t="shared" si="130"/>
        <v xml:space="preserve"> </v>
      </c>
      <c r="Q513" s="204" t="str">
        <f t="shared" si="130"/>
        <v xml:space="preserve"> </v>
      </c>
      <c r="R513" s="204" t="str">
        <f t="shared" si="130"/>
        <v xml:space="preserve"> </v>
      </c>
    </row>
    <row r="514" spans="1:18" ht="13.5" thickBot="1" x14ac:dyDescent="0.25">
      <c r="C514" s="122" t="s">
        <v>57</v>
      </c>
      <c r="D514" s="158" t="str">
        <f>IF(COUNTIF(D497:D513,"C")&gt;4,"C",IF(COUNTIF(D497:D513,"C")&gt;0,"P"," "))</f>
        <v xml:space="preserve"> </v>
      </c>
      <c r="E514" s="158" t="str">
        <f t="shared" ref="E514:R514" si="131">IF(COUNTIF(E497:E513,"C")&gt;4,"C",IF(COUNTIF(E497:E513,"C")&gt;0,"P"," "))</f>
        <v xml:space="preserve"> </v>
      </c>
      <c r="F514" s="158" t="str">
        <f t="shared" si="131"/>
        <v xml:space="preserve"> </v>
      </c>
      <c r="G514" s="158" t="str">
        <f t="shared" si="131"/>
        <v xml:space="preserve"> </v>
      </c>
      <c r="H514" s="158" t="str">
        <f t="shared" si="131"/>
        <v xml:space="preserve"> </v>
      </c>
      <c r="I514" s="158" t="str">
        <f t="shared" si="131"/>
        <v xml:space="preserve"> </v>
      </c>
      <c r="J514" s="158" t="str">
        <f t="shared" si="131"/>
        <v xml:space="preserve"> </v>
      </c>
      <c r="K514" s="158" t="str">
        <f t="shared" si="131"/>
        <v xml:space="preserve"> </v>
      </c>
      <c r="L514" s="158" t="str">
        <f t="shared" si="131"/>
        <v xml:space="preserve"> </v>
      </c>
      <c r="M514" s="158" t="str">
        <f t="shared" si="131"/>
        <v xml:space="preserve"> </v>
      </c>
      <c r="N514" s="158" t="str">
        <f t="shared" si="131"/>
        <v xml:space="preserve"> </v>
      </c>
      <c r="O514" s="158" t="str">
        <f t="shared" si="131"/>
        <v xml:space="preserve"> </v>
      </c>
      <c r="P514" s="158" t="str">
        <f t="shared" si="131"/>
        <v xml:space="preserve"> </v>
      </c>
      <c r="Q514" s="158" t="str">
        <f t="shared" si="131"/>
        <v xml:space="preserve"> </v>
      </c>
      <c r="R514" s="158" t="str">
        <f t="shared" si="131"/>
        <v xml:space="preserve"> </v>
      </c>
    </row>
    <row r="515" spans="1:18" ht="18" x14ac:dyDescent="0.2">
      <c r="A515" s="453" t="s">
        <v>171</v>
      </c>
      <c r="B515" s="454"/>
      <c r="C515" s="454"/>
      <c r="D515" s="454"/>
      <c r="E515" s="454"/>
      <c r="F515" s="454"/>
      <c r="G515" s="454"/>
      <c r="H515" s="454"/>
      <c r="I515" s="454"/>
      <c r="J515" s="454"/>
      <c r="K515" s="454"/>
      <c r="L515" s="454"/>
      <c r="M515" s="454"/>
      <c r="N515" s="454"/>
      <c r="O515" s="454"/>
      <c r="P515" s="454"/>
      <c r="Q515" s="454"/>
      <c r="R515" s="454"/>
    </row>
    <row r="516" spans="1:18" ht="15" x14ac:dyDescent="0.25">
      <c r="B516" s="201" t="s">
        <v>193</v>
      </c>
    </row>
    <row r="517" spans="1:18" x14ac:dyDescent="0.2">
      <c r="B517" s="3">
        <v>1</v>
      </c>
      <c r="C517" s="222" t="s">
        <v>373</v>
      </c>
    </row>
    <row r="518" spans="1:18" x14ac:dyDescent="0.2">
      <c r="B518" s="202"/>
      <c r="C518" s="264" t="s">
        <v>378</v>
      </c>
      <c r="D518" s="11"/>
      <c r="E518" s="11"/>
      <c r="F518" s="11"/>
      <c r="G518" s="11"/>
      <c r="H518" s="11"/>
      <c r="I518" s="11"/>
      <c r="J518" s="11"/>
      <c r="K518" s="11"/>
      <c r="L518" s="11"/>
      <c r="M518" s="11"/>
      <c r="N518" s="11"/>
      <c r="O518" s="11"/>
      <c r="P518" s="11"/>
      <c r="Q518" s="11"/>
      <c r="R518" s="11"/>
    </row>
    <row r="519" spans="1:18" x14ac:dyDescent="0.2">
      <c r="B519" s="202"/>
      <c r="C519" s="264" t="s">
        <v>379</v>
      </c>
      <c r="D519" s="11"/>
      <c r="E519" s="11"/>
      <c r="F519" s="11"/>
      <c r="G519" s="11"/>
      <c r="H519" s="11"/>
      <c r="I519" s="11"/>
      <c r="J519" s="11"/>
      <c r="K519" s="11"/>
      <c r="L519" s="11"/>
      <c r="M519" s="11"/>
      <c r="N519" s="11"/>
      <c r="O519" s="11"/>
      <c r="P519" s="11"/>
      <c r="Q519" s="11"/>
      <c r="R519" s="11"/>
    </row>
    <row r="520" spans="1:18" x14ac:dyDescent="0.2">
      <c r="B520" s="202"/>
      <c r="C520" s="264" t="s">
        <v>167</v>
      </c>
      <c r="D520" s="11"/>
      <c r="E520" s="11"/>
      <c r="F520" s="11"/>
      <c r="G520" s="11"/>
      <c r="H520" s="11"/>
      <c r="I520" s="11"/>
      <c r="J520" s="11"/>
      <c r="K520" s="11"/>
      <c r="L520" s="11"/>
      <c r="M520" s="11"/>
      <c r="N520" s="11"/>
      <c r="O520" s="11"/>
      <c r="P520" s="11"/>
      <c r="Q520" s="11"/>
      <c r="R520" s="11"/>
    </row>
    <row r="521" spans="1:18" x14ac:dyDescent="0.2">
      <c r="B521" s="3">
        <v>2</v>
      </c>
      <c r="C521" s="221" t="s">
        <v>374</v>
      </c>
      <c r="D521" s="204" t="str">
        <f>IF(COUNTIF(D518:D520,"A")&gt;=1,"C",IF(COUNTIF(D518:D520,"A")&gt;0,"P"," "))</f>
        <v xml:space="preserve"> </v>
      </c>
      <c r="E521" s="204" t="str">
        <f t="shared" ref="E521:R521" si="132">IF(COUNTIF(E518:E520,"A")&gt;=1,"C",IF(COUNTIF(E518:E520,"A")&gt;0,"P"," "))</f>
        <v xml:space="preserve"> </v>
      </c>
      <c r="F521" s="204" t="str">
        <f t="shared" si="132"/>
        <v xml:space="preserve"> </v>
      </c>
      <c r="G521" s="204" t="str">
        <f t="shared" si="132"/>
        <v xml:space="preserve"> </v>
      </c>
      <c r="H521" s="204" t="str">
        <f t="shared" si="132"/>
        <v xml:space="preserve"> </v>
      </c>
      <c r="I521" s="204" t="str">
        <f t="shared" si="132"/>
        <v xml:space="preserve"> </v>
      </c>
      <c r="J521" s="204" t="str">
        <f t="shared" si="132"/>
        <v xml:space="preserve"> </v>
      </c>
      <c r="K521" s="204" t="str">
        <f t="shared" si="132"/>
        <v xml:space="preserve"> </v>
      </c>
      <c r="L521" s="204" t="str">
        <f t="shared" si="132"/>
        <v xml:space="preserve"> </v>
      </c>
      <c r="M521" s="204" t="str">
        <f t="shared" si="132"/>
        <v xml:space="preserve"> </v>
      </c>
      <c r="N521" s="204" t="str">
        <f t="shared" si="132"/>
        <v xml:space="preserve"> </v>
      </c>
      <c r="O521" s="204" t="str">
        <f t="shared" si="132"/>
        <v xml:space="preserve"> </v>
      </c>
      <c r="P521" s="204" t="str">
        <f t="shared" si="132"/>
        <v xml:space="preserve"> </v>
      </c>
      <c r="Q521" s="204" t="str">
        <f t="shared" si="132"/>
        <v xml:space="preserve"> </v>
      </c>
      <c r="R521" s="204" t="str">
        <f t="shared" si="132"/>
        <v xml:space="preserve"> </v>
      </c>
    </row>
    <row r="522" spans="1:18" x14ac:dyDescent="0.2">
      <c r="B522" s="205"/>
      <c r="C522" s="264" t="s">
        <v>380</v>
      </c>
      <c r="D522" s="11"/>
      <c r="E522" s="11"/>
      <c r="F522" s="11"/>
      <c r="G522" s="11"/>
      <c r="H522" s="11"/>
      <c r="I522" s="11"/>
      <c r="J522" s="11"/>
      <c r="K522" s="11"/>
      <c r="L522" s="11"/>
      <c r="M522" s="11"/>
      <c r="N522" s="11"/>
      <c r="O522" s="11"/>
      <c r="P522" s="11"/>
      <c r="Q522" s="11"/>
      <c r="R522" s="11"/>
    </row>
    <row r="523" spans="1:18" x14ac:dyDescent="0.2">
      <c r="B523" s="205"/>
      <c r="C523" s="264" t="s">
        <v>381</v>
      </c>
      <c r="D523" s="11"/>
      <c r="E523" s="11"/>
      <c r="F523" s="11"/>
      <c r="G523" s="11"/>
      <c r="H523" s="11"/>
      <c r="I523" s="11"/>
      <c r="J523" s="11"/>
      <c r="K523" s="11"/>
      <c r="L523" s="11"/>
      <c r="M523" s="11"/>
      <c r="N523" s="11"/>
      <c r="O523" s="11"/>
      <c r="P523" s="11"/>
      <c r="Q523" s="11"/>
      <c r="R523" s="11"/>
    </row>
    <row r="524" spans="1:18" x14ac:dyDescent="0.2">
      <c r="B524" s="205"/>
      <c r="C524" s="264" t="s">
        <v>382</v>
      </c>
      <c r="D524" s="11"/>
      <c r="E524" s="11"/>
      <c r="F524" s="11"/>
      <c r="G524" s="11"/>
      <c r="H524" s="11"/>
      <c r="I524" s="11"/>
      <c r="J524" s="11"/>
      <c r="K524" s="11"/>
      <c r="L524" s="11"/>
      <c r="M524" s="11"/>
      <c r="N524" s="11"/>
      <c r="O524" s="11"/>
      <c r="P524" s="11"/>
      <c r="Q524" s="11"/>
      <c r="R524" s="11"/>
    </row>
    <row r="525" spans="1:18" x14ac:dyDescent="0.2">
      <c r="B525" s="3">
        <v>3</v>
      </c>
      <c r="C525" s="221" t="s">
        <v>375</v>
      </c>
      <c r="D525" s="204" t="str">
        <f>IF(COUNTIF(D522:D524,"A")&gt;=1,"C",IF(COUNTIF(D522:D524,"A")&gt;0,"P"," "))</f>
        <v xml:space="preserve"> </v>
      </c>
      <c r="E525" s="204" t="str">
        <f t="shared" ref="E525:R525" si="133">IF(COUNTIF(E522:E524,"A")&gt;=1,"C",IF(COUNTIF(E522:E524,"A")&gt;0,"P"," "))</f>
        <v xml:space="preserve"> </v>
      </c>
      <c r="F525" s="204" t="str">
        <f t="shared" si="133"/>
        <v xml:space="preserve"> </v>
      </c>
      <c r="G525" s="204" t="str">
        <f t="shared" si="133"/>
        <v xml:space="preserve"> </v>
      </c>
      <c r="H525" s="204" t="str">
        <f t="shared" si="133"/>
        <v xml:space="preserve"> </v>
      </c>
      <c r="I525" s="204" t="str">
        <f t="shared" si="133"/>
        <v xml:space="preserve"> </v>
      </c>
      <c r="J525" s="204" t="str">
        <f t="shared" si="133"/>
        <v xml:space="preserve"> </v>
      </c>
      <c r="K525" s="204" t="str">
        <f t="shared" si="133"/>
        <v xml:space="preserve"> </v>
      </c>
      <c r="L525" s="204" t="str">
        <f t="shared" si="133"/>
        <v xml:space="preserve"> </v>
      </c>
      <c r="M525" s="204" t="str">
        <f t="shared" si="133"/>
        <v xml:space="preserve"> </v>
      </c>
      <c r="N525" s="204" t="str">
        <f t="shared" si="133"/>
        <v xml:space="preserve"> </v>
      </c>
      <c r="O525" s="204" t="str">
        <f t="shared" si="133"/>
        <v xml:space="preserve"> </v>
      </c>
      <c r="P525" s="204" t="str">
        <f t="shared" si="133"/>
        <v xml:space="preserve"> </v>
      </c>
      <c r="Q525" s="204" t="str">
        <f t="shared" si="133"/>
        <v xml:space="preserve"> </v>
      </c>
      <c r="R525" s="204" t="str">
        <f t="shared" si="133"/>
        <v xml:space="preserve"> </v>
      </c>
    </row>
    <row r="526" spans="1:18" x14ac:dyDescent="0.2">
      <c r="B526" s="205"/>
      <c r="C526" s="264" t="s">
        <v>383</v>
      </c>
      <c r="D526" s="11"/>
      <c r="E526" s="11"/>
      <c r="F526" s="11"/>
      <c r="G526" s="11"/>
      <c r="H526" s="11"/>
      <c r="I526" s="11"/>
      <c r="J526" s="11"/>
      <c r="K526" s="11"/>
      <c r="L526" s="11"/>
      <c r="M526" s="11"/>
      <c r="N526" s="11"/>
      <c r="O526" s="11"/>
      <c r="P526" s="11"/>
      <c r="Q526" s="11"/>
      <c r="R526" s="11"/>
    </row>
    <row r="527" spans="1:18" x14ac:dyDescent="0.2">
      <c r="B527" s="205"/>
      <c r="C527" s="264" t="s">
        <v>384</v>
      </c>
      <c r="D527" s="11"/>
      <c r="E527" s="11"/>
      <c r="F527" s="11"/>
      <c r="G527" s="11"/>
      <c r="H527" s="11"/>
      <c r="I527" s="11"/>
      <c r="J527" s="11"/>
      <c r="K527" s="11"/>
      <c r="L527" s="11"/>
      <c r="M527" s="11"/>
      <c r="N527" s="11"/>
      <c r="O527" s="11"/>
      <c r="P527" s="11"/>
      <c r="Q527" s="11"/>
      <c r="R527" s="11"/>
    </row>
    <row r="528" spans="1:18" x14ac:dyDescent="0.2">
      <c r="B528" s="205"/>
      <c r="C528" s="264" t="s">
        <v>385</v>
      </c>
      <c r="D528" s="11"/>
      <c r="E528" s="11"/>
      <c r="F528" s="11"/>
      <c r="G528" s="11"/>
      <c r="H528" s="11"/>
      <c r="I528" s="11"/>
      <c r="J528" s="11"/>
      <c r="K528" s="11"/>
      <c r="L528" s="11"/>
      <c r="M528" s="11"/>
      <c r="N528" s="11"/>
      <c r="O528" s="11"/>
      <c r="P528" s="11"/>
      <c r="Q528" s="11"/>
      <c r="R528" s="11"/>
    </row>
    <row r="529" spans="2:18" x14ac:dyDescent="0.2">
      <c r="B529" s="3">
        <v>4</v>
      </c>
      <c r="C529" s="221" t="s">
        <v>376</v>
      </c>
      <c r="D529" s="204" t="str">
        <f>IF(COUNTIF(D526:D528,"A")&gt;=1,"C",IF(COUNTIF(D526:D528,"A")&gt;0,"P"," "))</f>
        <v xml:space="preserve"> </v>
      </c>
      <c r="E529" s="204" t="str">
        <f t="shared" ref="E529:R529" si="134">IF(COUNTIF(E526:E528,"A")&gt;=1,"C",IF(COUNTIF(E526:E528,"A")&gt;0,"P"," "))</f>
        <v xml:space="preserve"> </v>
      </c>
      <c r="F529" s="204" t="str">
        <f t="shared" si="134"/>
        <v xml:space="preserve"> </v>
      </c>
      <c r="G529" s="204" t="str">
        <f t="shared" si="134"/>
        <v xml:space="preserve"> </v>
      </c>
      <c r="H529" s="204" t="str">
        <f t="shared" si="134"/>
        <v xml:space="preserve"> </v>
      </c>
      <c r="I529" s="204" t="str">
        <f t="shared" si="134"/>
        <v xml:space="preserve"> </v>
      </c>
      <c r="J529" s="204" t="str">
        <f t="shared" si="134"/>
        <v xml:space="preserve"> </v>
      </c>
      <c r="K529" s="204" t="str">
        <f t="shared" si="134"/>
        <v xml:space="preserve"> </v>
      </c>
      <c r="L529" s="204" t="str">
        <f t="shared" si="134"/>
        <v xml:space="preserve"> </v>
      </c>
      <c r="M529" s="204" t="str">
        <f t="shared" si="134"/>
        <v xml:space="preserve"> </v>
      </c>
      <c r="N529" s="204" t="str">
        <f t="shared" si="134"/>
        <v xml:space="preserve"> </v>
      </c>
      <c r="O529" s="204" t="str">
        <f t="shared" si="134"/>
        <v xml:space="preserve"> </v>
      </c>
      <c r="P529" s="204" t="str">
        <f t="shared" si="134"/>
        <v xml:space="preserve"> </v>
      </c>
      <c r="Q529" s="204" t="str">
        <f t="shared" si="134"/>
        <v xml:space="preserve"> </v>
      </c>
      <c r="R529" s="204" t="str">
        <f t="shared" si="134"/>
        <v xml:space="preserve"> </v>
      </c>
    </row>
    <row r="530" spans="2:18" x14ac:dyDescent="0.2">
      <c r="B530" s="205"/>
      <c r="C530" s="264" t="s">
        <v>386</v>
      </c>
      <c r="D530" s="11"/>
      <c r="E530" s="11"/>
      <c r="F530" s="11"/>
      <c r="G530" s="11"/>
      <c r="H530" s="11"/>
      <c r="I530" s="11"/>
      <c r="J530" s="11"/>
      <c r="K530" s="11"/>
      <c r="L530" s="11"/>
      <c r="M530" s="11"/>
      <c r="N530" s="11"/>
      <c r="O530" s="11"/>
      <c r="P530" s="11"/>
      <c r="Q530" s="11"/>
      <c r="R530" s="11"/>
    </row>
    <row r="531" spans="2:18" x14ac:dyDescent="0.2">
      <c r="B531" s="205"/>
      <c r="C531" s="264" t="s">
        <v>387</v>
      </c>
      <c r="D531" s="11"/>
      <c r="E531" s="11"/>
      <c r="F531" s="11"/>
      <c r="G531" s="11"/>
      <c r="H531" s="11"/>
      <c r="I531" s="11"/>
      <c r="J531" s="11"/>
      <c r="K531" s="11"/>
      <c r="L531" s="11"/>
      <c r="M531" s="11"/>
      <c r="N531" s="11"/>
      <c r="O531" s="11"/>
      <c r="P531" s="11"/>
      <c r="Q531" s="11"/>
      <c r="R531" s="11"/>
    </row>
    <row r="532" spans="2:18" x14ac:dyDescent="0.2">
      <c r="B532" s="205"/>
      <c r="C532" s="264" t="s">
        <v>388</v>
      </c>
      <c r="D532" s="11"/>
      <c r="E532" s="11"/>
      <c r="F532" s="11"/>
      <c r="G532" s="11"/>
      <c r="H532" s="11"/>
      <c r="I532" s="11"/>
      <c r="J532" s="11"/>
      <c r="K532" s="11"/>
      <c r="L532" s="11"/>
      <c r="M532" s="11"/>
      <c r="N532" s="11"/>
      <c r="O532" s="11"/>
      <c r="P532" s="11"/>
      <c r="Q532" s="11"/>
      <c r="R532" s="11"/>
    </row>
    <row r="533" spans="2:18" x14ac:dyDescent="0.2">
      <c r="B533" s="3">
        <v>5</v>
      </c>
      <c r="C533" s="221" t="s">
        <v>377</v>
      </c>
      <c r="D533" s="204" t="str">
        <f>IF(COUNTIF(D530:D532,"A")&gt;=1,"C",IF(COUNTIF(D530:D532,"A")&gt;0,"P"," "))</f>
        <v xml:space="preserve"> </v>
      </c>
      <c r="E533" s="204" t="str">
        <f t="shared" ref="E533:R533" si="135">IF(COUNTIF(E530:E532,"A")&gt;=1,"C",IF(COUNTIF(E530:E532,"A")&gt;0,"P"," "))</f>
        <v xml:space="preserve"> </v>
      </c>
      <c r="F533" s="204" t="str">
        <f t="shared" si="135"/>
        <v xml:space="preserve"> </v>
      </c>
      <c r="G533" s="204" t="str">
        <f t="shared" si="135"/>
        <v xml:space="preserve"> </v>
      </c>
      <c r="H533" s="204" t="str">
        <f t="shared" si="135"/>
        <v xml:space="preserve"> </v>
      </c>
      <c r="I533" s="204" t="str">
        <f t="shared" si="135"/>
        <v xml:space="preserve"> </v>
      </c>
      <c r="J533" s="204" t="str">
        <f t="shared" si="135"/>
        <v xml:space="preserve"> </v>
      </c>
      <c r="K533" s="204" t="str">
        <f t="shared" si="135"/>
        <v xml:space="preserve"> </v>
      </c>
      <c r="L533" s="204" t="str">
        <f t="shared" si="135"/>
        <v xml:space="preserve"> </v>
      </c>
      <c r="M533" s="204" t="str">
        <f t="shared" si="135"/>
        <v xml:space="preserve"> </v>
      </c>
      <c r="N533" s="204" t="str">
        <f t="shared" si="135"/>
        <v xml:space="preserve"> </v>
      </c>
      <c r="O533" s="204" t="str">
        <f t="shared" si="135"/>
        <v xml:space="preserve"> </v>
      </c>
      <c r="P533" s="204" t="str">
        <f t="shared" si="135"/>
        <v xml:space="preserve"> </v>
      </c>
      <c r="Q533" s="204" t="str">
        <f t="shared" si="135"/>
        <v xml:space="preserve"> </v>
      </c>
      <c r="R533" s="204" t="str">
        <f t="shared" si="135"/>
        <v xml:space="preserve"> </v>
      </c>
    </row>
    <row r="534" spans="2:18" x14ac:dyDescent="0.2">
      <c r="B534" s="205"/>
      <c r="C534" s="264" t="s">
        <v>389</v>
      </c>
      <c r="D534" s="11"/>
      <c r="E534" s="11"/>
      <c r="F534" s="11"/>
      <c r="G534" s="11"/>
      <c r="H534" s="11"/>
      <c r="I534" s="11"/>
      <c r="J534" s="11"/>
      <c r="K534" s="11"/>
      <c r="L534" s="11"/>
      <c r="M534" s="11"/>
      <c r="N534" s="11"/>
      <c r="O534" s="11"/>
      <c r="P534" s="11"/>
      <c r="Q534" s="11"/>
      <c r="R534" s="11"/>
    </row>
    <row r="535" spans="2:18" x14ac:dyDescent="0.2">
      <c r="B535" s="205"/>
      <c r="C535" s="264" t="s">
        <v>390</v>
      </c>
      <c r="D535" s="11"/>
      <c r="E535" s="11"/>
      <c r="F535" s="11"/>
      <c r="G535" s="11"/>
      <c r="H535" s="11"/>
      <c r="I535" s="11"/>
      <c r="J535" s="11"/>
      <c r="K535" s="11"/>
      <c r="L535" s="11"/>
      <c r="M535" s="11"/>
      <c r="N535" s="11"/>
      <c r="O535" s="11"/>
      <c r="P535" s="11"/>
      <c r="Q535" s="11"/>
      <c r="R535" s="11"/>
    </row>
    <row r="536" spans="2:18" x14ac:dyDescent="0.2">
      <c r="B536" s="205"/>
      <c r="C536" s="264" t="s">
        <v>391</v>
      </c>
      <c r="D536" s="11"/>
      <c r="E536" s="11"/>
      <c r="F536" s="11"/>
      <c r="G536" s="11"/>
      <c r="H536" s="11"/>
      <c r="I536" s="11"/>
      <c r="J536" s="11"/>
      <c r="K536" s="11"/>
      <c r="L536" s="11"/>
      <c r="M536" s="11"/>
      <c r="N536" s="11"/>
      <c r="O536" s="11"/>
      <c r="P536" s="11"/>
      <c r="Q536" s="11"/>
      <c r="R536" s="11"/>
    </row>
    <row r="537" spans="2:18" ht="1.5" customHeight="1" thickBot="1" x14ac:dyDescent="0.25">
      <c r="D537" s="204" t="str">
        <f>IF(COUNTIF(D534:D536,"A")&gt;=1,"C",IF(COUNTIF(D534:D536,"A")&gt;0,"P"," "))</f>
        <v xml:space="preserve"> </v>
      </c>
      <c r="E537" s="204" t="str">
        <f t="shared" ref="E537:R537" si="136">IF(COUNTIF(E534:E536,"A")&gt;=1,"C",IF(COUNTIF(E534:E536,"A")&gt;0,"P"," "))</f>
        <v xml:space="preserve"> </v>
      </c>
      <c r="F537" s="204" t="str">
        <f t="shared" si="136"/>
        <v xml:space="preserve"> </v>
      </c>
      <c r="G537" s="204" t="str">
        <f t="shared" si="136"/>
        <v xml:space="preserve"> </v>
      </c>
      <c r="H537" s="204" t="str">
        <f t="shared" si="136"/>
        <v xml:space="preserve"> </v>
      </c>
      <c r="I537" s="204" t="str">
        <f t="shared" si="136"/>
        <v xml:space="preserve"> </v>
      </c>
      <c r="J537" s="204" t="str">
        <f t="shared" si="136"/>
        <v xml:space="preserve"> </v>
      </c>
      <c r="K537" s="204" t="str">
        <f t="shared" si="136"/>
        <v xml:space="preserve"> </v>
      </c>
      <c r="L537" s="204" t="str">
        <f t="shared" si="136"/>
        <v xml:space="preserve"> </v>
      </c>
      <c r="M537" s="204" t="str">
        <f t="shared" si="136"/>
        <v xml:space="preserve"> </v>
      </c>
      <c r="N537" s="204" t="str">
        <f t="shared" si="136"/>
        <v xml:space="preserve"> </v>
      </c>
      <c r="O537" s="204" t="str">
        <f t="shared" si="136"/>
        <v xml:space="preserve"> </v>
      </c>
      <c r="P537" s="204" t="str">
        <f t="shared" si="136"/>
        <v xml:space="preserve"> </v>
      </c>
      <c r="Q537" s="204" t="str">
        <f t="shared" si="136"/>
        <v xml:space="preserve"> </v>
      </c>
      <c r="R537" s="204" t="str">
        <f t="shared" si="136"/>
        <v xml:space="preserve"> </v>
      </c>
    </row>
    <row r="538" spans="2:18" ht="13.5" thickBot="1" x14ac:dyDescent="0.25">
      <c r="C538" s="122" t="s">
        <v>57</v>
      </c>
      <c r="D538" s="158" t="str">
        <f t="shared" ref="D538:R538" si="137">IF(COUNTIF(D521:D537,"C")&gt;4,"C",IF(COUNTIF(D521:D537,"C")&gt;0,"P"," "))</f>
        <v xml:space="preserve"> </v>
      </c>
      <c r="E538" s="158" t="str">
        <f t="shared" si="137"/>
        <v xml:space="preserve"> </v>
      </c>
      <c r="F538" s="158" t="str">
        <f t="shared" si="137"/>
        <v xml:space="preserve"> </v>
      </c>
      <c r="G538" s="158" t="str">
        <f t="shared" si="137"/>
        <v xml:space="preserve"> </v>
      </c>
      <c r="H538" s="158" t="str">
        <f t="shared" si="137"/>
        <v xml:space="preserve"> </v>
      </c>
      <c r="I538" s="158" t="str">
        <f t="shared" si="137"/>
        <v xml:space="preserve"> </v>
      </c>
      <c r="J538" s="158" t="str">
        <f t="shared" si="137"/>
        <v xml:space="preserve"> </v>
      </c>
      <c r="K538" s="158" t="str">
        <f t="shared" si="137"/>
        <v xml:space="preserve"> </v>
      </c>
      <c r="L538" s="158" t="str">
        <f t="shared" si="137"/>
        <v xml:space="preserve"> </v>
      </c>
      <c r="M538" s="158" t="str">
        <f t="shared" si="137"/>
        <v xml:space="preserve"> </v>
      </c>
      <c r="N538" s="158" t="str">
        <f t="shared" si="137"/>
        <v xml:space="preserve"> </v>
      </c>
      <c r="O538" s="158" t="str">
        <f t="shared" si="137"/>
        <v xml:space="preserve"> </v>
      </c>
      <c r="P538" s="158" t="str">
        <f t="shared" si="137"/>
        <v xml:space="preserve"> </v>
      </c>
      <c r="Q538" s="158" t="str">
        <f t="shared" si="137"/>
        <v xml:space="preserve"> </v>
      </c>
      <c r="R538" s="158" t="str">
        <f t="shared" si="137"/>
        <v xml:space="preserve"> </v>
      </c>
    </row>
    <row r="539" spans="2:18" ht="15" x14ac:dyDescent="0.25">
      <c r="B539" s="201" t="s">
        <v>194</v>
      </c>
    </row>
    <row r="540" spans="2:18" x14ac:dyDescent="0.2">
      <c r="B540" s="3">
        <v>1</v>
      </c>
      <c r="C540" s="235" t="s">
        <v>392</v>
      </c>
    </row>
    <row r="541" spans="2:18" x14ac:dyDescent="0.2">
      <c r="B541" s="202"/>
      <c r="C541" s="264" t="s">
        <v>397</v>
      </c>
      <c r="D541" s="11"/>
      <c r="E541" s="11"/>
      <c r="F541" s="11"/>
      <c r="G541" s="11"/>
      <c r="H541" s="11"/>
      <c r="I541" s="11"/>
      <c r="J541" s="11"/>
      <c r="K541" s="11"/>
      <c r="L541" s="11"/>
      <c r="M541" s="11"/>
      <c r="N541" s="11"/>
      <c r="O541" s="11"/>
      <c r="P541" s="11"/>
      <c r="Q541" s="11"/>
      <c r="R541" s="11"/>
    </row>
    <row r="542" spans="2:18" x14ac:dyDescent="0.2">
      <c r="B542" s="202"/>
      <c r="C542" s="264" t="s">
        <v>398</v>
      </c>
      <c r="D542" s="11"/>
      <c r="E542" s="11"/>
      <c r="F542" s="11"/>
      <c r="G542" s="11"/>
      <c r="H542" s="11"/>
      <c r="I542" s="11"/>
      <c r="J542" s="11"/>
      <c r="K542" s="11"/>
      <c r="L542" s="11"/>
      <c r="M542" s="11"/>
      <c r="N542" s="11"/>
      <c r="O542" s="11"/>
      <c r="P542" s="11"/>
      <c r="Q542" s="11"/>
      <c r="R542" s="11"/>
    </row>
    <row r="543" spans="2:18" x14ac:dyDescent="0.2">
      <c r="B543" s="202"/>
      <c r="C543" s="264" t="s">
        <v>399</v>
      </c>
      <c r="D543" s="11"/>
      <c r="E543" s="11"/>
      <c r="F543" s="11"/>
      <c r="G543" s="11"/>
      <c r="H543" s="11"/>
      <c r="I543" s="11"/>
      <c r="J543" s="11"/>
      <c r="K543" s="11"/>
      <c r="L543" s="11"/>
      <c r="M543" s="11"/>
      <c r="N543" s="11"/>
      <c r="O543" s="11"/>
      <c r="P543" s="11"/>
      <c r="Q543" s="11"/>
      <c r="R543" s="11"/>
    </row>
    <row r="544" spans="2:18" x14ac:dyDescent="0.2">
      <c r="B544" s="3">
        <v>2</v>
      </c>
      <c r="C544" s="221" t="s">
        <v>393</v>
      </c>
      <c r="D544" s="204" t="str">
        <f>IF(COUNTIF(D541:D543,"A")&gt;=1,"C",IF(COUNTIF(D541:D543,"A")&gt;0,"P"," "))</f>
        <v xml:space="preserve"> </v>
      </c>
      <c r="E544" s="204" t="str">
        <f t="shared" ref="E544:R544" si="138">IF(COUNTIF(E541:E543,"A")&gt;=1,"C",IF(COUNTIF(E541:E543,"A")&gt;0,"P"," "))</f>
        <v xml:space="preserve"> </v>
      </c>
      <c r="F544" s="204" t="str">
        <f t="shared" si="138"/>
        <v xml:space="preserve"> </v>
      </c>
      <c r="G544" s="204" t="str">
        <f t="shared" si="138"/>
        <v xml:space="preserve"> </v>
      </c>
      <c r="H544" s="204" t="str">
        <f t="shared" si="138"/>
        <v xml:space="preserve"> </v>
      </c>
      <c r="I544" s="204" t="str">
        <f t="shared" si="138"/>
        <v xml:space="preserve"> </v>
      </c>
      <c r="J544" s="204" t="str">
        <f t="shared" si="138"/>
        <v xml:space="preserve"> </v>
      </c>
      <c r="K544" s="204" t="str">
        <f t="shared" si="138"/>
        <v xml:space="preserve"> </v>
      </c>
      <c r="L544" s="204" t="str">
        <f t="shared" si="138"/>
        <v xml:space="preserve"> </v>
      </c>
      <c r="M544" s="204" t="str">
        <f t="shared" si="138"/>
        <v xml:space="preserve"> </v>
      </c>
      <c r="N544" s="204" t="str">
        <f t="shared" si="138"/>
        <v xml:space="preserve"> </v>
      </c>
      <c r="O544" s="204" t="str">
        <f t="shared" si="138"/>
        <v xml:space="preserve"> </v>
      </c>
      <c r="P544" s="204" t="str">
        <f t="shared" si="138"/>
        <v xml:space="preserve"> </v>
      </c>
      <c r="Q544" s="204" t="str">
        <f t="shared" si="138"/>
        <v xml:space="preserve"> </v>
      </c>
      <c r="R544" s="204" t="str">
        <f t="shared" si="138"/>
        <v xml:space="preserve"> </v>
      </c>
    </row>
    <row r="545" spans="2:18" x14ac:dyDescent="0.2">
      <c r="B545" s="205"/>
      <c r="C545" s="264" t="s">
        <v>400</v>
      </c>
      <c r="D545" s="11"/>
      <c r="E545" s="11"/>
      <c r="F545" s="11"/>
      <c r="G545" s="11"/>
      <c r="H545" s="11"/>
      <c r="I545" s="11"/>
      <c r="J545" s="11"/>
      <c r="K545" s="11"/>
      <c r="L545" s="11"/>
      <c r="M545" s="11"/>
      <c r="N545" s="11"/>
      <c r="O545" s="11"/>
      <c r="P545" s="11"/>
      <c r="Q545" s="11"/>
      <c r="R545" s="11"/>
    </row>
    <row r="546" spans="2:18" x14ac:dyDescent="0.2">
      <c r="B546" s="205"/>
      <c r="C546" s="264" t="s">
        <v>401</v>
      </c>
      <c r="D546" s="11"/>
      <c r="E546" s="11"/>
      <c r="F546" s="11"/>
      <c r="G546" s="11"/>
      <c r="H546" s="11"/>
      <c r="I546" s="11"/>
      <c r="J546" s="11"/>
      <c r="K546" s="11"/>
      <c r="L546" s="11"/>
      <c r="M546" s="11"/>
      <c r="N546" s="11"/>
      <c r="O546" s="11"/>
      <c r="P546" s="11"/>
      <c r="Q546" s="11"/>
      <c r="R546" s="11"/>
    </row>
    <row r="547" spans="2:18" x14ac:dyDescent="0.2">
      <c r="B547" s="205"/>
      <c r="C547" s="264" t="s">
        <v>402</v>
      </c>
      <c r="D547" s="11"/>
      <c r="E547" s="11"/>
      <c r="F547" s="11"/>
      <c r="G547" s="11"/>
      <c r="H547" s="11"/>
      <c r="I547" s="11"/>
      <c r="J547" s="11"/>
      <c r="K547" s="11"/>
      <c r="L547" s="11"/>
      <c r="M547" s="11"/>
      <c r="N547" s="11"/>
      <c r="O547" s="11"/>
      <c r="P547" s="11"/>
      <c r="Q547" s="11"/>
      <c r="R547" s="11"/>
    </row>
    <row r="548" spans="2:18" x14ac:dyDescent="0.2">
      <c r="B548" s="3">
        <v>3</v>
      </c>
      <c r="C548" s="221" t="s">
        <v>394</v>
      </c>
      <c r="D548" s="204" t="str">
        <f>IF(COUNTIF(D545:D547,"A")&gt;=1,"C",IF(COUNTIF(D545:D547,"A")&gt;0,"P"," "))</f>
        <v xml:space="preserve"> </v>
      </c>
      <c r="E548" s="204" t="str">
        <f t="shared" ref="E548:R548" si="139">IF(COUNTIF(E545:E547,"A")&gt;=1,"C",IF(COUNTIF(E545:E547,"A")&gt;0,"P"," "))</f>
        <v xml:space="preserve"> </v>
      </c>
      <c r="F548" s="204" t="str">
        <f t="shared" si="139"/>
        <v xml:space="preserve"> </v>
      </c>
      <c r="G548" s="204" t="str">
        <f t="shared" si="139"/>
        <v xml:space="preserve"> </v>
      </c>
      <c r="H548" s="204" t="str">
        <f t="shared" si="139"/>
        <v xml:space="preserve"> </v>
      </c>
      <c r="I548" s="204" t="str">
        <f t="shared" si="139"/>
        <v xml:space="preserve"> </v>
      </c>
      <c r="J548" s="204" t="str">
        <f t="shared" si="139"/>
        <v xml:space="preserve"> </v>
      </c>
      <c r="K548" s="204" t="str">
        <f t="shared" si="139"/>
        <v xml:space="preserve"> </v>
      </c>
      <c r="L548" s="204" t="str">
        <f t="shared" si="139"/>
        <v xml:space="preserve"> </v>
      </c>
      <c r="M548" s="204" t="str">
        <f t="shared" si="139"/>
        <v xml:space="preserve"> </v>
      </c>
      <c r="N548" s="204" t="str">
        <f t="shared" si="139"/>
        <v xml:space="preserve"> </v>
      </c>
      <c r="O548" s="204" t="str">
        <f t="shared" si="139"/>
        <v xml:space="preserve"> </v>
      </c>
      <c r="P548" s="204" t="str">
        <f t="shared" si="139"/>
        <v xml:space="preserve"> </v>
      </c>
      <c r="Q548" s="204" t="str">
        <f t="shared" si="139"/>
        <v xml:space="preserve"> </v>
      </c>
      <c r="R548" s="204" t="str">
        <f t="shared" si="139"/>
        <v xml:space="preserve"> </v>
      </c>
    </row>
    <row r="549" spans="2:18" x14ac:dyDescent="0.2">
      <c r="B549" s="205"/>
      <c r="C549" s="264" t="s">
        <v>403</v>
      </c>
      <c r="D549" s="11"/>
      <c r="E549" s="11"/>
      <c r="F549" s="11"/>
      <c r="G549" s="11"/>
      <c r="H549" s="11"/>
      <c r="I549" s="11"/>
      <c r="J549" s="11"/>
      <c r="K549" s="11"/>
      <c r="L549" s="11"/>
      <c r="M549" s="11"/>
      <c r="N549" s="11"/>
      <c r="O549" s="11"/>
      <c r="P549" s="11"/>
      <c r="Q549" s="11"/>
      <c r="R549" s="11"/>
    </row>
    <row r="550" spans="2:18" x14ac:dyDescent="0.2">
      <c r="B550" s="205"/>
      <c r="C550" s="264" t="s">
        <v>404</v>
      </c>
      <c r="D550" s="11"/>
      <c r="E550" s="11"/>
      <c r="F550" s="11"/>
      <c r="G550" s="11"/>
      <c r="H550" s="11"/>
      <c r="I550" s="11"/>
      <c r="J550" s="11"/>
      <c r="K550" s="11"/>
      <c r="L550" s="11"/>
      <c r="M550" s="11"/>
      <c r="N550" s="11"/>
      <c r="O550" s="11"/>
      <c r="P550" s="11"/>
      <c r="Q550" s="11"/>
      <c r="R550" s="11"/>
    </row>
    <row r="551" spans="2:18" x14ac:dyDescent="0.2">
      <c r="B551" s="205"/>
      <c r="C551" s="264" t="s">
        <v>405</v>
      </c>
      <c r="D551" s="11"/>
      <c r="E551" s="11"/>
      <c r="F551" s="11"/>
      <c r="G551" s="11"/>
      <c r="H551" s="11"/>
      <c r="I551" s="11"/>
      <c r="J551" s="11"/>
      <c r="K551" s="11"/>
      <c r="L551" s="11"/>
      <c r="M551" s="11"/>
      <c r="N551" s="11"/>
      <c r="O551" s="11"/>
      <c r="P551" s="11"/>
      <c r="Q551" s="11"/>
      <c r="R551" s="11"/>
    </row>
    <row r="552" spans="2:18" x14ac:dyDescent="0.2">
      <c r="B552" s="3">
        <v>4</v>
      </c>
      <c r="C552" s="221" t="s">
        <v>395</v>
      </c>
      <c r="D552" s="204" t="str">
        <f>IF(COUNTIF(D549:D551,"A")&gt;=1,"C",IF(COUNTIF(D549:D551,"A")&gt;0,"P"," "))</f>
        <v xml:space="preserve"> </v>
      </c>
      <c r="E552" s="204" t="str">
        <f t="shared" ref="E552:R552" si="140">IF(COUNTIF(E549:E551,"A")&gt;=1,"C",IF(COUNTIF(E549:E551,"A")&gt;0,"P"," "))</f>
        <v xml:space="preserve"> </v>
      </c>
      <c r="F552" s="204" t="str">
        <f t="shared" si="140"/>
        <v xml:space="preserve"> </v>
      </c>
      <c r="G552" s="204" t="str">
        <f t="shared" si="140"/>
        <v xml:space="preserve"> </v>
      </c>
      <c r="H552" s="204" t="str">
        <f t="shared" si="140"/>
        <v xml:space="preserve"> </v>
      </c>
      <c r="I552" s="204" t="str">
        <f t="shared" si="140"/>
        <v xml:space="preserve"> </v>
      </c>
      <c r="J552" s="204" t="str">
        <f t="shared" si="140"/>
        <v xml:space="preserve"> </v>
      </c>
      <c r="K552" s="204" t="str">
        <f t="shared" si="140"/>
        <v xml:space="preserve"> </v>
      </c>
      <c r="L552" s="204" t="str">
        <f t="shared" si="140"/>
        <v xml:space="preserve"> </v>
      </c>
      <c r="M552" s="204" t="str">
        <f t="shared" si="140"/>
        <v xml:space="preserve"> </v>
      </c>
      <c r="N552" s="204" t="str">
        <f t="shared" si="140"/>
        <v xml:space="preserve"> </v>
      </c>
      <c r="O552" s="204" t="str">
        <f t="shared" si="140"/>
        <v xml:space="preserve"> </v>
      </c>
      <c r="P552" s="204" t="str">
        <f t="shared" si="140"/>
        <v xml:space="preserve"> </v>
      </c>
      <c r="Q552" s="204" t="str">
        <f t="shared" si="140"/>
        <v xml:space="preserve"> </v>
      </c>
      <c r="R552" s="204" t="str">
        <f t="shared" si="140"/>
        <v xml:space="preserve"> </v>
      </c>
    </row>
    <row r="553" spans="2:18" x14ac:dyDescent="0.2">
      <c r="B553" s="205"/>
      <c r="C553" s="264" t="s">
        <v>406</v>
      </c>
      <c r="D553" s="11"/>
      <c r="E553" s="11"/>
      <c r="F553" s="11"/>
      <c r="G553" s="11"/>
      <c r="H553" s="11"/>
      <c r="I553" s="11"/>
      <c r="J553" s="11"/>
      <c r="K553" s="11"/>
      <c r="L553" s="11"/>
      <c r="M553" s="11"/>
      <c r="N553" s="11"/>
      <c r="O553" s="11"/>
      <c r="P553" s="11"/>
      <c r="Q553" s="11"/>
      <c r="R553" s="11"/>
    </row>
    <row r="554" spans="2:18" x14ac:dyDescent="0.2">
      <c r="B554" s="205"/>
      <c r="C554" s="264" t="s">
        <v>407</v>
      </c>
      <c r="D554" s="11"/>
      <c r="E554" s="11"/>
      <c r="F554" s="11"/>
      <c r="G554" s="11"/>
      <c r="H554" s="11"/>
      <c r="I554" s="11"/>
      <c r="J554" s="11"/>
      <c r="K554" s="11"/>
      <c r="L554" s="11"/>
      <c r="M554" s="11"/>
      <c r="N554" s="11"/>
      <c r="O554" s="11"/>
      <c r="P554" s="11"/>
      <c r="Q554" s="11"/>
      <c r="R554" s="11"/>
    </row>
    <row r="555" spans="2:18" x14ac:dyDescent="0.2">
      <c r="B555" s="205"/>
      <c r="C555" s="264" t="s">
        <v>408</v>
      </c>
      <c r="D555" s="11"/>
      <c r="E555" s="11"/>
      <c r="F555" s="11"/>
      <c r="G555" s="11"/>
      <c r="H555" s="11"/>
      <c r="I555" s="11"/>
      <c r="J555" s="11"/>
      <c r="K555" s="11"/>
      <c r="L555" s="11"/>
      <c r="M555" s="11"/>
      <c r="N555" s="11"/>
      <c r="O555" s="11"/>
      <c r="P555" s="11"/>
      <c r="Q555" s="11"/>
      <c r="R555" s="11"/>
    </row>
    <row r="556" spans="2:18" x14ac:dyDescent="0.2">
      <c r="B556" s="3">
        <v>5</v>
      </c>
      <c r="C556" s="221" t="s">
        <v>396</v>
      </c>
      <c r="D556" s="204" t="str">
        <f>IF(COUNTIF(D553:D555,"A")&gt;=1,"C",IF(COUNTIF(D553:D555,"A")&gt;0,"P"," "))</f>
        <v xml:space="preserve"> </v>
      </c>
      <c r="E556" s="204" t="str">
        <f t="shared" ref="E556:R556" si="141">IF(COUNTIF(E553:E555,"A")&gt;=1,"C",IF(COUNTIF(E553:E555,"A")&gt;0,"P"," "))</f>
        <v xml:space="preserve"> </v>
      </c>
      <c r="F556" s="204" t="str">
        <f t="shared" si="141"/>
        <v xml:space="preserve"> </v>
      </c>
      <c r="G556" s="204" t="str">
        <f t="shared" si="141"/>
        <v xml:space="preserve"> </v>
      </c>
      <c r="H556" s="204" t="str">
        <f t="shared" si="141"/>
        <v xml:space="preserve"> </v>
      </c>
      <c r="I556" s="204" t="str">
        <f t="shared" si="141"/>
        <v xml:space="preserve"> </v>
      </c>
      <c r="J556" s="204" t="str">
        <f t="shared" si="141"/>
        <v xml:space="preserve"> </v>
      </c>
      <c r="K556" s="204" t="str">
        <f t="shared" si="141"/>
        <v xml:space="preserve"> </v>
      </c>
      <c r="L556" s="204" t="str">
        <f t="shared" si="141"/>
        <v xml:space="preserve"> </v>
      </c>
      <c r="M556" s="204" t="str">
        <f t="shared" si="141"/>
        <v xml:space="preserve"> </v>
      </c>
      <c r="N556" s="204" t="str">
        <f t="shared" si="141"/>
        <v xml:space="preserve"> </v>
      </c>
      <c r="O556" s="204" t="str">
        <f t="shared" si="141"/>
        <v xml:space="preserve"> </v>
      </c>
      <c r="P556" s="204" t="str">
        <f t="shared" si="141"/>
        <v xml:space="preserve"> </v>
      </c>
      <c r="Q556" s="204" t="str">
        <f t="shared" si="141"/>
        <v xml:space="preserve"> </v>
      </c>
      <c r="R556" s="204" t="str">
        <f t="shared" si="141"/>
        <v xml:space="preserve"> </v>
      </c>
    </row>
    <row r="557" spans="2:18" x14ac:dyDescent="0.2">
      <c r="B557" s="205"/>
      <c r="C557" s="264" t="s">
        <v>409</v>
      </c>
      <c r="D557" s="11"/>
      <c r="E557" s="11"/>
      <c r="F557" s="11"/>
      <c r="G557" s="11"/>
      <c r="H557" s="11"/>
      <c r="I557" s="11"/>
      <c r="J557" s="11"/>
      <c r="K557" s="11"/>
      <c r="L557" s="11"/>
      <c r="M557" s="11"/>
      <c r="N557" s="11"/>
      <c r="O557" s="11"/>
      <c r="P557" s="11"/>
      <c r="Q557" s="11"/>
      <c r="R557" s="11"/>
    </row>
    <row r="558" spans="2:18" x14ac:dyDescent="0.2">
      <c r="B558" s="205"/>
      <c r="C558" s="264" t="s">
        <v>410</v>
      </c>
      <c r="D558" s="11"/>
      <c r="E558" s="11"/>
      <c r="F558" s="11"/>
      <c r="G558" s="11"/>
      <c r="H558" s="11"/>
      <c r="I558" s="11"/>
      <c r="J558" s="11"/>
      <c r="K558" s="11"/>
      <c r="L558" s="11"/>
      <c r="M558" s="11"/>
      <c r="N558" s="11"/>
      <c r="O558" s="11"/>
      <c r="P558" s="11"/>
      <c r="Q558" s="11"/>
      <c r="R558" s="11"/>
    </row>
    <row r="559" spans="2:18" x14ac:dyDescent="0.2">
      <c r="B559" s="205"/>
      <c r="C559" s="264" t="s">
        <v>411</v>
      </c>
      <c r="D559" s="11"/>
      <c r="E559" s="11"/>
      <c r="F559" s="11"/>
      <c r="G559" s="11"/>
      <c r="H559" s="11"/>
      <c r="I559" s="11"/>
      <c r="J559" s="11"/>
      <c r="K559" s="11"/>
      <c r="L559" s="11"/>
      <c r="M559" s="11"/>
      <c r="N559" s="11"/>
      <c r="O559" s="11"/>
      <c r="P559" s="11"/>
      <c r="Q559" s="11"/>
      <c r="R559" s="11"/>
    </row>
    <row r="560" spans="2:18" ht="1.5" customHeight="1" thickBot="1" x14ac:dyDescent="0.25">
      <c r="D560" s="204" t="str">
        <f>IF(COUNTIF(D557:D559,"A")&gt;=1,"C",IF(COUNTIF(D557:D559,"A")&gt;0,"P"," "))</f>
        <v xml:space="preserve"> </v>
      </c>
      <c r="E560" s="204" t="str">
        <f t="shared" ref="E560:R560" si="142">IF(COUNTIF(E557:E559,"A")&gt;=1,"C",IF(COUNTIF(E557:E559,"A")&gt;0,"P"," "))</f>
        <v xml:space="preserve"> </v>
      </c>
      <c r="F560" s="204" t="str">
        <f t="shared" si="142"/>
        <v xml:space="preserve"> </v>
      </c>
      <c r="G560" s="204" t="str">
        <f t="shared" si="142"/>
        <v xml:space="preserve"> </v>
      </c>
      <c r="H560" s="204" t="str">
        <f t="shared" si="142"/>
        <v xml:space="preserve"> </v>
      </c>
      <c r="I560" s="204" t="str">
        <f t="shared" si="142"/>
        <v xml:space="preserve"> </v>
      </c>
      <c r="J560" s="204" t="str">
        <f t="shared" si="142"/>
        <v xml:space="preserve"> </v>
      </c>
      <c r="K560" s="204" t="str">
        <f t="shared" si="142"/>
        <v xml:space="preserve"> </v>
      </c>
      <c r="L560" s="204" t="str">
        <f t="shared" si="142"/>
        <v xml:space="preserve"> </v>
      </c>
      <c r="M560" s="204" t="str">
        <f t="shared" si="142"/>
        <v xml:space="preserve"> </v>
      </c>
      <c r="N560" s="204" t="str">
        <f t="shared" si="142"/>
        <v xml:space="preserve"> </v>
      </c>
      <c r="O560" s="204" t="str">
        <f t="shared" si="142"/>
        <v xml:space="preserve"> </v>
      </c>
      <c r="P560" s="204" t="str">
        <f t="shared" si="142"/>
        <v xml:space="preserve"> </v>
      </c>
      <c r="Q560" s="204" t="str">
        <f t="shared" si="142"/>
        <v xml:space="preserve"> </v>
      </c>
      <c r="R560" s="204" t="str">
        <f t="shared" si="142"/>
        <v xml:space="preserve"> </v>
      </c>
    </row>
    <row r="561" spans="1:18" ht="13.5" thickBot="1" x14ac:dyDescent="0.25">
      <c r="C561" s="122" t="s">
        <v>57</v>
      </c>
      <c r="D561" s="158" t="str">
        <f t="shared" ref="D561:R561" si="143">IF(COUNTIF(D544:D560,"C")&gt;4,"C",IF(COUNTIF(D544:D560,"C")&gt;0,"P"," "))</f>
        <v xml:space="preserve"> </v>
      </c>
      <c r="E561" s="158" t="str">
        <f t="shared" si="143"/>
        <v xml:space="preserve"> </v>
      </c>
      <c r="F561" s="158" t="str">
        <f t="shared" si="143"/>
        <v xml:space="preserve"> </v>
      </c>
      <c r="G561" s="158" t="str">
        <f t="shared" si="143"/>
        <v xml:space="preserve"> </v>
      </c>
      <c r="H561" s="158" t="str">
        <f t="shared" si="143"/>
        <v xml:space="preserve"> </v>
      </c>
      <c r="I561" s="158" t="str">
        <f t="shared" si="143"/>
        <v xml:space="preserve"> </v>
      </c>
      <c r="J561" s="158" t="str">
        <f t="shared" si="143"/>
        <v xml:space="preserve"> </v>
      </c>
      <c r="K561" s="158" t="str">
        <f t="shared" si="143"/>
        <v xml:space="preserve"> </v>
      </c>
      <c r="L561" s="158" t="str">
        <f t="shared" si="143"/>
        <v xml:space="preserve"> </v>
      </c>
      <c r="M561" s="158" t="str">
        <f t="shared" si="143"/>
        <v xml:space="preserve"> </v>
      </c>
      <c r="N561" s="158" t="str">
        <f t="shared" si="143"/>
        <v xml:space="preserve"> </v>
      </c>
      <c r="O561" s="158" t="str">
        <f t="shared" si="143"/>
        <v xml:space="preserve"> </v>
      </c>
      <c r="P561" s="158" t="str">
        <f t="shared" si="143"/>
        <v xml:space="preserve"> </v>
      </c>
      <c r="Q561" s="158" t="str">
        <f t="shared" si="143"/>
        <v xml:space="preserve"> </v>
      </c>
      <c r="R561" s="158" t="str">
        <f t="shared" si="143"/>
        <v xml:space="preserve"> </v>
      </c>
    </row>
    <row r="562" spans="1:18" ht="18" x14ac:dyDescent="0.2">
      <c r="A562" s="453" t="s">
        <v>172</v>
      </c>
      <c r="B562" s="454"/>
      <c r="C562" s="454"/>
      <c r="D562" s="454"/>
      <c r="E562" s="454"/>
      <c r="F562" s="454"/>
      <c r="G562" s="454"/>
      <c r="H562" s="454"/>
      <c r="I562" s="454"/>
      <c r="J562" s="454"/>
      <c r="K562" s="454"/>
      <c r="L562" s="454"/>
      <c r="M562" s="454"/>
      <c r="N562" s="454"/>
      <c r="O562" s="454"/>
      <c r="P562" s="454"/>
      <c r="Q562" s="454"/>
      <c r="R562" s="454"/>
    </row>
    <row r="563" spans="1:18" ht="15" x14ac:dyDescent="0.25">
      <c r="B563" s="201" t="s">
        <v>195</v>
      </c>
    </row>
    <row r="564" spans="1:18" x14ac:dyDescent="0.2">
      <c r="B564" s="3">
        <v>1</v>
      </c>
      <c r="C564" s="222" t="s">
        <v>412</v>
      </c>
    </row>
    <row r="565" spans="1:18" x14ac:dyDescent="0.2">
      <c r="B565" s="202"/>
      <c r="C565" s="264" t="s">
        <v>417</v>
      </c>
      <c r="D565" s="223" t="s">
        <v>765</v>
      </c>
      <c r="E565" s="11" t="s">
        <v>765</v>
      </c>
      <c r="F565" s="11" t="s">
        <v>765</v>
      </c>
      <c r="G565" s="11"/>
      <c r="H565" s="11"/>
      <c r="I565" s="11"/>
      <c r="J565" s="223"/>
      <c r="K565" s="223"/>
      <c r="L565" s="11"/>
      <c r="M565" s="11"/>
      <c r="N565" s="11"/>
      <c r="O565" s="11"/>
      <c r="P565" s="11"/>
      <c r="Q565" s="11"/>
      <c r="R565" s="11"/>
    </row>
    <row r="566" spans="1:18" x14ac:dyDescent="0.2">
      <c r="B566" s="3">
        <v>2</v>
      </c>
      <c r="C566" s="221" t="s">
        <v>413</v>
      </c>
      <c r="D566" s="204"/>
      <c r="E566" s="204"/>
      <c r="F566" s="204"/>
      <c r="G566" s="204"/>
      <c r="H566" s="204"/>
      <c r="I566" s="204"/>
      <c r="J566" s="204"/>
      <c r="K566" s="204"/>
      <c r="L566" s="204"/>
      <c r="M566" s="204"/>
      <c r="N566" s="204"/>
      <c r="O566" s="204"/>
      <c r="P566" s="204"/>
      <c r="Q566" s="204"/>
      <c r="R566" s="204"/>
    </row>
    <row r="567" spans="1:18" x14ac:dyDescent="0.2">
      <c r="B567" s="205"/>
      <c r="C567" s="264" t="s">
        <v>418</v>
      </c>
      <c r="D567" s="223" t="s">
        <v>765</v>
      </c>
      <c r="E567" s="11" t="s">
        <v>765</v>
      </c>
      <c r="F567" s="11" t="s">
        <v>765</v>
      </c>
      <c r="G567" s="11"/>
      <c r="H567" s="11"/>
      <c r="I567" s="11"/>
      <c r="J567" s="223"/>
      <c r="K567" s="223"/>
      <c r="L567" s="11"/>
      <c r="M567" s="11"/>
      <c r="N567" s="11"/>
      <c r="O567" s="11"/>
      <c r="P567" s="11"/>
      <c r="Q567" s="11"/>
      <c r="R567" s="11"/>
    </row>
    <row r="568" spans="1:18" x14ac:dyDescent="0.2">
      <c r="B568" s="3">
        <v>3</v>
      </c>
      <c r="C568" s="221" t="s">
        <v>414</v>
      </c>
      <c r="D568" s="204"/>
      <c r="E568" s="204"/>
      <c r="F568" s="204"/>
      <c r="G568" s="204"/>
      <c r="H568" s="204"/>
      <c r="I568" s="204"/>
      <c r="J568" s="204"/>
      <c r="K568" s="204"/>
      <c r="L568" s="204"/>
      <c r="M568" s="204"/>
      <c r="N568" s="204"/>
      <c r="O568" s="204"/>
      <c r="P568" s="204"/>
      <c r="Q568" s="204"/>
      <c r="R568" s="204"/>
    </row>
    <row r="569" spans="1:18" x14ac:dyDescent="0.2">
      <c r="B569" s="205"/>
      <c r="C569" s="264" t="s">
        <v>419</v>
      </c>
      <c r="D569" s="223" t="s">
        <v>765</v>
      </c>
      <c r="E569" s="11" t="s">
        <v>765</v>
      </c>
      <c r="F569" s="11" t="s">
        <v>765</v>
      </c>
      <c r="G569" s="11"/>
      <c r="H569" s="11"/>
      <c r="I569" s="11"/>
      <c r="J569" s="223"/>
      <c r="K569" s="223"/>
      <c r="L569" s="11"/>
      <c r="M569" s="11"/>
      <c r="N569" s="11"/>
      <c r="O569" s="11"/>
      <c r="P569" s="11"/>
      <c r="Q569" s="11"/>
      <c r="R569" s="11"/>
    </row>
    <row r="570" spans="1:18" x14ac:dyDescent="0.2">
      <c r="B570" s="3">
        <v>4</v>
      </c>
      <c r="C570" s="221" t="s">
        <v>415</v>
      </c>
      <c r="D570" s="204"/>
      <c r="E570" s="204"/>
      <c r="F570" s="204"/>
      <c r="G570" s="204"/>
      <c r="H570" s="204"/>
      <c r="I570" s="204"/>
      <c r="J570" s="204"/>
      <c r="K570" s="204"/>
      <c r="L570" s="204"/>
      <c r="M570" s="204"/>
      <c r="N570" s="204"/>
      <c r="O570" s="204"/>
      <c r="P570" s="204"/>
      <c r="Q570" s="204"/>
      <c r="R570" s="204"/>
    </row>
    <row r="571" spans="1:18" x14ac:dyDescent="0.2">
      <c r="B571" s="205"/>
      <c r="C571" s="264" t="s">
        <v>420</v>
      </c>
      <c r="D571" s="223" t="s">
        <v>765</v>
      </c>
      <c r="E571" s="11" t="s">
        <v>765</v>
      </c>
      <c r="F571" s="11" t="s">
        <v>765</v>
      </c>
      <c r="G571" s="11"/>
      <c r="H571" s="11"/>
      <c r="I571" s="11"/>
      <c r="J571" s="223"/>
      <c r="K571" s="223"/>
      <c r="L571" s="11"/>
      <c r="M571" s="11"/>
      <c r="N571" s="11"/>
      <c r="O571" s="11"/>
      <c r="P571" s="11"/>
      <c r="Q571" s="11"/>
      <c r="R571" s="11"/>
    </row>
    <row r="572" spans="1:18" x14ac:dyDescent="0.2">
      <c r="B572" s="3">
        <v>5</v>
      </c>
      <c r="C572" s="221" t="s">
        <v>416</v>
      </c>
      <c r="D572" s="204"/>
      <c r="E572" s="204"/>
      <c r="F572" s="204"/>
      <c r="G572" s="204"/>
      <c r="H572" s="204"/>
      <c r="I572" s="204"/>
      <c r="J572" s="204"/>
      <c r="K572" s="204"/>
      <c r="L572" s="204"/>
      <c r="M572" s="204"/>
      <c r="N572" s="204"/>
      <c r="O572" s="204"/>
      <c r="P572" s="204"/>
      <c r="Q572" s="204"/>
      <c r="R572" s="204"/>
    </row>
    <row r="573" spans="1:18" x14ac:dyDescent="0.2">
      <c r="B573" s="205"/>
      <c r="C573" s="264" t="s">
        <v>421</v>
      </c>
      <c r="D573" s="223" t="s">
        <v>765</v>
      </c>
      <c r="E573" s="11" t="s">
        <v>765</v>
      </c>
      <c r="F573" s="11" t="s">
        <v>765</v>
      </c>
      <c r="G573" s="11"/>
      <c r="H573" s="11"/>
      <c r="I573" s="11"/>
      <c r="J573" s="223"/>
      <c r="K573" s="223"/>
      <c r="L573" s="11"/>
      <c r="M573" s="11"/>
      <c r="N573" s="11"/>
      <c r="O573" s="11"/>
      <c r="P573" s="11"/>
      <c r="Q573" s="11"/>
      <c r="R573" s="11"/>
    </row>
    <row r="574" spans="1:18" ht="1.5" customHeight="1" thickBot="1" x14ac:dyDescent="0.25">
      <c r="D574" s="204"/>
      <c r="E574" s="204"/>
      <c r="F574" s="204"/>
      <c r="G574" s="204"/>
      <c r="H574" s="204"/>
      <c r="I574" s="204"/>
      <c r="J574" s="204"/>
      <c r="K574" s="204"/>
      <c r="L574" s="204"/>
      <c r="M574" s="204"/>
      <c r="N574" s="204"/>
      <c r="O574" s="204"/>
      <c r="P574" s="204"/>
      <c r="Q574" s="204"/>
      <c r="R574" s="204"/>
    </row>
    <row r="575" spans="1:18" ht="13.5" thickBot="1" x14ac:dyDescent="0.25">
      <c r="C575" s="122" t="s">
        <v>57</v>
      </c>
      <c r="D575" s="158" t="str">
        <f>IF(COUNTIF(D565:D574,"A")&gt;4,"C",IF(COUNTIF(D565:D574,"A")&gt;0,"P"," "))</f>
        <v>C</v>
      </c>
      <c r="E575" s="158" t="str">
        <f t="shared" ref="E575:R575" si="144">IF(COUNTIF(E565:E574,"A")&gt;4,"C",IF(COUNTIF(E565:E574,"A")&gt;0,"P"," "))</f>
        <v>C</v>
      </c>
      <c r="F575" s="158" t="str">
        <f t="shared" si="144"/>
        <v>C</v>
      </c>
      <c r="G575" s="158" t="str">
        <f t="shared" si="144"/>
        <v xml:space="preserve"> </v>
      </c>
      <c r="H575" s="158" t="str">
        <f t="shared" si="144"/>
        <v xml:space="preserve"> </v>
      </c>
      <c r="I575" s="158" t="str">
        <f t="shared" si="144"/>
        <v xml:space="preserve"> </v>
      </c>
      <c r="J575" s="158" t="str">
        <f t="shared" si="144"/>
        <v xml:space="preserve"> </v>
      </c>
      <c r="K575" s="158" t="str">
        <f t="shared" si="144"/>
        <v xml:space="preserve"> </v>
      </c>
      <c r="L575" s="158" t="str">
        <f t="shared" si="144"/>
        <v xml:space="preserve"> </v>
      </c>
      <c r="M575" s="158" t="str">
        <f t="shared" si="144"/>
        <v xml:space="preserve"> </v>
      </c>
      <c r="N575" s="158" t="str">
        <f t="shared" si="144"/>
        <v xml:space="preserve"> </v>
      </c>
      <c r="O575" s="158" t="str">
        <f t="shared" si="144"/>
        <v xml:space="preserve"> </v>
      </c>
      <c r="P575" s="158" t="str">
        <f t="shared" si="144"/>
        <v xml:space="preserve"> </v>
      </c>
      <c r="Q575" s="158" t="str">
        <f t="shared" si="144"/>
        <v xml:space="preserve"> </v>
      </c>
      <c r="R575" s="158" t="str">
        <f t="shared" si="144"/>
        <v xml:space="preserve"> </v>
      </c>
    </row>
    <row r="576" spans="1:18" ht="15" x14ac:dyDescent="0.25">
      <c r="B576" s="201" t="s">
        <v>196</v>
      </c>
    </row>
    <row r="577" spans="2:18" x14ac:dyDescent="0.2">
      <c r="B577" s="3">
        <v>1</v>
      </c>
      <c r="C577" s="235" t="s">
        <v>422</v>
      </c>
    </row>
    <row r="578" spans="2:18" x14ac:dyDescent="0.2">
      <c r="B578" s="202"/>
      <c r="C578" s="264" t="s">
        <v>427</v>
      </c>
      <c r="D578" s="11"/>
      <c r="E578" s="11"/>
      <c r="F578" s="11"/>
      <c r="G578" s="11"/>
      <c r="H578" s="11"/>
      <c r="I578" s="11"/>
      <c r="J578" s="223"/>
      <c r="K578" s="223"/>
      <c r="L578" s="11"/>
      <c r="M578" s="11"/>
      <c r="N578" s="11"/>
      <c r="O578" s="11"/>
      <c r="P578" s="11"/>
      <c r="Q578" s="11"/>
      <c r="R578" s="11"/>
    </row>
    <row r="579" spans="2:18" x14ac:dyDescent="0.2">
      <c r="B579" s="3">
        <v>2</v>
      </c>
      <c r="C579" s="451" t="s">
        <v>423</v>
      </c>
      <c r="D579" s="452"/>
      <c r="E579" s="204" t="str">
        <f t="shared" ref="E579:R579" si="145">IF(COUNTIF(E578:E578,"A")&gt;=1,"C",IF(COUNTIF(E578:E578,"A")&gt;0,"P"," "))</f>
        <v xml:space="preserve"> </v>
      </c>
      <c r="F579" s="204" t="str">
        <f t="shared" si="145"/>
        <v xml:space="preserve"> </v>
      </c>
      <c r="G579" s="204" t="str">
        <f t="shared" si="145"/>
        <v xml:space="preserve"> </v>
      </c>
      <c r="H579" s="204" t="str">
        <f t="shared" si="145"/>
        <v xml:space="preserve"> </v>
      </c>
      <c r="I579" s="204" t="str">
        <f t="shared" si="145"/>
        <v xml:space="preserve"> </v>
      </c>
      <c r="J579" s="204" t="str">
        <f t="shared" si="145"/>
        <v xml:space="preserve"> </v>
      </c>
      <c r="K579" s="204" t="str">
        <f t="shared" si="145"/>
        <v xml:space="preserve"> </v>
      </c>
      <c r="L579" s="204" t="str">
        <f t="shared" si="145"/>
        <v xml:space="preserve"> </v>
      </c>
      <c r="M579" s="204" t="str">
        <f t="shared" si="145"/>
        <v xml:space="preserve"> </v>
      </c>
      <c r="N579" s="204" t="str">
        <f t="shared" si="145"/>
        <v xml:space="preserve"> </v>
      </c>
      <c r="O579" s="204" t="str">
        <f t="shared" si="145"/>
        <v xml:space="preserve"> </v>
      </c>
      <c r="P579" s="204" t="str">
        <f t="shared" si="145"/>
        <v xml:space="preserve"> </v>
      </c>
      <c r="Q579" s="204" t="str">
        <f t="shared" si="145"/>
        <v xml:space="preserve"> </v>
      </c>
      <c r="R579" s="204" t="str">
        <f t="shared" si="145"/>
        <v xml:space="preserve"> </v>
      </c>
    </row>
    <row r="580" spans="2:18" x14ac:dyDescent="0.2">
      <c r="B580" s="205"/>
      <c r="C580" s="264" t="s">
        <v>428</v>
      </c>
      <c r="D580" s="11"/>
      <c r="E580" s="11"/>
      <c r="F580" s="11"/>
      <c r="G580" s="11"/>
      <c r="H580" s="11"/>
      <c r="I580" s="11"/>
      <c r="J580" s="223"/>
      <c r="K580" s="223"/>
      <c r="L580" s="11"/>
      <c r="M580" s="11"/>
      <c r="N580" s="11"/>
      <c r="O580" s="11"/>
      <c r="P580" s="11"/>
      <c r="Q580" s="11"/>
      <c r="R580" s="11"/>
    </row>
    <row r="581" spans="2:18" x14ac:dyDescent="0.2">
      <c r="B581" s="3">
        <v>3</v>
      </c>
      <c r="C581" s="221" t="s">
        <v>424</v>
      </c>
      <c r="D581" s="204" t="str">
        <f t="shared" ref="D581:R581" si="146">IF(COUNTIF(D580:D580,"A")&gt;=1,"C",IF(COUNTIF(D580:D580,"A")&gt;0,"P"," "))</f>
        <v xml:space="preserve"> </v>
      </c>
      <c r="E581" s="204" t="str">
        <f t="shared" si="146"/>
        <v xml:space="preserve"> </v>
      </c>
      <c r="F581" s="204" t="str">
        <f t="shared" si="146"/>
        <v xml:space="preserve"> </v>
      </c>
      <c r="G581" s="204" t="str">
        <f t="shared" si="146"/>
        <v xml:space="preserve"> </v>
      </c>
      <c r="H581" s="204" t="str">
        <f t="shared" si="146"/>
        <v xml:space="preserve"> </v>
      </c>
      <c r="I581" s="204" t="str">
        <f t="shared" si="146"/>
        <v xml:space="preserve"> </v>
      </c>
      <c r="J581" s="204" t="str">
        <f t="shared" si="146"/>
        <v xml:space="preserve"> </v>
      </c>
      <c r="K581" s="204" t="str">
        <f t="shared" si="146"/>
        <v xml:space="preserve"> </v>
      </c>
      <c r="L581" s="204" t="str">
        <f t="shared" si="146"/>
        <v xml:space="preserve"> </v>
      </c>
      <c r="M581" s="204" t="str">
        <f t="shared" si="146"/>
        <v xml:space="preserve"> </v>
      </c>
      <c r="N581" s="204" t="str">
        <f t="shared" si="146"/>
        <v xml:space="preserve"> </v>
      </c>
      <c r="O581" s="204" t="str">
        <f t="shared" si="146"/>
        <v xml:space="preserve"> </v>
      </c>
      <c r="P581" s="204" t="str">
        <f t="shared" si="146"/>
        <v xml:space="preserve"> </v>
      </c>
      <c r="Q581" s="204" t="str">
        <f t="shared" si="146"/>
        <v xml:space="preserve"> </v>
      </c>
      <c r="R581" s="204" t="str">
        <f t="shared" si="146"/>
        <v xml:space="preserve"> </v>
      </c>
    </row>
    <row r="582" spans="2:18" x14ac:dyDescent="0.2">
      <c r="B582" s="205"/>
      <c r="C582" s="264" t="s">
        <v>429</v>
      </c>
      <c r="D582" s="11" t="s">
        <v>765</v>
      </c>
      <c r="E582" s="11"/>
      <c r="F582" s="11"/>
      <c r="G582" s="11"/>
      <c r="H582" s="11"/>
      <c r="I582" s="11"/>
      <c r="J582" s="223"/>
      <c r="K582" s="223"/>
      <c r="L582" s="11"/>
      <c r="M582" s="11"/>
      <c r="N582" s="11"/>
      <c r="O582" s="11"/>
      <c r="P582" s="11"/>
      <c r="Q582" s="11"/>
      <c r="R582" s="11"/>
    </row>
    <row r="583" spans="2:18" x14ac:dyDescent="0.2">
      <c r="B583" s="3">
        <v>4</v>
      </c>
      <c r="C583" s="221" t="s">
        <v>425</v>
      </c>
      <c r="D583" s="204" t="str">
        <f t="shared" ref="D583:R583" si="147">IF(COUNTIF(D582:D582,"A")&gt;=1,"C",IF(COUNTIF(D582:D582,"A")&gt;0,"P"," "))</f>
        <v>C</v>
      </c>
      <c r="E583" s="204" t="str">
        <f t="shared" si="147"/>
        <v xml:space="preserve"> </v>
      </c>
      <c r="F583" s="204" t="str">
        <f t="shared" si="147"/>
        <v xml:space="preserve"> </v>
      </c>
      <c r="G583" s="204" t="str">
        <f t="shared" si="147"/>
        <v xml:space="preserve"> </v>
      </c>
      <c r="H583" s="204" t="str">
        <f t="shared" si="147"/>
        <v xml:space="preserve"> </v>
      </c>
      <c r="I583" s="204" t="str">
        <f t="shared" si="147"/>
        <v xml:space="preserve"> </v>
      </c>
      <c r="J583" s="204" t="str">
        <f t="shared" si="147"/>
        <v xml:space="preserve"> </v>
      </c>
      <c r="K583" s="204" t="str">
        <f t="shared" si="147"/>
        <v xml:space="preserve"> </v>
      </c>
      <c r="L583" s="204" t="str">
        <f t="shared" si="147"/>
        <v xml:space="preserve"> </v>
      </c>
      <c r="M583" s="204" t="str">
        <f t="shared" si="147"/>
        <v xml:space="preserve"> </v>
      </c>
      <c r="N583" s="204" t="str">
        <f t="shared" si="147"/>
        <v xml:space="preserve"> </v>
      </c>
      <c r="O583" s="204" t="str">
        <f t="shared" si="147"/>
        <v xml:space="preserve"> </v>
      </c>
      <c r="P583" s="204" t="str">
        <f t="shared" si="147"/>
        <v xml:space="preserve"> </v>
      </c>
      <c r="Q583" s="204" t="str">
        <f t="shared" si="147"/>
        <v xml:space="preserve"> </v>
      </c>
      <c r="R583" s="204" t="str">
        <f t="shared" si="147"/>
        <v xml:space="preserve"> </v>
      </c>
    </row>
    <row r="584" spans="2:18" x14ac:dyDescent="0.2">
      <c r="B584" s="205"/>
      <c r="C584" s="264" t="s">
        <v>430</v>
      </c>
      <c r="D584" s="11" t="s">
        <v>765</v>
      </c>
      <c r="E584" s="11"/>
      <c r="F584" s="11"/>
      <c r="G584" s="11"/>
      <c r="H584" s="11"/>
      <c r="I584" s="11"/>
      <c r="J584" s="223"/>
      <c r="K584" s="223"/>
      <c r="L584" s="11"/>
      <c r="M584" s="11"/>
      <c r="N584" s="11"/>
      <c r="O584" s="11"/>
      <c r="P584" s="11"/>
      <c r="Q584" s="11"/>
      <c r="R584" s="11"/>
    </row>
    <row r="585" spans="2:18" x14ac:dyDescent="0.2">
      <c r="B585" s="3">
        <v>5</v>
      </c>
      <c r="C585" s="451" t="s">
        <v>426</v>
      </c>
      <c r="D585" s="452"/>
      <c r="E585" s="204" t="str">
        <f t="shared" ref="E585:R585" si="148">IF(COUNTIF(E584:E584,"A")&gt;=1,"C",IF(COUNTIF(E584:E584,"A")&gt;0,"P"," "))</f>
        <v xml:space="preserve"> </v>
      </c>
      <c r="F585" s="204" t="str">
        <f t="shared" si="148"/>
        <v xml:space="preserve"> </v>
      </c>
      <c r="G585" s="204" t="str">
        <f t="shared" si="148"/>
        <v xml:space="preserve"> </v>
      </c>
      <c r="H585" s="204" t="str">
        <f t="shared" si="148"/>
        <v xml:space="preserve"> </v>
      </c>
      <c r="I585" s="204" t="str">
        <f t="shared" si="148"/>
        <v xml:space="preserve"> </v>
      </c>
      <c r="J585" s="204" t="str">
        <f t="shared" si="148"/>
        <v xml:space="preserve"> </v>
      </c>
      <c r="K585" s="204" t="str">
        <f t="shared" si="148"/>
        <v xml:space="preserve"> </v>
      </c>
      <c r="L585" s="204" t="str">
        <f t="shared" si="148"/>
        <v xml:space="preserve"> </v>
      </c>
      <c r="M585" s="204" t="str">
        <f t="shared" si="148"/>
        <v xml:space="preserve"> </v>
      </c>
      <c r="N585" s="204" t="str">
        <f t="shared" si="148"/>
        <v xml:space="preserve"> </v>
      </c>
      <c r="O585" s="204" t="str">
        <f t="shared" si="148"/>
        <v xml:space="preserve"> </v>
      </c>
      <c r="P585" s="204" t="str">
        <f t="shared" si="148"/>
        <v xml:space="preserve"> </v>
      </c>
      <c r="Q585" s="204" t="str">
        <f t="shared" si="148"/>
        <v xml:space="preserve"> </v>
      </c>
      <c r="R585" s="204" t="str">
        <f t="shared" si="148"/>
        <v xml:space="preserve"> </v>
      </c>
    </row>
    <row r="586" spans="2:18" x14ac:dyDescent="0.2">
      <c r="B586" s="205"/>
      <c r="C586" s="264" t="s">
        <v>431</v>
      </c>
      <c r="D586" s="11" t="s">
        <v>765</v>
      </c>
      <c r="E586" s="11"/>
      <c r="F586" s="11"/>
      <c r="G586" s="11"/>
      <c r="H586" s="11"/>
      <c r="I586" s="11"/>
      <c r="J586" s="223"/>
      <c r="K586" s="223"/>
      <c r="L586" s="11"/>
      <c r="M586" s="11"/>
      <c r="N586" s="11"/>
      <c r="O586" s="11"/>
      <c r="P586" s="11"/>
      <c r="Q586" s="11"/>
      <c r="R586" s="11"/>
    </row>
    <row r="587" spans="2:18" ht="1.5" customHeight="1" thickBot="1" x14ac:dyDescent="0.25">
      <c r="D587" s="204" t="str">
        <f t="shared" ref="D587:R587" si="149">IF(COUNTIF(D586:D586,"A")&gt;=1,"C",IF(COUNTIF(D586:D586,"A")&gt;0,"P"," "))</f>
        <v>C</v>
      </c>
      <c r="E587" s="204" t="str">
        <f t="shared" si="149"/>
        <v xml:space="preserve"> </v>
      </c>
      <c r="F587" s="204" t="str">
        <f t="shared" si="149"/>
        <v xml:space="preserve"> </v>
      </c>
      <c r="G587" s="204" t="str">
        <f t="shared" si="149"/>
        <v xml:space="preserve"> </v>
      </c>
      <c r="H587" s="204" t="str">
        <f t="shared" si="149"/>
        <v xml:space="preserve"> </v>
      </c>
      <c r="I587" s="204" t="str">
        <f t="shared" si="149"/>
        <v xml:space="preserve"> </v>
      </c>
      <c r="J587" s="204" t="str">
        <f t="shared" si="149"/>
        <v xml:space="preserve"> </v>
      </c>
      <c r="K587" s="204" t="str">
        <f t="shared" si="149"/>
        <v xml:space="preserve"> </v>
      </c>
      <c r="L587" s="204" t="str">
        <f t="shared" si="149"/>
        <v xml:space="preserve"> </v>
      </c>
      <c r="M587" s="204" t="str">
        <f t="shared" si="149"/>
        <v xml:space="preserve"> </v>
      </c>
      <c r="N587" s="204" t="str">
        <f t="shared" si="149"/>
        <v xml:space="preserve"> </v>
      </c>
      <c r="O587" s="204" t="str">
        <f t="shared" si="149"/>
        <v xml:space="preserve"> </v>
      </c>
      <c r="P587" s="204" t="str">
        <f t="shared" si="149"/>
        <v xml:space="preserve"> </v>
      </c>
      <c r="Q587" s="204" t="str">
        <f t="shared" si="149"/>
        <v xml:space="preserve"> </v>
      </c>
      <c r="R587" s="204" t="str">
        <f t="shared" si="149"/>
        <v xml:space="preserve"> </v>
      </c>
    </row>
    <row r="588" spans="2:18" ht="13.5" thickBot="1" x14ac:dyDescent="0.25">
      <c r="C588" s="122" t="s">
        <v>57</v>
      </c>
      <c r="D588" s="158" t="str">
        <f>IF(COUNTIF(D578:D587,"A")&gt;4,"C",IF(COUNTIF(D578:D587,"A")&gt;0,"P"," "))</f>
        <v>P</v>
      </c>
      <c r="E588" s="158" t="str">
        <f t="shared" ref="E588:R588" si="150">IF(COUNTIF(E579:E587,"C")&gt;4,"C",IF(COUNTIF(E579:E587,"C")&gt;0,"P"," "))</f>
        <v xml:space="preserve"> </v>
      </c>
      <c r="F588" s="158" t="str">
        <f t="shared" si="150"/>
        <v xml:space="preserve"> </v>
      </c>
      <c r="G588" s="158" t="str">
        <f t="shared" si="150"/>
        <v xml:space="preserve"> </v>
      </c>
      <c r="H588" s="158" t="str">
        <f t="shared" si="150"/>
        <v xml:space="preserve"> </v>
      </c>
      <c r="I588" s="158" t="str">
        <f t="shared" si="150"/>
        <v xml:space="preserve"> </v>
      </c>
      <c r="J588" s="158" t="str">
        <f t="shared" si="150"/>
        <v xml:space="preserve"> </v>
      </c>
      <c r="K588" s="158" t="str">
        <f t="shared" si="150"/>
        <v xml:space="preserve"> </v>
      </c>
      <c r="L588" s="158" t="str">
        <f t="shared" si="150"/>
        <v xml:space="preserve"> </v>
      </c>
      <c r="M588" s="158" t="str">
        <f t="shared" si="150"/>
        <v xml:space="preserve"> </v>
      </c>
      <c r="N588" s="158" t="str">
        <f t="shared" si="150"/>
        <v xml:space="preserve"> </v>
      </c>
      <c r="O588" s="158" t="str">
        <f t="shared" si="150"/>
        <v xml:space="preserve"> </v>
      </c>
      <c r="P588" s="158" t="str">
        <f t="shared" si="150"/>
        <v xml:space="preserve"> </v>
      </c>
      <c r="Q588" s="158" t="str">
        <f t="shared" si="150"/>
        <v xml:space="preserve"> </v>
      </c>
      <c r="R588" s="158" t="str">
        <f t="shared" si="150"/>
        <v xml:space="preserve"> </v>
      </c>
    </row>
  </sheetData>
  <sheetProtection password="DBCD" sheet="1" objects="1" scenarios="1" selectLockedCells="1"/>
  <mergeCells count="25">
    <mergeCell ref="K1:K4"/>
    <mergeCell ref="L1:L4"/>
    <mergeCell ref="M1:M4"/>
    <mergeCell ref="D6:R6"/>
    <mergeCell ref="F1:F4"/>
    <mergeCell ref="G1:G4"/>
    <mergeCell ref="H1:H4"/>
    <mergeCell ref="D1:D4"/>
    <mergeCell ref="E1:E4"/>
    <mergeCell ref="C579:D579"/>
    <mergeCell ref="C585:D585"/>
    <mergeCell ref="A515:R515"/>
    <mergeCell ref="A562:R562"/>
    <mergeCell ref="O1:O4"/>
    <mergeCell ref="P1:P4"/>
    <mergeCell ref="Q1:Q4"/>
    <mergeCell ref="R1:R4"/>
    <mergeCell ref="A3:C3"/>
    <mergeCell ref="A5:R5"/>
    <mergeCell ref="A121:R121"/>
    <mergeCell ref="A237:R237"/>
    <mergeCell ref="A353:R353"/>
    <mergeCell ref="I1:I4"/>
    <mergeCell ref="J1:J4"/>
    <mergeCell ref="N1:N4"/>
  </mergeCells>
  <pageMargins left="0.57999999999999996" right="0.75" top="1" bottom="0.35" header="0.5" footer="0.25"/>
  <pageSetup scale="74" orientation="portrait" horizontalDpi="300" verticalDpi="300" r:id="rId1"/>
  <headerFooter>
    <oddHeader>&amp;C&amp;"Arial,Bold"&amp;14Junior &amp;12Badges - &amp;D</oddHeader>
    <oddFooter>&amp;CPage &amp;P</oddFooter>
  </headerFooter>
  <rowBreaks count="8" manualBreakCount="8">
    <brk id="74" max="16383" man="1"/>
    <brk id="144" max="16383" man="1"/>
    <brk id="213" max="16383" man="1"/>
    <brk id="283" max="16383" man="1"/>
    <brk id="352" max="16383" man="1"/>
    <brk id="422" max="16383" man="1"/>
    <brk id="491" max="16383" man="1"/>
    <brk id="561" max="16383" man="1"/>
  </row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enableFormatConditionsCalculation="0">
    <tabColor indexed="48"/>
    <pageSetUpPr fitToPage="1"/>
  </sheetPr>
  <dimension ref="A1:R70"/>
  <sheetViews>
    <sheetView showGridLines="0" topLeftCell="A6" zoomScale="115" zoomScaleNormal="115" workbookViewId="0">
      <selection activeCell="D18" sqref="D18"/>
    </sheetView>
  </sheetViews>
  <sheetFormatPr defaultRowHeight="12.75" x14ac:dyDescent="0.2"/>
  <cols>
    <col min="1" max="1" width="14.5703125" style="74" customWidth="1"/>
    <col min="2" max="2" width="2.7109375" customWidth="1"/>
    <col min="3" max="3" width="29.7109375" customWidth="1"/>
    <col min="4" max="18" width="3.28515625" style="75" customWidth="1"/>
  </cols>
  <sheetData>
    <row r="1" spans="1:18" ht="12.75" customHeight="1" x14ac:dyDescent="0.2">
      <c r="A1" s="40"/>
      <c r="B1" s="132" t="s">
        <v>123</v>
      </c>
      <c r="C1" s="134">
        <f>Instructions!F3</f>
        <v>10</v>
      </c>
      <c r="D1" s="423" t="str">
        <f>Bekah!$A$1</f>
        <v>Bekah</v>
      </c>
      <c r="E1" s="423" t="str">
        <f>Elizabeth!$A$1</f>
        <v>Elizabeth</v>
      </c>
      <c r="F1" s="423" t="str">
        <f ca="1">Meagan!$A$1</f>
        <v>Meagan</v>
      </c>
      <c r="G1" s="423" t="str">
        <f ca="1">'Junior 4'!$A$1</f>
        <v>Junior 4</v>
      </c>
      <c r="H1" s="423" t="str">
        <f ca="1">'Junior 5'!$A$1</f>
        <v>Junior 5</v>
      </c>
      <c r="I1" s="423" t="str">
        <f ca="1">'Junior 6'!$A$1</f>
        <v>Junior 6</v>
      </c>
      <c r="J1" s="423" t="str">
        <f ca="1">'Junior 7'!$A$1</f>
        <v>Junior 7</v>
      </c>
      <c r="K1" s="423" t="str">
        <f ca="1">'Junior 8'!$A$1</f>
        <v>Junior 8</v>
      </c>
      <c r="L1" s="423" t="str">
        <f ca="1">'Junior 9'!$A$1</f>
        <v>Junior 9</v>
      </c>
      <c r="M1" s="423" t="str">
        <f ca="1">'Junior 10'!$A$1</f>
        <v>Junior 10</v>
      </c>
      <c r="N1" s="423" t="str">
        <f ca="1">'Junior 11'!$A$1</f>
        <v>Junior 11</v>
      </c>
      <c r="O1" s="423" t="str">
        <f ca="1">'Junior 12'!$A$1</f>
        <v>Junior 12</v>
      </c>
      <c r="P1" s="423" t="str">
        <f ca="1">'Junior 13'!$A$1</f>
        <v>Junior 13</v>
      </c>
      <c r="Q1" s="423" t="str">
        <f ca="1">'Junior 14'!$A$1</f>
        <v>Junior 14</v>
      </c>
      <c r="R1" s="423" t="str">
        <f ca="1">'Junior 15'!$A$1</f>
        <v>Junior 15</v>
      </c>
    </row>
    <row r="2" spans="1:18" ht="15" x14ac:dyDescent="0.25">
      <c r="A2" s="111"/>
      <c r="B2" s="133" t="s">
        <v>124</v>
      </c>
      <c r="C2" s="135">
        <f>Instructions!F5</f>
        <v>40726</v>
      </c>
      <c r="D2" s="424"/>
      <c r="E2" s="424"/>
      <c r="F2" s="424"/>
      <c r="G2" s="424"/>
      <c r="H2" s="424"/>
      <c r="I2" s="424"/>
      <c r="J2" s="424"/>
      <c r="K2" s="424"/>
      <c r="L2" s="424"/>
      <c r="M2" s="424"/>
      <c r="N2" s="424"/>
      <c r="O2" s="424"/>
      <c r="P2" s="424"/>
      <c r="Q2" s="424"/>
      <c r="R2" s="424"/>
    </row>
    <row r="3" spans="1:18" x14ac:dyDescent="0.2">
      <c r="A3" s="40"/>
      <c r="B3" s="469"/>
      <c r="C3" s="469"/>
      <c r="D3" s="424"/>
      <c r="E3" s="424"/>
      <c r="F3" s="424"/>
      <c r="G3" s="424"/>
      <c r="H3" s="424"/>
      <c r="I3" s="424"/>
      <c r="J3" s="424"/>
      <c r="K3" s="424"/>
      <c r="L3" s="424"/>
      <c r="M3" s="424"/>
      <c r="N3" s="424"/>
      <c r="O3" s="424"/>
      <c r="P3" s="424"/>
      <c r="Q3" s="424"/>
      <c r="R3" s="424"/>
    </row>
    <row r="4" spans="1:18" x14ac:dyDescent="0.2">
      <c r="A4" s="459" t="s">
        <v>50</v>
      </c>
      <c r="B4" s="460"/>
      <c r="C4" s="461"/>
      <c r="D4" s="425"/>
      <c r="E4" s="425"/>
      <c r="F4" s="425"/>
      <c r="G4" s="425"/>
      <c r="H4" s="425"/>
      <c r="I4" s="425"/>
      <c r="J4" s="425"/>
      <c r="K4" s="425"/>
      <c r="L4" s="425"/>
      <c r="M4" s="425"/>
      <c r="N4" s="425"/>
      <c r="O4" s="425"/>
      <c r="P4" s="425"/>
      <c r="Q4" s="425"/>
      <c r="R4" s="425"/>
    </row>
    <row r="5" spans="1:18" ht="20.25" customHeight="1" x14ac:dyDescent="0.2">
      <c r="A5" s="464" t="s">
        <v>52</v>
      </c>
      <c r="B5" s="465"/>
      <c r="C5" s="465"/>
      <c r="D5" s="465"/>
      <c r="E5" s="465"/>
      <c r="F5" s="465"/>
      <c r="G5" s="465"/>
      <c r="H5" s="465"/>
      <c r="I5" s="465"/>
      <c r="J5" s="465"/>
      <c r="K5" s="465"/>
      <c r="L5" s="465"/>
      <c r="M5" s="465"/>
      <c r="N5" s="465"/>
      <c r="O5" s="465"/>
      <c r="P5" s="465"/>
      <c r="Q5" s="465"/>
      <c r="R5" s="465"/>
    </row>
    <row r="6" spans="1:18" ht="20.25" customHeight="1" x14ac:dyDescent="0.2">
      <c r="A6" s="462" t="s">
        <v>118</v>
      </c>
      <c r="B6" s="463"/>
      <c r="C6" s="463"/>
      <c r="D6" s="463"/>
      <c r="E6" s="463"/>
      <c r="F6" s="463"/>
      <c r="G6" s="463"/>
      <c r="H6" s="463"/>
      <c r="I6" s="463"/>
      <c r="J6" s="463"/>
      <c r="K6" s="463"/>
      <c r="L6" s="463"/>
      <c r="M6" s="463"/>
      <c r="N6" s="463"/>
      <c r="O6" s="463"/>
      <c r="P6" s="463"/>
      <c r="Q6" s="463"/>
      <c r="R6" s="463"/>
    </row>
    <row r="7" spans="1:18" ht="15.75" x14ac:dyDescent="0.2">
      <c r="A7" s="41"/>
      <c r="B7" s="466" t="s">
        <v>119</v>
      </c>
      <c r="C7" s="467"/>
      <c r="D7" s="467"/>
      <c r="E7" s="467"/>
      <c r="F7" s="467"/>
      <c r="G7" s="467"/>
      <c r="H7" s="467"/>
      <c r="I7" s="467"/>
      <c r="J7" s="467"/>
      <c r="K7" s="467"/>
      <c r="L7" s="467"/>
      <c r="M7" s="467"/>
      <c r="N7" s="467"/>
      <c r="O7" s="467"/>
      <c r="P7" s="467"/>
      <c r="Q7" s="467"/>
      <c r="R7" s="467"/>
    </row>
    <row r="8" spans="1:18" ht="12.75" customHeight="1" x14ac:dyDescent="0.2">
      <c r="A8"/>
      <c r="B8" s="78">
        <v>1</v>
      </c>
      <c r="C8" s="313" t="s">
        <v>604</v>
      </c>
      <c r="D8" s="81" t="s">
        <v>765</v>
      </c>
      <c r="E8" s="81" t="s">
        <v>765</v>
      </c>
      <c r="F8" s="81"/>
      <c r="G8" s="81"/>
      <c r="H8" s="81"/>
      <c r="I8" s="81"/>
      <c r="J8" s="81"/>
      <c r="K8" s="81"/>
      <c r="L8" s="81"/>
      <c r="M8" s="81"/>
      <c r="N8" s="81"/>
      <c r="O8" s="81"/>
      <c r="P8" s="81"/>
      <c r="Q8" s="81"/>
      <c r="R8" s="81"/>
    </row>
    <row r="9" spans="1:18" s="10" customFormat="1" x14ac:dyDescent="0.2">
      <c r="A9" s="67"/>
      <c r="B9" s="79">
        <v>2</v>
      </c>
      <c r="C9" s="314" t="s">
        <v>605</v>
      </c>
      <c r="D9" s="80" t="s">
        <v>765</v>
      </c>
      <c r="E9" s="80" t="s">
        <v>765</v>
      </c>
      <c r="F9" s="80"/>
      <c r="G9" s="80"/>
      <c r="H9" s="80"/>
      <c r="I9" s="80"/>
      <c r="J9" s="80"/>
      <c r="K9" s="80"/>
      <c r="L9" s="80"/>
      <c r="M9" s="80"/>
      <c r="N9" s="80"/>
      <c r="O9" s="80"/>
      <c r="P9" s="80"/>
      <c r="Q9" s="80"/>
      <c r="R9" s="80"/>
    </row>
    <row r="10" spans="1:18" s="10" customFormat="1" ht="13.5" thickBot="1" x14ac:dyDescent="0.25">
      <c r="A10" s="67"/>
      <c r="B10" s="79">
        <v>3</v>
      </c>
      <c r="C10" s="315" t="s">
        <v>606</v>
      </c>
      <c r="D10" s="80" t="s">
        <v>765</v>
      </c>
      <c r="E10" s="80" t="s">
        <v>765</v>
      </c>
      <c r="F10" s="80"/>
      <c r="G10" s="80"/>
      <c r="H10" s="80"/>
      <c r="I10" s="80"/>
      <c r="J10" s="80"/>
      <c r="K10" s="80"/>
      <c r="L10" s="80"/>
      <c r="M10" s="80"/>
      <c r="N10" s="80"/>
      <c r="O10" s="80"/>
      <c r="P10" s="80"/>
      <c r="Q10" s="80"/>
      <c r="R10" s="80"/>
    </row>
    <row r="11" spans="1:18" ht="13.5" thickBot="1" x14ac:dyDescent="0.25">
      <c r="A11" s="40"/>
      <c r="C11" s="63" t="s">
        <v>57</v>
      </c>
      <c r="D11" s="82" t="str">
        <f t="shared" ref="D11:L11" si="0">IF(COUNTIF(D8:D10,"A")&gt;2,"C",IF(COUNTIF(D8:D10,"A")&gt;0,"P"," "))</f>
        <v>C</v>
      </c>
      <c r="E11" s="82" t="str">
        <f t="shared" si="0"/>
        <v>C</v>
      </c>
      <c r="F11" s="82" t="str">
        <f t="shared" si="0"/>
        <v xml:space="preserve"> </v>
      </c>
      <c r="G11" s="82" t="str">
        <f t="shared" si="0"/>
        <v xml:space="preserve"> </v>
      </c>
      <c r="H11" s="82" t="str">
        <f t="shared" si="0"/>
        <v xml:space="preserve"> </v>
      </c>
      <c r="I11" s="82" t="str">
        <f t="shared" si="0"/>
        <v xml:space="preserve"> </v>
      </c>
      <c r="J11" s="82" t="str">
        <f t="shared" si="0"/>
        <v xml:space="preserve"> </v>
      </c>
      <c r="K11" s="82" t="str">
        <f t="shared" si="0"/>
        <v xml:space="preserve"> </v>
      </c>
      <c r="L11" s="82" t="str">
        <f t="shared" si="0"/>
        <v xml:space="preserve"> </v>
      </c>
      <c r="M11" s="82" t="str">
        <f t="shared" ref="M11:R11" si="1">IF(COUNTIF(M8:M10,"A")&gt;2,"C",IF(COUNTIF(M8:M10,"A")&gt;0,"P"," "))</f>
        <v xml:space="preserve"> </v>
      </c>
      <c r="N11" s="82" t="str">
        <f t="shared" si="1"/>
        <v xml:space="preserve"> </v>
      </c>
      <c r="O11" s="82" t="str">
        <f t="shared" si="1"/>
        <v xml:space="preserve"> </v>
      </c>
      <c r="P11" s="82" t="str">
        <f t="shared" si="1"/>
        <v xml:space="preserve"> </v>
      </c>
      <c r="Q11" s="82" t="str">
        <f t="shared" si="1"/>
        <v xml:space="preserve"> </v>
      </c>
      <c r="R11" s="82" t="str">
        <f t="shared" si="1"/>
        <v xml:space="preserve"> </v>
      </c>
    </row>
    <row r="12" spans="1:18" ht="20.25" customHeight="1" x14ac:dyDescent="0.2">
      <c r="A12" s="41"/>
      <c r="B12" s="468" t="s">
        <v>120</v>
      </c>
      <c r="C12" s="468"/>
      <c r="D12" s="468"/>
      <c r="E12" s="468"/>
      <c r="F12" s="468"/>
      <c r="G12" s="468"/>
      <c r="H12" s="468"/>
      <c r="I12" s="468"/>
      <c r="J12" s="468"/>
      <c r="K12" s="468"/>
      <c r="L12" s="468"/>
      <c r="M12" s="468"/>
      <c r="N12" s="468"/>
      <c r="O12" s="468"/>
      <c r="P12" s="468"/>
      <c r="Q12" s="468"/>
      <c r="R12" s="468"/>
    </row>
    <row r="13" spans="1:18" s="10" customFormat="1" x14ac:dyDescent="0.2">
      <c r="B13" s="79">
        <v>1</v>
      </c>
      <c r="C13" s="314" t="s">
        <v>607</v>
      </c>
      <c r="D13" s="80" t="s">
        <v>765</v>
      </c>
      <c r="E13" s="80" t="s">
        <v>765</v>
      </c>
      <c r="F13" s="80"/>
      <c r="G13" s="80"/>
      <c r="H13" s="80"/>
      <c r="I13" s="80"/>
      <c r="J13" s="80"/>
      <c r="K13" s="80"/>
      <c r="L13" s="80"/>
      <c r="M13" s="80"/>
      <c r="N13" s="80"/>
      <c r="O13" s="80"/>
      <c r="P13" s="80"/>
      <c r="Q13" s="80"/>
      <c r="R13" s="80"/>
    </row>
    <row r="14" spans="1:18" s="10" customFormat="1" ht="13.5" thickBot="1" x14ac:dyDescent="0.25">
      <c r="A14" s="67"/>
      <c r="B14" s="79">
        <v>2</v>
      </c>
      <c r="C14" s="315" t="s">
        <v>608</v>
      </c>
      <c r="D14" s="80" t="s">
        <v>765</v>
      </c>
      <c r="E14" s="80" t="s">
        <v>765</v>
      </c>
      <c r="F14" s="80"/>
      <c r="G14" s="80"/>
      <c r="H14" s="80"/>
      <c r="I14" s="80"/>
      <c r="J14" s="80"/>
      <c r="K14" s="80"/>
      <c r="L14" s="80"/>
      <c r="M14" s="80"/>
      <c r="N14" s="80"/>
      <c r="O14" s="80"/>
      <c r="P14" s="80"/>
      <c r="Q14" s="80"/>
      <c r="R14" s="80"/>
    </row>
    <row r="15" spans="1:18" ht="13.5" thickBot="1" x14ac:dyDescent="0.25">
      <c r="A15" s="40"/>
      <c r="B15" s="4"/>
      <c r="C15" s="63" t="s">
        <v>57</v>
      </c>
      <c r="D15" s="44" t="str">
        <f t="shared" ref="D15:L15" si="2">IF(COUNTIF(D13:D14,"A")&gt;1,"C",IF(COUNTIF(D13:D14,"A")&gt;0,"P"," "))</f>
        <v>C</v>
      </c>
      <c r="E15" s="44" t="str">
        <f t="shared" si="2"/>
        <v>C</v>
      </c>
      <c r="F15" s="44" t="str">
        <f t="shared" si="2"/>
        <v xml:space="preserve"> </v>
      </c>
      <c r="G15" s="44" t="str">
        <f t="shared" si="2"/>
        <v xml:space="preserve"> </v>
      </c>
      <c r="H15" s="44" t="str">
        <f t="shared" si="2"/>
        <v xml:space="preserve"> </v>
      </c>
      <c r="I15" s="44" t="str">
        <f t="shared" si="2"/>
        <v xml:space="preserve"> </v>
      </c>
      <c r="J15" s="44" t="str">
        <f t="shared" si="2"/>
        <v xml:space="preserve"> </v>
      </c>
      <c r="K15" s="44" t="str">
        <f t="shared" si="2"/>
        <v xml:space="preserve"> </v>
      </c>
      <c r="L15" s="44" t="str">
        <f t="shared" si="2"/>
        <v xml:space="preserve"> </v>
      </c>
      <c r="M15" s="44" t="str">
        <f t="shared" ref="M15:R15" si="3">IF(COUNTIF(M13:M14,"A")&gt;1,"C",IF(COUNTIF(M13:M14,"A")&gt;0,"P"," "))</f>
        <v xml:space="preserve"> </v>
      </c>
      <c r="N15" s="44" t="str">
        <f t="shared" si="3"/>
        <v xml:space="preserve"> </v>
      </c>
      <c r="O15" s="44" t="str">
        <f t="shared" si="3"/>
        <v xml:space="preserve"> </v>
      </c>
      <c r="P15" s="44" t="str">
        <f t="shared" si="3"/>
        <v xml:space="preserve"> </v>
      </c>
      <c r="Q15" s="44" t="str">
        <f t="shared" si="3"/>
        <v xml:space="preserve"> </v>
      </c>
      <c r="R15" s="44" t="str">
        <f t="shared" si="3"/>
        <v xml:space="preserve"> </v>
      </c>
    </row>
    <row r="16" spans="1:18" ht="20.25" customHeight="1" x14ac:dyDescent="0.2">
      <c r="A16" s="41"/>
      <c r="B16" s="468" t="s">
        <v>121</v>
      </c>
      <c r="C16" s="468"/>
      <c r="D16" s="468"/>
      <c r="E16" s="468"/>
      <c r="F16" s="468"/>
      <c r="G16" s="468"/>
      <c r="H16" s="468"/>
      <c r="I16" s="468"/>
      <c r="J16" s="468"/>
      <c r="K16" s="468"/>
      <c r="L16" s="468"/>
      <c r="M16" s="468"/>
      <c r="N16" s="468"/>
      <c r="O16" s="468"/>
      <c r="P16" s="468"/>
      <c r="Q16" s="468"/>
      <c r="R16" s="468"/>
    </row>
    <row r="17" spans="1:18" s="10" customFormat="1" x14ac:dyDescent="0.2">
      <c r="B17" s="79">
        <v>1</v>
      </c>
      <c r="C17" s="316" t="s">
        <v>610</v>
      </c>
      <c r="D17" s="80" t="s">
        <v>765</v>
      </c>
      <c r="E17" s="80" t="s">
        <v>777</v>
      </c>
      <c r="F17" s="80"/>
      <c r="G17" s="80"/>
      <c r="H17" s="80"/>
      <c r="I17" s="80"/>
      <c r="J17" s="80"/>
      <c r="K17" s="80"/>
      <c r="L17" s="80"/>
      <c r="M17" s="80"/>
      <c r="N17" s="80"/>
      <c r="O17" s="80"/>
      <c r="P17" s="80"/>
      <c r="Q17" s="80"/>
      <c r="R17" s="80"/>
    </row>
    <row r="18" spans="1:18" ht="13.5" thickBot="1" x14ac:dyDescent="0.25">
      <c r="A18" s="40"/>
      <c r="B18" s="78">
        <v>2</v>
      </c>
      <c r="C18" s="312" t="s">
        <v>609</v>
      </c>
      <c r="D18" s="43" t="s">
        <v>765</v>
      </c>
      <c r="E18" s="43" t="s">
        <v>765</v>
      </c>
      <c r="F18" s="43"/>
      <c r="G18" s="43"/>
      <c r="H18" s="43"/>
      <c r="I18" s="43"/>
      <c r="J18" s="43"/>
      <c r="K18" s="43"/>
      <c r="L18" s="43"/>
      <c r="M18" s="43"/>
      <c r="N18" s="43"/>
      <c r="O18" s="43"/>
      <c r="P18" s="43"/>
      <c r="Q18" s="43"/>
      <c r="R18" s="43"/>
    </row>
    <row r="19" spans="1:18" ht="13.5" thickBot="1" x14ac:dyDescent="0.25">
      <c r="A19" s="40"/>
      <c r="B19" s="4"/>
      <c r="C19" s="63" t="s">
        <v>57</v>
      </c>
      <c r="D19" s="44" t="str">
        <f t="shared" ref="D19:L19" si="4">IF(COUNTIF(D17:D18,"A")&gt;1,"C",IF(COUNTIF(D17:D18,"A")&gt;0,"P"," "))</f>
        <v>C</v>
      </c>
      <c r="E19" s="44" t="str">
        <f t="shared" si="4"/>
        <v>P</v>
      </c>
      <c r="F19" s="44" t="str">
        <f t="shared" si="4"/>
        <v xml:space="preserve"> </v>
      </c>
      <c r="G19" s="44" t="str">
        <f t="shared" si="4"/>
        <v xml:space="preserve"> </v>
      </c>
      <c r="H19" s="44" t="str">
        <f t="shared" si="4"/>
        <v xml:space="preserve"> </v>
      </c>
      <c r="I19" s="44" t="str">
        <f t="shared" si="4"/>
        <v xml:space="preserve"> </v>
      </c>
      <c r="J19" s="44" t="str">
        <f t="shared" si="4"/>
        <v xml:space="preserve"> </v>
      </c>
      <c r="K19" s="44" t="str">
        <f t="shared" si="4"/>
        <v xml:space="preserve"> </v>
      </c>
      <c r="L19" s="44" t="str">
        <f t="shared" si="4"/>
        <v xml:space="preserve"> </v>
      </c>
      <c r="M19" s="44" t="str">
        <f t="shared" ref="M19:R19" si="5">IF(COUNTIF(M17:M18,"A")&gt;1,"C",IF(COUNTIF(M17:M18,"A")&gt;0,"P"," "))</f>
        <v xml:space="preserve"> </v>
      </c>
      <c r="N19" s="44" t="str">
        <f t="shared" si="5"/>
        <v xml:space="preserve"> </v>
      </c>
      <c r="O19" s="44" t="str">
        <f t="shared" si="5"/>
        <v xml:space="preserve"> </v>
      </c>
      <c r="P19" s="44" t="str">
        <f t="shared" si="5"/>
        <v xml:space="preserve"> </v>
      </c>
      <c r="Q19" s="44" t="str">
        <f t="shared" si="5"/>
        <v xml:space="preserve"> </v>
      </c>
      <c r="R19" s="44" t="str">
        <f t="shared" si="5"/>
        <v xml:space="preserve"> </v>
      </c>
    </row>
    <row r="20" spans="1:18" x14ac:dyDescent="0.2">
      <c r="A20" s="40"/>
      <c r="B20" s="4"/>
      <c r="C20" s="63"/>
      <c r="D20" s="394"/>
      <c r="E20" s="394"/>
      <c r="F20" s="394"/>
      <c r="G20" s="394"/>
      <c r="H20" s="394"/>
      <c r="I20" s="394"/>
      <c r="J20" s="394"/>
      <c r="K20" s="394"/>
      <c r="L20" s="394"/>
      <c r="M20" s="394"/>
      <c r="N20" s="394"/>
      <c r="O20" s="394"/>
      <c r="P20" s="394"/>
      <c r="Q20" s="394"/>
      <c r="R20" s="394"/>
    </row>
    <row r="21" spans="1:18" ht="20.25" customHeight="1" x14ac:dyDescent="0.2">
      <c r="A21" s="464" t="s">
        <v>51</v>
      </c>
      <c r="B21" s="465"/>
      <c r="C21" s="465"/>
      <c r="D21" s="465"/>
      <c r="E21" s="465"/>
      <c r="F21" s="465"/>
      <c r="G21" s="465"/>
      <c r="H21" s="465"/>
      <c r="I21" s="465"/>
      <c r="J21" s="465"/>
      <c r="K21" s="465"/>
      <c r="L21" s="465"/>
      <c r="M21" s="465"/>
      <c r="N21" s="465"/>
      <c r="O21" s="465"/>
      <c r="P21" s="465"/>
      <c r="Q21" s="465"/>
      <c r="R21" s="465"/>
    </row>
    <row r="22" spans="1:18" ht="20.25" customHeight="1" x14ac:dyDescent="0.2">
      <c r="A22" s="462" t="s">
        <v>53</v>
      </c>
      <c r="B22" s="463"/>
      <c r="C22" s="463"/>
      <c r="D22" s="463"/>
      <c r="E22" s="463"/>
      <c r="F22" s="463"/>
      <c r="G22" s="463"/>
      <c r="H22" s="463"/>
      <c r="I22" s="463"/>
      <c r="J22" s="463"/>
      <c r="K22" s="463"/>
      <c r="L22" s="463"/>
      <c r="M22" s="463"/>
      <c r="N22" s="463"/>
      <c r="O22" s="463"/>
      <c r="P22" s="463"/>
      <c r="Q22" s="463"/>
      <c r="R22" s="463"/>
    </row>
    <row r="23" spans="1:18" ht="15.75" x14ac:dyDescent="0.2">
      <c r="A23" s="41"/>
      <c r="B23" s="17" t="s">
        <v>26</v>
      </c>
      <c r="C23" s="42"/>
      <c r="D23" s="42"/>
      <c r="E23" s="42"/>
      <c r="F23" s="42"/>
      <c r="G23" s="42"/>
      <c r="H23" s="42"/>
      <c r="I23" s="42"/>
      <c r="J23" s="42"/>
      <c r="K23" s="42"/>
      <c r="L23" s="42"/>
      <c r="M23" s="42"/>
      <c r="N23" s="42"/>
      <c r="O23" s="42"/>
      <c r="P23" s="42"/>
      <c r="Q23" s="42"/>
      <c r="R23" s="42"/>
    </row>
    <row r="24" spans="1:18" x14ac:dyDescent="0.2">
      <c r="A24"/>
      <c r="B24" s="38">
        <v>1</v>
      </c>
      <c r="C24" s="65" t="s">
        <v>27</v>
      </c>
      <c r="D24" s="66"/>
      <c r="E24" s="66"/>
      <c r="F24" s="66"/>
      <c r="G24" s="66"/>
      <c r="H24" s="66"/>
      <c r="I24" s="66"/>
      <c r="J24" s="66"/>
      <c r="K24" s="66"/>
      <c r="L24" s="66"/>
      <c r="M24" s="66"/>
      <c r="N24" s="66"/>
      <c r="O24" s="66"/>
      <c r="P24" s="66"/>
      <c r="Q24" s="66"/>
      <c r="R24" s="66"/>
    </row>
    <row r="25" spans="1:18" x14ac:dyDescent="0.2">
      <c r="A25" s="40"/>
      <c r="B25" s="38">
        <v>2</v>
      </c>
      <c r="C25" s="68" t="s">
        <v>28</v>
      </c>
      <c r="D25" s="43"/>
      <c r="E25" s="43"/>
      <c r="F25" s="43"/>
      <c r="G25" s="43"/>
      <c r="H25" s="43"/>
      <c r="I25" s="43"/>
      <c r="J25" s="43"/>
      <c r="K25" s="43"/>
      <c r="L25" s="43"/>
      <c r="M25" s="43"/>
      <c r="N25" s="43"/>
      <c r="O25" s="43"/>
      <c r="P25" s="43"/>
      <c r="Q25" s="43"/>
      <c r="R25" s="43"/>
    </row>
    <row r="26" spans="1:18" ht="13.5" thickBot="1" x14ac:dyDescent="0.25">
      <c r="A26" s="40"/>
      <c r="B26" s="38">
        <v>3</v>
      </c>
      <c r="C26" s="69" t="s">
        <v>29</v>
      </c>
      <c r="D26" s="43"/>
      <c r="E26" s="43"/>
      <c r="F26" s="43"/>
      <c r="G26" s="43"/>
      <c r="H26" s="43"/>
      <c r="I26" s="43"/>
      <c r="J26" s="43"/>
      <c r="K26" s="43"/>
      <c r="L26" s="43"/>
      <c r="M26" s="43"/>
      <c r="N26" s="43"/>
      <c r="O26" s="43"/>
      <c r="P26" s="43"/>
      <c r="Q26" s="43"/>
      <c r="R26" s="43"/>
    </row>
    <row r="27" spans="1:18" ht="13.5" thickBot="1" x14ac:dyDescent="0.25">
      <c r="A27" s="40"/>
      <c r="C27" s="63" t="s">
        <v>57</v>
      </c>
      <c r="D27" s="44" t="str">
        <f>IF(COUNTIF(D24:D26,"A")=3,"C",IF(COUNTIF(D24:D26,"A")&gt;0,"P"," "))</f>
        <v xml:space="preserve"> </v>
      </c>
      <c r="E27" s="44" t="str">
        <f t="shared" ref="E27:L27" si="6">IF(COUNTIF(E24:E26,"A")=3,"C",IF(COUNTIF(E24:E26,"A")&gt;0,"P"," "))</f>
        <v xml:space="preserve"> </v>
      </c>
      <c r="F27" s="44" t="str">
        <f t="shared" si="6"/>
        <v xml:space="preserve"> </v>
      </c>
      <c r="G27" s="44" t="str">
        <f t="shared" si="6"/>
        <v xml:space="preserve"> </v>
      </c>
      <c r="H27" s="44" t="str">
        <f t="shared" si="6"/>
        <v xml:space="preserve"> </v>
      </c>
      <c r="I27" s="44" t="str">
        <f t="shared" si="6"/>
        <v xml:space="preserve"> </v>
      </c>
      <c r="J27" s="44" t="str">
        <f t="shared" si="6"/>
        <v xml:space="preserve"> </v>
      </c>
      <c r="K27" s="44" t="str">
        <f t="shared" si="6"/>
        <v xml:space="preserve"> </v>
      </c>
      <c r="L27" s="44" t="str">
        <f t="shared" si="6"/>
        <v xml:space="preserve"> </v>
      </c>
      <c r="M27" s="44" t="str">
        <f t="shared" ref="M27:R27" si="7">IF(COUNTIF(M24:M26,"A")=3,"C",IF(COUNTIF(M24:M26,"A")&gt;0,"P"," "))</f>
        <v xml:space="preserve"> </v>
      </c>
      <c r="N27" s="44" t="str">
        <f t="shared" si="7"/>
        <v xml:space="preserve"> </v>
      </c>
      <c r="O27" s="44" t="str">
        <f t="shared" si="7"/>
        <v xml:space="preserve"> </v>
      </c>
      <c r="P27" s="44" t="str">
        <f t="shared" si="7"/>
        <v xml:space="preserve"> </v>
      </c>
      <c r="Q27" s="44" t="str">
        <f t="shared" si="7"/>
        <v xml:space="preserve"> </v>
      </c>
      <c r="R27" s="44" t="str">
        <f t="shared" si="7"/>
        <v xml:space="preserve"> </v>
      </c>
    </row>
    <row r="28" spans="1:18" ht="15.75" x14ac:dyDescent="0.2">
      <c r="A28" s="41"/>
      <c r="B28" s="468" t="s">
        <v>30</v>
      </c>
      <c r="C28" s="468"/>
      <c r="D28" s="468"/>
      <c r="E28" s="468"/>
      <c r="F28" s="468"/>
      <c r="G28" s="468"/>
      <c r="H28" s="468"/>
      <c r="I28" s="468"/>
      <c r="J28" s="468"/>
      <c r="K28" s="468"/>
      <c r="L28" s="468"/>
      <c r="M28" s="468"/>
      <c r="N28" s="468"/>
      <c r="O28" s="468"/>
      <c r="P28" s="468"/>
      <c r="Q28" s="468"/>
      <c r="R28" s="468"/>
    </row>
    <row r="29" spans="1:18" x14ac:dyDescent="0.2">
      <c r="A29"/>
      <c r="B29" s="38">
        <v>1</v>
      </c>
      <c r="C29" s="68" t="s">
        <v>31</v>
      </c>
      <c r="D29" s="43"/>
      <c r="E29" s="43"/>
      <c r="F29" s="43"/>
      <c r="G29" s="43"/>
      <c r="H29" s="43"/>
      <c r="I29" s="43"/>
      <c r="J29" s="43"/>
      <c r="K29" s="43"/>
      <c r="L29" s="43"/>
      <c r="M29" s="43"/>
      <c r="N29" s="43"/>
      <c r="O29" s="43"/>
      <c r="P29" s="43"/>
      <c r="Q29" s="43"/>
      <c r="R29" s="43"/>
    </row>
    <row r="30" spans="1:18" x14ac:dyDescent="0.2">
      <c r="A30" s="40"/>
      <c r="B30" s="38">
        <v>2</v>
      </c>
      <c r="C30" s="68" t="s">
        <v>32</v>
      </c>
      <c r="D30" s="43"/>
      <c r="E30" s="43"/>
      <c r="F30" s="43"/>
      <c r="G30" s="43"/>
      <c r="H30" s="43"/>
      <c r="I30" s="43"/>
      <c r="J30" s="43"/>
      <c r="K30" s="43"/>
      <c r="L30" s="43"/>
      <c r="M30" s="43"/>
      <c r="N30" s="43"/>
      <c r="O30" s="43"/>
      <c r="P30" s="43"/>
      <c r="Q30" s="43"/>
      <c r="R30" s="43"/>
    </row>
    <row r="31" spans="1:18" ht="13.5" thickBot="1" x14ac:dyDescent="0.25">
      <c r="A31" s="40"/>
      <c r="B31" s="38">
        <v>3</v>
      </c>
      <c r="C31" s="69" t="s">
        <v>33</v>
      </c>
      <c r="D31" s="43"/>
      <c r="E31" s="43"/>
      <c r="F31" s="43"/>
      <c r="G31" s="43"/>
      <c r="H31" s="43"/>
      <c r="I31" s="43"/>
      <c r="J31" s="43"/>
      <c r="K31" s="43"/>
      <c r="L31" s="43"/>
      <c r="M31" s="43"/>
      <c r="N31" s="43"/>
      <c r="O31" s="43"/>
      <c r="P31" s="43"/>
      <c r="Q31" s="43"/>
      <c r="R31" s="43"/>
    </row>
    <row r="32" spans="1:18" ht="13.5" thickBot="1" x14ac:dyDescent="0.25">
      <c r="A32" s="40"/>
      <c r="B32" s="4"/>
      <c r="C32" s="63" t="s">
        <v>57</v>
      </c>
      <c r="D32" s="44" t="str">
        <f t="shared" ref="D32:L32" si="8">IF(COUNTIF(D29:D31,"A")=3,"C",IF(COUNTIF(D29:D31,"A")&gt;0,"P"," "))</f>
        <v xml:space="preserve"> </v>
      </c>
      <c r="E32" s="44" t="str">
        <f t="shared" si="8"/>
        <v xml:space="preserve"> </v>
      </c>
      <c r="F32" s="44" t="str">
        <f t="shared" si="8"/>
        <v xml:space="preserve"> </v>
      </c>
      <c r="G32" s="44" t="str">
        <f t="shared" si="8"/>
        <v xml:space="preserve"> </v>
      </c>
      <c r="H32" s="44" t="str">
        <f t="shared" si="8"/>
        <v xml:space="preserve"> </v>
      </c>
      <c r="I32" s="44" t="str">
        <f t="shared" si="8"/>
        <v xml:space="preserve"> </v>
      </c>
      <c r="J32" s="44" t="str">
        <f t="shared" si="8"/>
        <v xml:space="preserve"> </v>
      </c>
      <c r="K32" s="44" t="str">
        <f t="shared" si="8"/>
        <v xml:space="preserve"> </v>
      </c>
      <c r="L32" s="44" t="str">
        <f t="shared" si="8"/>
        <v xml:space="preserve"> </v>
      </c>
      <c r="M32" s="44" t="str">
        <f t="shared" ref="M32:R32" si="9">IF(COUNTIF(M29:M31,"A")=3,"C",IF(COUNTIF(M29:M31,"A")&gt;0,"P"," "))</f>
        <v xml:space="preserve"> </v>
      </c>
      <c r="N32" s="44" t="str">
        <f t="shared" si="9"/>
        <v xml:space="preserve"> </v>
      </c>
      <c r="O32" s="44" t="str">
        <f t="shared" si="9"/>
        <v xml:space="preserve"> </v>
      </c>
      <c r="P32" s="44" t="str">
        <f t="shared" si="9"/>
        <v xml:space="preserve"> </v>
      </c>
      <c r="Q32" s="44" t="str">
        <f t="shared" si="9"/>
        <v xml:space="preserve"> </v>
      </c>
      <c r="R32" s="44" t="str">
        <f t="shared" si="9"/>
        <v xml:space="preserve"> </v>
      </c>
    </row>
    <row r="33" spans="1:18" ht="15.75" x14ac:dyDescent="0.2">
      <c r="A33" s="41"/>
      <c r="B33" s="468" t="s">
        <v>34</v>
      </c>
      <c r="C33" s="468"/>
      <c r="D33" s="468"/>
      <c r="E33" s="468"/>
      <c r="F33" s="468"/>
      <c r="G33" s="468"/>
      <c r="H33" s="468"/>
      <c r="I33" s="468"/>
      <c r="J33" s="468"/>
      <c r="K33" s="468"/>
      <c r="L33" s="468"/>
      <c r="M33" s="468"/>
      <c r="N33" s="468"/>
      <c r="O33" s="468"/>
      <c r="P33" s="468"/>
      <c r="Q33" s="468"/>
      <c r="R33" s="468"/>
    </row>
    <row r="34" spans="1:18" x14ac:dyDescent="0.2">
      <c r="A34"/>
      <c r="B34" s="38">
        <v>1</v>
      </c>
      <c r="C34" s="64" t="s">
        <v>35</v>
      </c>
      <c r="D34" s="43"/>
      <c r="E34" s="43"/>
      <c r="F34" s="43"/>
      <c r="G34" s="43"/>
      <c r="H34" s="43"/>
      <c r="I34" s="43"/>
      <c r="J34" s="43"/>
      <c r="K34" s="43"/>
      <c r="L34" s="43"/>
      <c r="M34" s="43"/>
      <c r="N34" s="43"/>
      <c r="O34" s="43"/>
      <c r="P34" s="43"/>
      <c r="Q34" s="43"/>
      <c r="R34" s="43"/>
    </row>
    <row r="35" spans="1:18" ht="13.5" thickBot="1" x14ac:dyDescent="0.25">
      <c r="A35" s="40"/>
      <c r="B35" s="38">
        <v>2</v>
      </c>
      <c r="C35" s="58" t="s">
        <v>36</v>
      </c>
      <c r="D35" s="43"/>
      <c r="E35" s="43"/>
      <c r="F35" s="43"/>
      <c r="G35" s="43"/>
      <c r="H35" s="43"/>
      <c r="I35" s="43"/>
      <c r="J35" s="43"/>
      <c r="K35" s="43"/>
      <c r="L35" s="43"/>
      <c r="M35" s="43"/>
      <c r="N35" s="43"/>
      <c r="O35" s="43"/>
      <c r="P35" s="43"/>
      <c r="Q35" s="43"/>
      <c r="R35" s="43"/>
    </row>
    <row r="36" spans="1:18" ht="13.5" thickBot="1" x14ac:dyDescent="0.25">
      <c r="A36" s="40"/>
      <c r="B36" s="4"/>
      <c r="C36" s="63" t="s">
        <v>57</v>
      </c>
      <c r="D36" s="44" t="str">
        <f>IF(COUNTIF(D34:D35,"A")=2,"C",IF(COUNTIF(D34:D35,"A")&gt;0,"P"," "))</f>
        <v xml:space="preserve"> </v>
      </c>
      <c r="E36" s="44" t="str">
        <f t="shared" ref="E36:L36" si="10">IF(COUNTIF(E34:E35,"A")=2,"C",IF(COUNTIF(E34:E35,"A")&gt;0,"P"," "))</f>
        <v xml:space="preserve"> </v>
      </c>
      <c r="F36" s="44" t="str">
        <f t="shared" si="10"/>
        <v xml:space="preserve"> </v>
      </c>
      <c r="G36" s="44" t="str">
        <f t="shared" si="10"/>
        <v xml:space="preserve"> </v>
      </c>
      <c r="H36" s="44" t="str">
        <f t="shared" si="10"/>
        <v xml:space="preserve"> </v>
      </c>
      <c r="I36" s="44" t="str">
        <f t="shared" si="10"/>
        <v xml:space="preserve"> </v>
      </c>
      <c r="J36" s="44" t="str">
        <f t="shared" si="10"/>
        <v xml:space="preserve"> </v>
      </c>
      <c r="K36" s="44" t="str">
        <f t="shared" si="10"/>
        <v xml:space="preserve"> </v>
      </c>
      <c r="L36" s="44" t="str">
        <f t="shared" si="10"/>
        <v xml:space="preserve"> </v>
      </c>
      <c r="M36" s="44" t="str">
        <f t="shared" ref="M36:R36" si="11">IF(COUNTIF(M34:M35,"A")=2,"C",IF(COUNTIF(M34:M35,"A")&gt;0,"P"," "))</f>
        <v xml:space="preserve"> </v>
      </c>
      <c r="N36" s="44" t="str">
        <f t="shared" si="11"/>
        <v xml:space="preserve"> </v>
      </c>
      <c r="O36" s="44" t="str">
        <f t="shared" si="11"/>
        <v xml:space="preserve"> </v>
      </c>
      <c r="P36" s="44" t="str">
        <f t="shared" si="11"/>
        <v xml:space="preserve"> </v>
      </c>
      <c r="Q36" s="44" t="str">
        <f t="shared" si="11"/>
        <v xml:space="preserve"> </v>
      </c>
      <c r="R36" s="44" t="str">
        <f t="shared" si="11"/>
        <v xml:space="preserve"> </v>
      </c>
    </row>
    <row r="37" spans="1:18" x14ac:dyDescent="0.2">
      <c r="A37" s="40"/>
      <c r="B37" s="4"/>
      <c r="C37" s="63"/>
      <c r="D37" s="394"/>
      <c r="E37" s="394"/>
      <c r="F37" s="394"/>
      <c r="G37" s="394"/>
      <c r="H37" s="394"/>
      <c r="I37" s="394"/>
      <c r="J37" s="394"/>
      <c r="K37" s="394"/>
      <c r="L37" s="394"/>
      <c r="M37" s="394"/>
      <c r="N37" s="394"/>
      <c r="O37" s="394"/>
      <c r="P37" s="394"/>
      <c r="Q37" s="394"/>
      <c r="R37" s="394"/>
    </row>
    <row r="38" spans="1:18" ht="20.25" customHeight="1" x14ac:dyDescent="0.2">
      <c r="A38" s="464" t="s">
        <v>5</v>
      </c>
      <c r="B38" s="465"/>
      <c r="C38" s="465"/>
      <c r="D38" s="465"/>
      <c r="E38" s="465"/>
      <c r="F38" s="465"/>
      <c r="G38" s="465"/>
      <c r="H38" s="465"/>
      <c r="I38" s="465"/>
      <c r="J38" s="465"/>
      <c r="K38" s="465"/>
      <c r="L38" s="465"/>
      <c r="M38" s="465"/>
      <c r="N38" s="465"/>
      <c r="O38" s="465"/>
      <c r="P38" s="465"/>
      <c r="Q38" s="465"/>
      <c r="R38" s="465"/>
    </row>
    <row r="39" spans="1:18" ht="20.25" customHeight="1" x14ac:dyDescent="0.2">
      <c r="A39" s="462" t="s">
        <v>151</v>
      </c>
      <c r="B39" s="463"/>
      <c r="C39" s="463"/>
      <c r="D39" s="463"/>
      <c r="E39" s="463"/>
      <c r="F39" s="463"/>
      <c r="G39" s="463"/>
      <c r="H39" s="463"/>
      <c r="I39" s="463"/>
      <c r="J39" s="463"/>
      <c r="K39" s="463"/>
      <c r="L39" s="463"/>
      <c r="M39" s="463"/>
      <c r="N39" s="463"/>
      <c r="O39" s="463"/>
      <c r="P39" s="463"/>
      <c r="Q39" s="463"/>
      <c r="R39" s="463"/>
    </row>
    <row r="40" spans="1:18" ht="15.75" x14ac:dyDescent="0.2">
      <c r="A40" s="41"/>
      <c r="B40" s="466" t="s">
        <v>149</v>
      </c>
      <c r="C40" s="467"/>
      <c r="D40" s="467"/>
      <c r="E40" s="467"/>
      <c r="F40" s="467"/>
      <c r="G40" s="467"/>
      <c r="H40" s="467"/>
      <c r="I40" s="467"/>
      <c r="J40" s="467"/>
      <c r="K40" s="467"/>
      <c r="L40" s="467"/>
      <c r="M40" s="467"/>
      <c r="N40" s="467"/>
      <c r="O40" s="467"/>
      <c r="P40" s="467"/>
      <c r="Q40" s="467"/>
      <c r="R40" s="467"/>
    </row>
    <row r="41" spans="1:18" ht="13.5" thickBot="1" x14ac:dyDescent="0.25">
      <c r="A41"/>
      <c r="B41" s="38">
        <v>1</v>
      </c>
      <c r="C41" s="310" t="s">
        <v>149</v>
      </c>
      <c r="D41" s="66"/>
      <c r="E41" s="66"/>
      <c r="F41" s="66"/>
      <c r="G41" s="66"/>
      <c r="H41" s="66"/>
      <c r="I41" s="66"/>
      <c r="J41" s="66"/>
      <c r="K41" s="66"/>
      <c r="L41" s="66"/>
      <c r="M41" s="66"/>
      <c r="N41" s="66"/>
      <c r="O41" s="66"/>
      <c r="P41" s="66"/>
      <c r="Q41" s="66"/>
      <c r="R41" s="66"/>
    </row>
    <row r="42" spans="1:18" ht="13.5" thickBot="1" x14ac:dyDescent="0.25">
      <c r="A42" s="40"/>
      <c r="C42" s="63" t="s">
        <v>57</v>
      </c>
      <c r="D42" s="44" t="str">
        <f>IF(COUNTIF(D41:D41,"A")=1,"C",IF(COUNTIF(D41:D41,"A")&gt;0,"P"," "))</f>
        <v xml:space="preserve"> </v>
      </c>
      <c r="E42" s="44" t="str">
        <f t="shared" ref="E42:R42" si="12">IF(COUNTIF(E41:E41,"A")=1,"C",IF(COUNTIF(E41:E41,"A")&gt;0,"P"," "))</f>
        <v xml:space="preserve"> </v>
      </c>
      <c r="F42" s="44" t="str">
        <f t="shared" si="12"/>
        <v xml:space="preserve"> </v>
      </c>
      <c r="G42" s="44" t="str">
        <f t="shared" si="12"/>
        <v xml:space="preserve"> </v>
      </c>
      <c r="H42" s="44" t="str">
        <f t="shared" si="12"/>
        <v xml:space="preserve"> </v>
      </c>
      <c r="I42" s="44" t="str">
        <f t="shared" si="12"/>
        <v xml:space="preserve"> </v>
      </c>
      <c r="J42" s="44" t="str">
        <f t="shared" si="12"/>
        <v xml:space="preserve"> </v>
      </c>
      <c r="K42" s="44" t="str">
        <f t="shared" si="12"/>
        <v xml:space="preserve"> </v>
      </c>
      <c r="L42" s="44" t="str">
        <f t="shared" si="12"/>
        <v xml:space="preserve"> </v>
      </c>
      <c r="M42" s="44" t="str">
        <f t="shared" si="12"/>
        <v xml:space="preserve"> </v>
      </c>
      <c r="N42" s="44" t="str">
        <f t="shared" si="12"/>
        <v xml:space="preserve"> </v>
      </c>
      <c r="O42" s="44" t="str">
        <f t="shared" si="12"/>
        <v xml:space="preserve"> </v>
      </c>
      <c r="P42" s="44" t="str">
        <f t="shared" si="12"/>
        <v xml:space="preserve"> </v>
      </c>
      <c r="Q42" s="44" t="str">
        <f t="shared" si="12"/>
        <v xml:space="preserve"> </v>
      </c>
      <c r="R42" s="44" t="str">
        <f t="shared" si="12"/>
        <v xml:space="preserve"> </v>
      </c>
    </row>
    <row r="43" spans="1:18" ht="15.75" x14ac:dyDescent="0.2">
      <c r="A43" s="41"/>
      <c r="B43" s="468" t="s">
        <v>160</v>
      </c>
      <c r="C43" s="468"/>
      <c r="D43" s="468"/>
      <c r="E43" s="468"/>
      <c r="F43" s="468"/>
      <c r="G43" s="468"/>
      <c r="H43" s="468"/>
      <c r="I43" s="468"/>
      <c r="J43" s="468"/>
      <c r="K43" s="468"/>
      <c r="L43" s="468"/>
      <c r="M43" s="468"/>
      <c r="N43" s="468"/>
      <c r="O43" s="468"/>
      <c r="P43" s="468"/>
      <c r="Q43" s="468"/>
      <c r="R43" s="468"/>
    </row>
    <row r="44" spans="1:18" ht="13.5" thickBot="1" x14ac:dyDescent="0.25">
      <c r="A44"/>
      <c r="B44" s="38">
        <v>1</v>
      </c>
      <c r="C44" s="311" t="s">
        <v>160</v>
      </c>
      <c r="D44" s="43"/>
      <c r="E44" s="43"/>
      <c r="F44" s="43"/>
      <c r="G44" s="43"/>
      <c r="H44" s="43"/>
      <c r="I44" s="43"/>
      <c r="J44" s="43"/>
      <c r="K44" s="43"/>
      <c r="L44" s="43"/>
      <c r="M44" s="43"/>
      <c r="N44" s="43"/>
      <c r="O44" s="43"/>
      <c r="P44" s="43"/>
      <c r="Q44" s="43"/>
      <c r="R44" s="43"/>
    </row>
    <row r="45" spans="1:18" ht="13.5" thickBot="1" x14ac:dyDescent="0.25">
      <c r="A45" s="40"/>
      <c r="B45" s="4"/>
      <c r="C45" s="63" t="s">
        <v>57</v>
      </c>
      <c r="D45" s="44" t="str">
        <f>IF(COUNTIF(D44:D44,"A")=1,"C",IF(COUNTIF(D44:D44,"A")&gt;0,"P"," "))</f>
        <v xml:space="preserve"> </v>
      </c>
      <c r="E45" s="44" t="str">
        <f t="shared" ref="E45:R45" si="13">IF(COUNTIF(E44:E44,"A")=1,"C",IF(COUNTIF(E44:E44,"A")&gt;0,"P"," "))</f>
        <v xml:space="preserve"> </v>
      </c>
      <c r="F45" s="44" t="str">
        <f t="shared" si="13"/>
        <v xml:space="preserve"> </v>
      </c>
      <c r="G45" s="44" t="str">
        <f t="shared" si="13"/>
        <v xml:space="preserve"> </v>
      </c>
      <c r="H45" s="44" t="str">
        <f t="shared" si="13"/>
        <v xml:space="preserve"> </v>
      </c>
      <c r="I45" s="44" t="str">
        <f t="shared" si="13"/>
        <v xml:space="preserve"> </v>
      </c>
      <c r="J45" s="44" t="str">
        <f t="shared" si="13"/>
        <v xml:space="preserve"> </v>
      </c>
      <c r="K45" s="44" t="str">
        <f t="shared" si="13"/>
        <v xml:space="preserve"> </v>
      </c>
      <c r="L45" s="44" t="str">
        <f t="shared" si="13"/>
        <v xml:space="preserve"> </v>
      </c>
      <c r="M45" s="44" t="str">
        <f t="shared" si="13"/>
        <v xml:space="preserve"> </v>
      </c>
      <c r="N45" s="44" t="str">
        <f t="shared" si="13"/>
        <v xml:space="preserve"> </v>
      </c>
      <c r="O45" s="44" t="str">
        <f t="shared" si="13"/>
        <v xml:space="preserve"> </v>
      </c>
      <c r="P45" s="44" t="str">
        <f t="shared" si="13"/>
        <v xml:space="preserve"> </v>
      </c>
      <c r="Q45" s="44" t="str">
        <f t="shared" si="13"/>
        <v xml:space="preserve"> </v>
      </c>
      <c r="R45" s="44" t="str">
        <f t="shared" si="13"/>
        <v xml:space="preserve"> </v>
      </c>
    </row>
    <row r="46" spans="1:18" ht="15.75" x14ac:dyDescent="0.2">
      <c r="A46" s="41"/>
      <c r="B46" s="468" t="s">
        <v>161</v>
      </c>
      <c r="C46" s="468"/>
      <c r="D46" s="468"/>
      <c r="E46" s="468"/>
      <c r="F46" s="468"/>
      <c r="G46" s="468"/>
      <c r="H46" s="468"/>
      <c r="I46" s="468"/>
      <c r="J46" s="468"/>
      <c r="K46" s="468"/>
      <c r="L46" s="468"/>
      <c r="M46" s="468"/>
      <c r="N46" s="468"/>
      <c r="O46" s="468"/>
      <c r="P46" s="468"/>
      <c r="Q46" s="468"/>
      <c r="R46" s="468"/>
    </row>
    <row r="47" spans="1:18" ht="13.5" thickBot="1" x14ac:dyDescent="0.25">
      <c r="A47"/>
      <c r="B47" s="38">
        <v>1</v>
      </c>
      <c r="C47" s="312" t="s">
        <v>161</v>
      </c>
      <c r="D47" s="43"/>
      <c r="E47" s="43"/>
      <c r="F47" s="43"/>
      <c r="G47" s="43"/>
      <c r="H47" s="43"/>
      <c r="I47" s="43"/>
      <c r="J47" s="43"/>
      <c r="K47" s="43"/>
      <c r="L47" s="43"/>
      <c r="M47" s="43"/>
      <c r="N47" s="43"/>
      <c r="O47" s="43"/>
      <c r="P47" s="43"/>
      <c r="Q47" s="43"/>
      <c r="R47" s="43"/>
    </row>
    <row r="48" spans="1:18" ht="13.5" thickBot="1" x14ac:dyDescent="0.25">
      <c r="A48" s="40"/>
      <c r="B48" s="4"/>
      <c r="C48" s="63" t="s">
        <v>57</v>
      </c>
      <c r="D48" s="44" t="str">
        <f>IF(COUNTIF(D47:D47,"A")=1,"C",IF(COUNTIF(D47:D47,"A")&gt;0,"P"," "))</f>
        <v xml:space="preserve"> </v>
      </c>
      <c r="E48" s="44" t="str">
        <f t="shared" ref="E48:R48" si="14">IF(COUNTIF(E47:E47,"A")=1,"C",IF(COUNTIF(E47:E47,"A")&gt;0,"P"," "))</f>
        <v xml:space="preserve"> </v>
      </c>
      <c r="F48" s="44" t="str">
        <f t="shared" si="14"/>
        <v xml:space="preserve"> </v>
      </c>
      <c r="G48" s="44" t="str">
        <f t="shared" si="14"/>
        <v xml:space="preserve"> </v>
      </c>
      <c r="H48" s="44" t="str">
        <f t="shared" si="14"/>
        <v xml:space="preserve"> </v>
      </c>
      <c r="I48" s="44" t="str">
        <f t="shared" si="14"/>
        <v xml:space="preserve"> </v>
      </c>
      <c r="J48" s="44" t="str">
        <f t="shared" si="14"/>
        <v xml:space="preserve"> </v>
      </c>
      <c r="K48" s="44" t="str">
        <f t="shared" si="14"/>
        <v xml:space="preserve"> </v>
      </c>
      <c r="L48" s="44" t="str">
        <f t="shared" si="14"/>
        <v xml:space="preserve"> </v>
      </c>
      <c r="M48" s="44" t="str">
        <f t="shared" si="14"/>
        <v xml:space="preserve"> </v>
      </c>
      <c r="N48" s="44" t="str">
        <f t="shared" si="14"/>
        <v xml:space="preserve"> </v>
      </c>
      <c r="O48" s="44" t="str">
        <f t="shared" si="14"/>
        <v xml:space="preserve"> </v>
      </c>
      <c r="P48" s="44" t="str">
        <f t="shared" si="14"/>
        <v xml:space="preserve"> </v>
      </c>
      <c r="Q48" s="44" t="str">
        <f t="shared" si="14"/>
        <v xml:space="preserve"> </v>
      </c>
      <c r="R48" s="44" t="str">
        <f t="shared" si="14"/>
        <v xml:space="preserve"> </v>
      </c>
    </row>
    <row r="49" spans="1:18" x14ac:dyDescent="0.2">
      <c r="D49" s="394"/>
      <c r="E49" s="394"/>
      <c r="F49" s="394"/>
      <c r="G49" s="394"/>
      <c r="H49" s="394"/>
      <c r="I49" s="394"/>
      <c r="J49" s="394"/>
      <c r="K49" s="394"/>
      <c r="L49" s="394"/>
      <c r="M49" s="394"/>
      <c r="N49" s="394"/>
      <c r="O49" s="394"/>
      <c r="P49" s="394"/>
      <c r="Q49" s="394"/>
      <c r="R49" s="394"/>
    </row>
    <row r="50" spans="1:18" x14ac:dyDescent="0.2">
      <c r="A50" s="70"/>
      <c r="B50" s="71"/>
      <c r="C50" s="71"/>
      <c r="D50" s="72"/>
      <c r="E50" s="72"/>
      <c r="F50" s="72"/>
      <c r="G50" s="72"/>
      <c r="H50" s="72"/>
      <c r="I50" s="72"/>
      <c r="J50" s="72"/>
      <c r="K50" s="72"/>
      <c r="L50" s="72"/>
      <c r="M50" s="72"/>
      <c r="N50" s="72"/>
      <c r="O50" s="72"/>
      <c r="P50" s="72"/>
      <c r="Q50" s="72"/>
      <c r="R50" s="72"/>
    </row>
    <row r="51" spans="1:18" x14ac:dyDescent="0.2">
      <c r="A51" s="70"/>
      <c r="B51" s="3"/>
      <c r="C51" s="3"/>
      <c r="D51" s="72"/>
      <c r="E51" s="72"/>
      <c r="F51" s="72"/>
      <c r="G51" s="72"/>
      <c r="H51" s="72"/>
      <c r="I51" s="72"/>
      <c r="J51" s="72"/>
      <c r="K51" s="72"/>
      <c r="L51" s="72"/>
      <c r="M51" s="72"/>
      <c r="N51" s="72"/>
      <c r="O51" s="72"/>
      <c r="P51" s="72"/>
      <c r="Q51" s="72"/>
      <c r="R51" s="72"/>
    </row>
    <row r="52" spans="1:18" x14ac:dyDescent="0.2">
      <c r="A52" s="70"/>
      <c r="B52" s="3"/>
      <c r="C52" s="3"/>
      <c r="D52" s="72"/>
      <c r="E52" s="72"/>
      <c r="F52" s="72"/>
      <c r="G52" s="72"/>
      <c r="H52" s="72"/>
      <c r="I52" s="72"/>
      <c r="J52" s="72"/>
      <c r="K52" s="72"/>
      <c r="L52" s="72"/>
      <c r="M52" s="72"/>
      <c r="N52" s="72"/>
      <c r="O52" s="72"/>
      <c r="P52" s="72"/>
      <c r="Q52" s="72"/>
      <c r="R52" s="72"/>
    </row>
    <row r="53" spans="1:18" x14ac:dyDescent="0.2">
      <c r="A53" s="70"/>
      <c r="B53" s="3"/>
      <c r="C53" s="3"/>
      <c r="D53" s="72"/>
      <c r="E53" s="72"/>
      <c r="F53" s="72"/>
      <c r="G53" s="72"/>
      <c r="H53" s="72"/>
      <c r="I53" s="72"/>
      <c r="J53" s="72"/>
      <c r="K53" s="72"/>
      <c r="L53" s="72"/>
      <c r="M53" s="72"/>
      <c r="N53" s="72"/>
      <c r="O53" s="72"/>
      <c r="P53" s="72"/>
      <c r="Q53" s="72"/>
      <c r="R53" s="72"/>
    </row>
    <row r="54" spans="1:18" x14ac:dyDescent="0.2">
      <c r="A54" s="70"/>
      <c r="B54" s="3"/>
      <c r="C54" s="3"/>
      <c r="D54" s="72"/>
      <c r="E54" s="72"/>
      <c r="F54" s="72"/>
      <c r="G54" s="72"/>
      <c r="H54" s="72"/>
      <c r="I54" s="72"/>
      <c r="J54" s="72"/>
      <c r="K54" s="72"/>
      <c r="L54" s="72"/>
      <c r="M54" s="72"/>
      <c r="N54" s="72"/>
      <c r="O54" s="72"/>
      <c r="P54" s="72"/>
      <c r="Q54" s="72"/>
      <c r="R54" s="72"/>
    </row>
    <row r="55" spans="1:18" ht="12.75" customHeight="1" x14ac:dyDescent="0.2">
      <c r="A55" s="70"/>
      <c r="B55" s="73"/>
      <c r="C55" s="73"/>
      <c r="D55" s="72"/>
      <c r="E55" s="72"/>
      <c r="F55" s="72"/>
      <c r="G55" s="72"/>
      <c r="H55" s="72"/>
      <c r="I55" s="72"/>
      <c r="J55" s="72"/>
      <c r="K55" s="72"/>
      <c r="L55" s="72"/>
      <c r="M55" s="72"/>
      <c r="N55" s="72"/>
      <c r="O55" s="72"/>
      <c r="P55" s="72"/>
      <c r="Q55" s="72"/>
      <c r="R55" s="72"/>
    </row>
    <row r="56" spans="1:18" x14ac:dyDescent="0.2">
      <c r="A56" s="70"/>
      <c r="B56" s="3"/>
      <c r="C56" s="3"/>
      <c r="D56" s="72"/>
      <c r="E56" s="72"/>
      <c r="F56" s="72"/>
      <c r="G56" s="72"/>
      <c r="H56" s="72"/>
      <c r="I56" s="72"/>
      <c r="J56" s="72"/>
      <c r="K56" s="72"/>
      <c r="L56" s="72"/>
      <c r="M56" s="72"/>
      <c r="N56" s="72"/>
      <c r="O56" s="72"/>
      <c r="P56" s="72"/>
      <c r="Q56" s="72"/>
      <c r="R56" s="72"/>
    </row>
    <row r="57" spans="1:18" x14ac:dyDescent="0.2">
      <c r="A57" s="70"/>
      <c r="B57" s="3"/>
      <c r="C57" s="3"/>
      <c r="D57" s="72"/>
      <c r="E57" s="72"/>
      <c r="F57" s="72"/>
      <c r="G57" s="72"/>
      <c r="H57" s="72"/>
      <c r="I57" s="72"/>
      <c r="J57" s="72"/>
      <c r="K57" s="72"/>
      <c r="L57" s="72"/>
      <c r="M57" s="72"/>
      <c r="N57" s="72"/>
      <c r="O57" s="72"/>
      <c r="P57" s="72"/>
      <c r="Q57" s="72"/>
      <c r="R57" s="72"/>
    </row>
    <row r="58" spans="1:18" x14ac:dyDescent="0.2">
      <c r="A58" s="70"/>
      <c r="B58" s="3"/>
      <c r="C58" s="3"/>
      <c r="D58" s="72"/>
      <c r="E58" s="72"/>
      <c r="F58" s="72"/>
      <c r="G58" s="72"/>
      <c r="H58" s="72"/>
      <c r="I58" s="72"/>
      <c r="J58" s="72"/>
      <c r="K58" s="72"/>
      <c r="L58" s="72"/>
      <c r="M58" s="72"/>
      <c r="N58" s="72"/>
      <c r="O58" s="72"/>
      <c r="P58" s="72"/>
      <c r="Q58" s="72"/>
      <c r="R58" s="72"/>
    </row>
    <row r="59" spans="1:18" x14ac:dyDescent="0.2">
      <c r="A59" s="70"/>
      <c r="B59" s="3"/>
      <c r="C59" s="3"/>
      <c r="D59" s="72"/>
      <c r="E59" s="72"/>
      <c r="F59" s="72"/>
      <c r="G59" s="72"/>
      <c r="H59" s="72"/>
      <c r="I59" s="72"/>
      <c r="J59" s="72"/>
      <c r="K59" s="72"/>
      <c r="L59" s="72"/>
      <c r="M59" s="72"/>
      <c r="N59" s="72"/>
      <c r="O59" s="72"/>
      <c r="P59" s="72"/>
      <c r="Q59" s="72"/>
      <c r="R59" s="72"/>
    </row>
    <row r="60" spans="1:18" x14ac:dyDescent="0.2">
      <c r="A60" s="70"/>
      <c r="B60" s="3"/>
      <c r="C60" s="3"/>
      <c r="D60" s="72"/>
      <c r="E60" s="72"/>
      <c r="F60" s="72"/>
      <c r="G60" s="72"/>
      <c r="H60" s="72"/>
      <c r="I60" s="72"/>
      <c r="J60" s="72"/>
      <c r="K60" s="72"/>
      <c r="L60" s="72"/>
      <c r="M60" s="72"/>
      <c r="N60" s="72"/>
      <c r="O60" s="72"/>
      <c r="P60" s="72"/>
      <c r="Q60" s="72"/>
      <c r="R60" s="72"/>
    </row>
    <row r="61" spans="1:18" ht="12.75" customHeight="1" x14ac:dyDescent="0.2">
      <c r="A61" s="70"/>
      <c r="B61" s="73"/>
      <c r="C61" s="73"/>
      <c r="D61" s="72"/>
      <c r="E61" s="72"/>
      <c r="F61" s="72"/>
      <c r="G61" s="72"/>
      <c r="H61" s="72"/>
      <c r="I61" s="72"/>
      <c r="J61" s="72"/>
      <c r="K61" s="72"/>
      <c r="L61" s="72"/>
      <c r="M61" s="72"/>
      <c r="N61" s="72"/>
      <c r="O61" s="72"/>
      <c r="P61" s="72"/>
      <c r="Q61" s="72"/>
      <c r="R61" s="72"/>
    </row>
    <row r="62" spans="1:18" x14ac:dyDescent="0.2">
      <c r="A62" s="70"/>
      <c r="B62" s="3"/>
      <c r="C62" s="3"/>
      <c r="D62" s="72"/>
      <c r="E62" s="72"/>
      <c r="F62" s="72"/>
      <c r="G62" s="72"/>
      <c r="H62" s="72"/>
      <c r="I62" s="72"/>
      <c r="J62" s="72"/>
      <c r="K62" s="72"/>
      <c r="L62" s="72"/>
      <c r="M62" s="72"/>
      <c r="N62" s="72"/>
      <c r="O62" s="72"/>
      <c r="P62" s="72"/>
      <c r="Q62" s="72"/>
      <c r="R62" s="72"/>
    </row>
    <row r="63" spans="1:18" x14ac:dyDescent="0.2">
      <c r="A63" s="70"/>
      <c r="B63" s="3"/>
      <c r="C63" s="3"/>
      <c r="D63" s="72"/>
      <c r="E63" s="72"/>
      <c r="F63" s="72"/>
      <c r="G63" s="72"/>
      <c r="H63" s="72"/>
      <c r="I63" s="72"/>
      <c r="J63" s="72"/>
      <c r="K63" s="72"/>
      <c r="L63" s="72"/>
      <c r="M63" s="72"/>
      <c r="N63" s="72"/>
      <c r="O63" s="72"/>
      <c r="P63" s="72"/>
      <c r="Q63" s="72"/>
      <c r="R63" s="72"/>
    </row>
    <row r="64" spans="1:18" x14ac:dyDescent="0.2">
      <c r="A64" s="70"/>
      <c r="B64" s="3"/>
      <c r="C64" s="3"/>
      <c r="D64" s="72"/>
      <c r="E64" s="72"/>
      <c r="F64" s="72"/>
      <c r="G64" s="72"/>
      <c r="H64" s="72"/>
      <c r="I64" s="72"/>
      <c r="J64" s="72"/>
      <c r="K64" s="72"/>
      <c r="L64" s="72"/>
      <c r="M64" s="72"/>
      <c r="N64" s="72"/>
      <c r="O64" s="72"/>
      <c r="P64" s="72"/>
      <c r="Q64" s="72"/>
      <c r="R64" s="72"/>
    </row>
    <row r="65" spans="1:18" x14ac:dyDescent="0.2">
      <c r="A65" s="70"/>
      <c r="B65" s="3"/>
      <c r="C65" s="3"/>
      <c r="D65" s="72"/>
      <c r="E65" s="72"/>
      <c r="F65" s="72"/>
      <c r="G65" s="72"/>
      <c r="H65" s="72"/>
      <c r="I65" s="72"/>
      <c r="J65" s="72"/>
      <c r="K65" s="72"/>
      <c r="L65" s="72"/>
      <c r="M65" s="72"/>
      <c r="N65" s="72"/>
      <c r="O65" s="72"/>
      <c r="P65" s="72"/>
      <c r="Q65" s="72"/>
      <c r="R65" s="72"/>
    </row>
    <row r="66" spans="1:18" x14ac:dyDescent="0.2">
      <c r="A66" s="70"/>
      <c r="B66" s="3"/>
      <c r="C66" s="3"/>
      <c r="D66" s="72"/>
      <c r="E66" s="72"/>
      <c r="F66" s="72"/>
      <c r="G66" s="72"/>
      <c r="H66" s="72"/>
      <c r="I66" s="72"/>
      <c r="J66" s="72"/>
      <c r="K66" s="72"/>
      <c r="L66" s="72"/>
      <c r="M66" s="72"/>
      <c r="N66" s="72"/>
      <c r="O66" s="72"/>
      <c r="P66" s="72"/>
      <c r="Q66" s="72"/>
      <c r="R66" s="72"/>
    </row>
    <row r="67" spans="1:18" x14ac:dyDescent="0.2">
      <c r="A67" s="70"/>
      <c r="B67" s="3"/>
      <c r="C67" s="3"/>
      <c r="D67" s="72"/>
      <c r="E67" s="72"/>
      <c r="F67" s="72"/>
      <c r="G67" s="72"/>
      <c r="H67" s="72"/>
      <c r="I67" s="72"/>
      <c r="J67" s="72"/>
      <c r="K67" s="72"/>
      <c r="L67" s="72"/>
      <c r="M67" s="72"/>
      <c r="N67" s="72"/>
      <c r="O67" s="72"/>
      <c r="P67" s="72"/>
      <c r="Q67" s="72"/>
      <c r="R67" s="72"/>
    </row>
    <row r="68" spans="1:18" x14ac:dyDescent="0.2">
      <c r="A68" s="70"/>
      <c r="B68" s="3"/>
      <c r="C68" s="3"/>
      <c r="D68" s="72"/>
      <c r="E68" s="72"/>
      <c r="F68" s="72"/>
      <c r="G68" s="72"/>
      <c r="H68" s="72"/>
      <c r="I68" s="72"/>
      <c r="J68" s="72"/>
      <c r="K68" s="72"/>
      <c r="L68" s="72"/>
      <c r="M68" s="72"/>
      <c r="N68" s="72"/>
      <c r="O68" s="72"/>
      <c r="P68" s="72"/>
      <c r="Q68" s="72"/>
      <c r="R68" s="72"/>
    </row>
    <row r="69" spans="1:18" x14ac:dyDescent="0.2">
      <c r="A69" s="70"/>
      <c r="B69" s="3"/>
      <c r="C69" s="3"/>
      <c r="D69" s="72"/>
      <c r="E69" s="72"/>
      <c r="F69" s="72"/>
      <c r="G69" s="72"/>
      <c r="H69" s="72"/>
      <c r="I69" s="72"/>
      <c r="J69" s="72"/>
      <c r="K69" s="72"/>
      <c r="L69" s="72"/>
      <c r="M69" s="72"/>
      <c r="N69" s="72"/>
      <c r="O69" s="72"/>
      <c r="P69" s="72"/>
      <c r="Q69" s="72"/>
      <c r="R69" s="72"/>
    </row>
    <row r="70" spans="1:18" x14ac:dyDescent="0.2">
      <c r="A70" s="70"/>
      <c r="B70" s="3"/>
      <c r="C70" s="3"/>
      <c r="D70" s="72"/>
      <c r="E70" s="72"/>
      <c r="F70" s="72"/>
      <c r="G70" s="72"/>
      <c r="H70" s="72"/>
      <c r="I70" s="72"/>
      <c r="J70" s="72"/>
      <c r="K70" s="72"/>
      <c r="L70" s="72"/>
      <c r="M70" s="72"/>
      <c r="N70" s="72"/>
      <c r="O70" s="72"/>
      <c r="P70" s="72"/>
      <c r="Q70" s="72"/>
      <c r="R70" s="72"/>
    </row>
  </sheetData>
  <sheetProtection password="DBCD" sheet="1" objects="1" scenarios="1" selectLockedCells="1"/>
  <mergeCells count="31">
    <mergeCell ref="B46:R46"/>
    <mergeCell ref="L1:L4"/>
    <mergeCell ref="K1:K4"/>
    <mergeCell ref="M1:M4"/>
    <mergeCell ref="N1:N4"/>
    <mergeCell ref="J1:J4"/>
    <mergeCell ref="R1:R4"/>
    <mergeCell ref="F1:F4"/>
    <mergeCell ref="G1:G4"/>
    <mergeCell ref="A21:R21"/>
    <mergeCell ref="B43:R43"/>
    <mergeCell ref="H1:H4"/>
    <mergeCell ref="D1:D4"/>
    <mergeCell ref="E1:E4"/>
    <mergeCell ref="B40:R40"/>
    <mergeCell ref="P1:P4"/>
    <mergeCell ref="Q1:Q4"/>
    <mergeCell ref="A4:C4"/>
    <mergeCell ref="A39:R39"/>
    <mergeCell ref="A5:R5"/>
    <mergeCell ref="A22:R22"/>
    <mergeCell ref="A38:R38"/>
    <mergeCell ref="B7:R7"/>
    <mergeCell ref="B16:R16"/>
    <mergeCell ref="B28:R28"/>
    <mergeCell ref="B33:R33"/>
    <mergeCell ref="A6:R6"/>
    <mergeCell ref="I1:I4"/>
    <mergeCell ref="B3:C3"/>
    <mergeCell ref="O1:O4"/>
    <mergeCell ref="B12:R12"/>
  </mergeCells>
  <phoneticPr fontId="2" type="noConversion"/>
  <pageMargins left="0.5" right="0" top="1" bottom="0.75" header="0.5" footer="0.25"/>
  <pageSetup scale="88" orientation="portrait" r:id="rId1"/>
  <headerFooter alignWithMargins="0">
    <oddHeader>&amp;C&amp;"Arial,Bold"&amp;14Junior &amp;12Journey Awards - &amp;D</oddHeader>
    <oddFooter>&amp;CPage &amp;P</oddFooter>
  </headerFooter>
  <rowBreaks count="1" manualBreakCount="1">
    <brk id="36" max="16383" man="1"/>
  </row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tabColor theme="6" tint="-0.499984740745262"/>
  </sheetPr>
  <dimension ref="A1:Z124"/>
  <sheetViews>
    <sheetView showGridLines="0" workbookViewId="0">
      <pane ySplit="4" topLeftCell="A5" activePane="bottomLeft" state="frozen"/>
      <selection pane="bottomLeft" activeCell="D8" sqref="D8"/>
    </sheetView>
  </sheetViews>
  <sheetFormatPr defaultRowHeight="12.75" x14ac:dyDescent="0.2"/>
  <cols>
    <col min="1" max="1" width="14.7109375" style="358" customWidth="1"/>
    <col min="2" max="2" width="2.7109375" style="337" customWidth="1"/>
    <col min="3" max="3" width="32.7109375" style="337" customWidth="1"/>
    <col min="4" max="18" width="3.28515625" style="360" customWidth="1"/>
    <col min="19" max="26" width="8.85546875" style="337" customWidth="1"/>
    <col min="27" max="16384" width="9.140625" style="337"/>
  </cols>
  <sheetData>
    <row r="1" spans="1:26" ht="12.75" customHeight="1" x14ac:dyDescent="0.2">
      <c r="A1" s="334"/>
      <c r="B1" s="335" t="s">
        <v>123</v>
      </c>
      <c r="C1" s="336">
        <f>[1]Instructions!E3</f>
        <v>0</v>
      </c>
      <c r="D1" s="423" t="str">
        <f>Bekah!$A$1</f>
        <v>Bekah</v>
      </c>
      <c r="E1" s="423" t="str">
        <f>Elizabeth!$A$1</f>
        <v>Elizabeth</v>
      </c>
      <c r="F1" s="423" t="str">
        <f ca="1">Meagan!$A$1</f>
        <v>Meagan</v>
      </c>
      <c r="G1" s="423" t="str">
        <f ca="1">'Junior 4'!$A$1</f>
        <v>Junior 4</v>
      </c>
      <c r="H1" s="423" t="str">
        <f ca="1">'Junior 5'!$A$1</f>
        <v>Junior 5</v>
      </c>
      <c r="I1" s="423" t="str">
        <f ca="1">'Junior 6'!$A$1</f>
        <v>Junior 6</v>
      </c>
      <c r="J1" s="423" t="str">
        <f ca="1">'Junior 7'!$A$1</f>
        <v>Junior 7</v>
      </c>
      <c r="K1" s="423" t="str">
        <f ca="1">'Junior 8'!$A$1</f>
        <v>Junior 8</v>
      </c>
      <c r="L1" s="423" t="str">
        <f ca="1">'Junior 9'!$A$1</f>
        <v>Junior 9</v>
      </c>
      <c r="M1" s="423" t="str">
        <f ca="1">'Junior 10'!$A$1</f>
        <v>Junior 10</v>
      </c>
      <c r="N1" s="423" t="str">
        <f ca="1">'Junior 11'!$A$1</f>
        <v>Junior 11</v>
      </c>
      <c r="O1" s="423" t="str">
        <f ca="1">'Junior 12'!$A$1</f>
        <v>Junior 12</v>
      </c>
      <c r="P1" s="423" t="str">
        <f ca="1">'Junior 13'!$A$1</f>
        <v>Junior 13</v>
      </c>
      <c r="Q1" s="423" t="str">
        <f ca="1">'Junior 14'!$A$1</f>
        <v>Junior 14</v>
      </c>
      <c r="R1" s="423" t="str">
        <f ca="1">'Junior 15'!$A$1</f>
        <v>Junior 15</v>
      </c>
    </row>
    <row r="2" spans="1:26" ht="15" x14ac:dyDescent="0.25">
      <c r="A2" s="338"/>
      <c r="B2" s="239" t="s">
        <v>124</v>
      </c>
      <c r="C2" s="339">
        <f>[1]Instructions!E5</f>
        <v>0</v>
      </c>
      <c r="D2" s="424"/>
      <c r="E2" s="424"/>
      <c r="F2" s="424"/>
      <c r="G2" s="424"/>
      <c r="H2" s="424"/>
      <c r="I2" s="424"/>
      <c r="J2" s="424"/>
      <c r="K2" s="424"/>
      <c r="L2" s="424"/>
      <c r="M2" s="424"/>
      <c r="N2" s="424"/>
      <c r="O2" s="424"/>
      <c r="P2" s="424"/>
      <c r="Q2" s="424"/>
      <c r="R2" s="424"/>
    </row>
    <row r="3" spans="1:26" x14ac:dyDescent="0.2">
      <c r="A3" s="334"/>
      <c r="B3" s="474"/>
      <c r="C3" s="475"/>
      <c r="D3" s="424"/>
      <c r="E3" s="424"/>
      <c r="F3" s="424"/>
      <c r="G3" s="424"/>
      <c r="H3" s="424"/>
      <c r="I3" s="424"/>
      <c r="J3" s="424"/>
      <c r="K3" s="424"/>
      <c r="L3" s="424"/>
      <c r="M3" s="424"/>
      <c r="N3" s="424"/>
      <c r="O3" s="424"/>
      <c r="P3" s="424"/>
      <c r="Q3" s="424"/>
      <c r="R3" s="424"/>
    </row>
    <row r="4" spans="1:26" x14ac:dyDescent="0.2">
      <c r="A4" s="476" t="s">
        <v>50</v>
      </c>
      <c r="B4" s="476"/>
      <c r="C4" s="477"/>
      <c r="D4" s="425"/>
      <c r="E4" s="425"/>
      <c r="F4" s="425"/>
      <c r="G4" s="425"/>
      <c r="H4" s="425"/>
      <c r="I4" s="425"/>
      <c r="J4" s="425"/>
      <c r="K4" s="425"/>
      <c r="L4" s="425"/>
      <c r="M4" s="425"/>
      <c r="N4" s="425"/>
      <c r="O4" s="425"/>
      <c r="P4" s="425"/>
      <c r="Q4" s="425"/>
      <c r="R4" s="425"/>
    </row>
    <row r="5" spans="1:26" s="341" customFormat="1" ht="15.75" x14ac:dyDescent="0.2">
      <c r="A5" s="478" t="s">
        <v>599</v>
      </c>
      <c r="B5" s="479"/>
      <c r="C5" s="479"/>
      <c r="D5" s="479"/>
      <c r="E5" s="479"/>
      <c r="F5" s="479"/>
      <c r="G5" s="479"/>
      <c r="H5" s="479"/>
      <c r="I5" s="479"/>
      <c r="J5" s="479"/>
      <c r="K5" s="479"/>
      <c r="L5" s="479"/>
      <c r="M5" s="479"/>
      <c r="N5" s="479"/>
      <c r="O5" s="479"/>
      <c r="P5" s="479"/>
      <c r="Q5" s="479"/>
      <c r="R5" s="479"/>
    </row>
    <row r="6" spans="1:26" ht="15.75" x14ac:dyDescent="0.25">
      <c r="A6" s="342"/>
      <c r="B6" s="343" t="s">
        <v>750</v>
      </c>
      <c r="C6" s="344"/>
      <c r="D6" s="470" t="s">
        <v>432</v>
      </c>
      <c r="E6" s="471"/>
      <c r="F6" s="471"/>
      <c r="G6" s="471"/>
      <c r="H6" s="471"/>
      <c r="I6" s="471"/>
      <c r="J6" s="471"/>
      <c r="K6" s="471"/>
      <c r="L6" s="471"/>
      <c r="M6" s="471"/>
      <c r="N6" s="471"/>
      <c r="O6" s="471"/>
      <c r="P6" s="471"/>
      <c r="Q6" s="471"/>
      <c r="R6" s="471"/>
    </row>
    <row r="7" spans="1:26" ht="12.75" customHeight="1" x14ac:dyDescent="0.2">
      <c r="A7" s="345"/>
      <c r="B7" s="346">
        <v>1</v>
      </c>
      <c r="C7" s="347" t="s">
        <v>751</v>
      </c>
      <c r="D7" s="348"/>
      <c r="E7" s="348"/>
      <c r="F7" s="348"/>
      <c r="G7" s="348"/>
      <c r="H7" s="348"/>
      <c r="I7" s="348"/>
      <c r="J7" s="348"/>
      <c r="K7" s="348"/>
      <c r="L7" s="348"/>
      <c r="M7" s="348"/>
      <c r="N7" s="348"/>
      <c r="O7" s="348"/>
      <c r="P7" s="348"/>
      <c r="Q7" s="348"/>
      <c r="R7" s="348"/>
      <c r="S7" s="472" t="s">
        <v>752</v>
      </c>
      <c r="T7" s="473"/>
      <c r="U7" s="473"/>
      <c r="V7" s="473"/>
      <c r="W7" s="473"/>
      <c r="X7" s="473"/>
      <c r="Y7" s="473"/>
      <c r="Z7" s="473"/>
    </row>
    <row r="8" spans="1:26" x14ac:dyDescent="0.2">
      <c r="A8" s="227"/>
      <c r="B8" s="349"/>
      <c r="C8" s="350" t="s">
        <v>751</v>
      </c>
      <c r="D8" s="351"/>
      <c r="E8" s="351"/>
      <c r="F8" s="351"/>
      <c r="G8" s="351"/>
      <c r="H8" s="351"/>
      <c r="I8" s="351"/>
      <c r="J8" s="351"/>
      <c r="K8" s="351"/>
      <c r="L8" s="351"/>
      <c r="M8" s="351"/>
      <c r="N8" s="351"/>
      <c r="O8" s="351"/>
      <c r="P8" s="351"/>
      <c r="Q8" s="351"/>
      <c r="R8" s="351"/>
      <c r="S8" s="473"/>
      <c r="T8" s="473"/>
      <c r="U8" s="473"/>
      <c r="V8" s="473"/>
      <c r="W8" s="473"/>
      <c r="X8" s="473"/>
      <c r="Y8" s="473"/>
      <c r="Z8" s="473"/>
    </row>
    <row r="9" spans="1:26" x14ac:dyDescent="0.2">
      <c r="A9" s="227"/>
      <c r="B9" s="349"/>
      <c r="C9" s="350" t="s">
        <v>751</v>
      </c>
      <c r="D9" s="351"/>
      <c r="E9" s="351"/>
      <c r="F9" s="351"/>
      <c r="G9" s="351"/>
      <c r="H9" s="351"/>
      <c r="I9" s="351"/>
      <c r="J9" s="351"/>
      <c r="K9" s="351"/>
      <c r="L9" s="351"/>
      <c r="M9" s="351"/>
      <c r="N9" s="351"/>
      <c r="O9" s="351"/>
      <c r="P9" s="351"/>
      <c r="Q9" s="351"/>
      <c r="R9" s="351"/>
      <c r="S9" s="473"/>
      <c r="T9" s="473"/>
      <c r="U9" s="473"/>
      <c r="V9" s="473"/>
      <c r="W9" s="473"/>
      <c r="X9" s="473"/>
      <c r="Y9" s="473"/>
      <c r="Z9" s="473"/>
    </row>
    <row r="10" spans="1:26" x14ac:dyDescent="0.2">
      <c r="A10" s="227"/>
      <c r="B10" s="349"/>
      <c r="C10" s="350" t="s">
        <v>751</v>
      </c>
      <c r="D10" s="351"/>
      <c r="E10" s="351"/>
      <c r="F10" s="351"/>
      <c r="G10" s="351"/>
      <c r="H10" s="351"/>
      <c r="I10" s="351"/>
      <c r="J10" s="351"/>
      <c r="K10" s="351"/>
      <c r="L10" s="351"/>
      <c r="M10" s="351"/>
      <c r="N10" s="351"/>
      <c r="O10" s="351"/>
      <c r="P10" s="351"/>
      <c r="Q10" s="351"/>
      <c r="R10" s="351"/>
      <c r="S10" s="473"/>
      <c r="T10" s="473"/>
      <c r="U10" s="473"/>
      <c r="V10" s="473"/>
      <c r="W10" s="473"/>
      <c r="X10" s="473"/>
      <c r="Y10" s="473"/>
      <c r="Z10" s="473"/>
    </row>
    <row r="11" spans="1:26" x14ac:dyDescent="0.2">
      <c r="A11" s="227"/>
      <c r="B11" s="346">
        <v>2</v>
      </c>
      <c r="C11" s="352" t="s">
        <v>751</v>
      </c>
      <c r="D11" s="353" t="str">
        <f>IF(COUNTIF(D8:D10,"A")&gt;=1,"C",IF(COUNTIF(D8:D10,"A")&gt;0,"P"," "))</f>
        <v xml:space="preserve"> </v>
      </c>
      <c r="E11" s="353" t="str">
        <f t="shared" ref="E11:R11" si="0">IF(COUNTIF(E8:E10,"A")&gt;=1,"C",IF(COUNTIF(E8:E10,"A")&gt;0,"P"," "))</f>
        <v xml:space="preserve"> </v>
      </c>
      <c r="F11" s="353" t="str">
        <f t="shared" si="0"/>
        <v xml:space="preserve"> </v>
      </c>
      <c r="G11" s="353" t="str">
        <f t="shared" si="0"/>
        <v xml:space="preserve"> </v>
      </c>
      <c r="H11" s="353" t="str">
        <f t="shared" si="0"/>
        <v xml:space="preserve"> </v>
      </c>
      <c r="I11" s="353" t="str">
        <f t="shared" si="0"/>
        <v xml:space="preserve"> </v>
      </c>
      <c r="J11" s="353" t="str">
        <f t="shared" si="0"/>
        <v xml:space="preserve"> </v>
      </c>
      <c r="K11" s="353" t="str">
        <f t="shared" si="0"/>
        <v xml:space="preserve"> </v>
      </c>
      <c r="L11" s="353" t="str">
        <f t="shared" si="0"/>
        <v xml:space="preserve"> </v>
      </c>
      <c r="M11" s="353" t="str">
        <f t="shared" si="0"/>
        <v xml:space="preserve"> </v>
      </c>
      <c r="N11" s="353" t="str">
        <f t="shared" si="0"/>
        <v xml:space="preserve"> </v>
      </c>
      <c r="O11" s="353" t="str">
        <f t="shared" si="0"/>
        <v xml:space="preserve"> </v>
      </c>
      <c r="P11" s="353" t="str">
        <f t="shared" si="0"/>
        <v xml:space="preserve"> </v>
      </c>
      <c r="Q11" s="353" t="str">
        <f t="shared" si="0"/>
        <v xml:space="preserve"> </v>
      </c>
      <c r="R11" s="353" t="str">
        <f t="shared" si="0"/>
        <v xml:space="preserve"> </v>
      </c>
      <c r="S11" s="473"/>
      <c r="T11" s="473"/>
      <c r="U11" s="473"/>
      <c r="V11" s="473"/>
      <c r="W11" s="473"/>
      <c r="X11" s="473"/>
      <c r="Y11" s="473"/>
      <c r="Z11" s="473"/>
    </row>
    <row r="12" spans="1:26" x14ac:dyDescent="0.2">
      <c r="A12" s="334"/>
      <c r="B12" s="354"/>
      <c r="C12" s="350" t="s">
        <v>751</v>
      </c>
      <c r="D12" s="351"/>
      <c r="E12" s="351"/>
      <c r="F12" s="351"/>
      <c r="G12" s="351"/>
      <c r="H12" s="351"/>
      <c r="I12" s="351"/>
      <c r="J12" s="351"/>
      <c r="K12" s="351"/>
      <c r="L12" s="351"/>
      <c r="M12" s="351"/>
      <c r="N12" s="351"/>
      <c r="O12" s="351"/>
      <c r="P12" s="351"/>
      <c r="Q12" s="351"/>
      <c r="R12" s="351"/>
      <c r="S12" s="473"/>
      <c r="T12" s="473"/>
      <c r="U12" s="473"/>
      <c r="V12" s="473"/>
      <c r="W12" s="473"/>
      <c r="X12" s="473"/>
      <c r="Y12" s="473"/>
      <c r="Z12" s="473"/>
    </row>
    <row r="13" spans="1:26" x14ac:dyDescent="0.2">
      <c r="A13" s="334"/>
      <c r="B13" s="354"/>
      <c r="C13" s="350" t="s">
        <v>751</v>
      </c>
      <c r="D13" s="351"/>
      <c r="E13" s="351"/>
      <c r="F13" s="351"/>
      <c r="G13" s="351"/>
      <c r="H13" s="351"/>
      <c r="I13" s="351"/>
      <c r="J13" s="351"/>
      <c r="K13" s="351"/>
      <c r="L13" s="351"/>
      <c r="M13" s="351"/>
      <c r="N13" s="351"/>
      <c r="O13" s="351"/>
      <c r="P13" s="351"/>
      <c r="Q13" s="351"/>
      <c r="R13" s="351"/>
      <c r="S13" s="473"/>
      <c r="T13" s="473"/>
      <c r="U13" s="473"/>
      <c r="V13" s="473"/>
      <c r="W13" s="473"/>
      <c r="X13" s="473"/>
      <c r="Y13" s="473"/>
      <c r="Z13" s="473"/>
    </row>
    <row r="14" spans="1:26" x14ac:dyDescent="0.2">
      <c r="A14" s="334"/>
      <c r="B14" s="354"/>
      <c r="C14" s="350" t="s">
        <v>751</v>
      </c>
      <c r="D14" s="351"/>
      <c r="E14" s="351"/>
      <c r="F14" s="351"/>
      <c r="G14" s="351"/>
      <c r="H14" s="351"/>
      <c r="I14" s="351"/>
      <c r="J14" s="351"/>
      <c r="K14" s="351"/>
      <c r="L14" s="351"/>
      <c r="M14" s="351"/>
      <c r="N14" s="351"/>
      <c r="O14" s="351"/>
      <c r="P14" s="351"/>
      <c r="Q14" s="351"/>
      <c r="R14" s="351"/>
      <c r="S14" s="473"/>
      <c r="T14" s="473"/>
      <c r="U14" s="473"/>
      <c r="V14" s="473"/>
      <c r="W14" s="473"/>
      <c r="X14" s="473"/>
      <c r="Y14" s="473"/>
      <c r="Z14" s="473"/>
    </row>
    <row r="15" spans="1:26" x14ac:dyDescent="0.2">
      <c r="A15" s="355"/>
      <c r="B15" s="299">
        <v>3</v>
      </c>
      <c r="C15" s="352" t="s">
        <v>751</v>
      </c>
      <c r="D15" s="356" t="str">
        <f>IF(COUNTIF(D12:D14,"A")&gt;=1,"C",IF(COUNTIF(D12:D14,"A")&gt;0,"P"," "))</f>
        <v xml:space="preserve"> </v>
      </c>
      <c r="E15" s="356" t="str">
        <f t="shared" ref="E15:R15" si="1">IF(COUNTIF(E12:E14,"A")&gt;=1,"C",IF(COUNTIF(E12:E14,"A")&gt;0,"P"," "))</f>
        <v xml:space="preserve"> </v>
      </c>
      <c r="F15" s="356" t="str">
        <f t="shared" si="1"/>
        <v xml:space="preserve"> </v>
      </c>
      <c r="G15" s="356" t="str">
        <f t="shared" si="1"/>
        <v xml:space="preserve"> </v>
      </c>
      <c r="H15" s="356" t="str">
        <f t="shared" si="1"/>
        <v xml:space="preserve"> </v>
      </c>
      <c r="I15" s="356" t="str">
        <f t="shared" si="1"/>
        <v xml:space="preserve"> </v>
      </c>
      <c r="J15" s="356" t="str">
        <f t="shared" si="1"/>
        <v xml:space="preserve"> </v>
      </c>
      <c r="K15" s="356" t="str">
        <f t="shared" si="1"/>
        <v xml:space="preserve"> </v>
      </c>
      <c r="L15" s="356" t="str">
        <f t="shared" si="1"/>
        <v xml:space="preserve"> </v>
      </c>
      <c r="M15" s="356" t="str">
        <f t="shared" si="1"/>
        <v xml:space="preserve"> </v>
      </c>
      <c r="N15" s="356" t="str">
        <f t="shared" si="1"/>
        <v xml:space="preserve"> </v>
      </c>
      <c r="O15" s="356" t="str">
        <f t="shared" si="1"/>
        <v xml:space="preserve"> </v>
      </c>
      <c r="P15" s="356" t="str">
        <f t="shared" si="1"/>
        <v xml:space="preserve"> </v>
      </c>
      <c r="Q15" s="356" t="str">
        <f t="shared" si="1"/>
        <v xml:space="preserve"> </v>
      </c>
      <c r="R15" s="356" t="str">
        <f t="shared" si="1"/>
        <v xml:space="preserve"> </v>
      </c>
      <c r="S15" s="357"/>
      <c r="T15" s="357"/>
      <c r="U15" s="357"/>
      <c r="V15" s="357"/>
      <c r="W15" s="357"/>
      <c r="X15" s="357"/>
      <c r="Y15" s="357"/>
      <c r="Z15" s="357"/>
    </row>
    <row r="16" spans="1:26" ht="14.25" x14ac:dyDescent="0.2">
      <c r="A16" s="345"/>
      <c r="B16" s="354"/>
      <c r="C16" s="350" t="s">
        <v>751</v>
      </c>
      <c r="D16" s="351"/>
      <c r="E16" s="351"/>
      <c r="F16" s="351"/>
      <c r="G16" s="351"/>
      <c r="H16" s="351"/>
      <c r="I16" s="351"/>
      <c r="J16" s="351"/>
      <c r="K16" s="351"/>
      <c r="L16" s="351"/>
      <c r="M16" s="351"/>
      <c r="N16" s="351"/>
      <c r="O16" s="351"/>
      <c r="P16" s="351"/>
      <c r="Q16" s="351"/>
      <c r="R16" s="351"/>
      <c r="S16" s="357"/>
      <c r="T16" s="357"/>
      <c r="U16" s="357"/>
      <c r="V16" s="357"/>
      <c r="W16" s="357"/>
      <c r="X16" s="357"/>
      <c r="Y16" s="357"/>
      <c r="Z16" s="357"/>
    </row>
    <row r="17" spans="1:26" x14ac:dyDescent="0.2">
      <c r="A17" s="227"/>
      <c r="B17" s="354"/>
      <c r="C17" s="350" t="s">
        <v>751</v>
      </c>
      <c r="D17" s="351"/>
      <c r="E17" s="351"/>
      <c r="F17" s="351"/>
      <c r="G17" s="351"/>
      <c r="H17" s="351"/>
      <c r="I17" s="351"/>
      <c r="J17" s="351"/>
      <c r="K17" s="351"/>
      <c r="L17" s="351"/>
      <c r="M17" s="351"/>
      <c r="N17" s="351"/>
      <c r="O17" s="351"/>
      <c r="P17" s="351"/>
      <c r="Q17" s="351"/>
      <c r="R17" s="351"/>
      <c r="S17" s="357"/>
      <c r="T17" s="357"/>
      <c r="U17" s="357"/>
      <c r="V17" s="357"/>
      <c r="W17" s="357"/>
      <c r="X17" s="357"/>
      <c r="Y17" s="357"/>
      <c r="Z17" s="357"/>
    </row>
    <row r="18" spans="1:26" x14ac:dyDescent="0.2">
      <c r="A18" s="227"/>
      <c r="B18" s="354"/>
      <c r="C18" s="350" t="s">
        <v>751</v>
      </c>
      <c r="D18" s="351"/>
      <c r="E18" s="351"/>
      <c r="F18" s="351"/>
      <c r="G18" s="351"/>
      <c r="H18" s="351"/>
      <c r="I18" s="351"/>
      <c r="J18" s="351"/>
      <c r="K18" s="351"/>
      <c r="L18" s="351"/>
      <c r="M18" s="351"/>
      <c r="N18" s="351"/>
      <c r="O18" s="351"/>
      <c r="P18" s="351"/>
      <c r="Q18" s="351"/>
      <c r="R18" s="351"/>
    </row>
    <row r="19" spans="1:26" x14ac:dyDescent="0.2">
      <c r="A19" s="227"/>
      <c r="B19" s="346">
        <v>4</v>
      </c>
      <c r="C19" s="352" t="s">
        <v>751</v>
      </c>
      <c r="D19" s="353" t="str">
        <f>IF(COUNTIF(D16:D18,"A")&gt;=1,"C",IF(COUNTIF(D16:D18,"A")&gt;0,"P"," "))</f>
        <v xml:space="preserve"> </v>
      </c>
      <c r="E19" s="353" t="str">
        <f t="shared" ref="E19:R19" si="2">IF(COUNTIF(E16:E18,"A")&gt;=1,"C",IF(COUNTIF(E16:E18,"A")&gt;0,"P"," "))</f>
        <v xml:space="preserve"> </v>
      </c>
      <c r="F19" s="353" t="str">
        <f t="shared" si="2"/>
        <v xml:space="preserve"> </v>
      </c>
      <c r="G19" s="353" t="str">
        <f t="shared" si="2"/>
        <v xml:space="preserve"> </v>
      </c>
      <c r="H19" s="353" t="str">
        <f t="shared" si="2"/>
        <v xml:space="preserve"> </v>
      </c>
      <c r="I19" s="353" t="str">
        <f t="shared" si="2"/>
        <v xml:space="preserve"> </v>
      </c>
      <c r="J19" s="353" t="str">
        <f t="shared" si="2"/>
        <v xml:space="preserve"> </v>
      </c>
      <c r="K19" s="353" t="str">
        <f t="shared" si="2"/>
        <v xml:space="preserve"> </v>
      </c>
      <c r="L19" s="353" t="str">
        <f t="shared" si="2"/>
        <v xml:space="preserve"> </v>
      </c>
      <c r="M19" s="353" t="str">
        <f t="shared" si="2"/>
        <v xml:space="preserve"> </v>
      </c>
      <c r="N19" s="353" t="str">
        <f t="shared" si="2"/>
        <v xml:space="preserve"> </v>
      </c>
      <c r="O19" s="353" t="str">
        <f t="shared" si="2"/>
        <v xml:space="preserve"> </v>
      </c>
      <c r="P19" s="353" t="str">
        <f t="shared" si="2"/>
        <v xml:space="preserve"> </v>
      </c>
      <c r="Q19" s="353" t="str">
        <f t="shared" si="2"/>
        <v xml:space="preserve"> </v>
      </c>
      <c r="R19" s="353" t="str">
        <f t="shared" si="2"/>
        <v xml:space="preserve"> </v>
      </c>
    </row>
    <row r="20" spans="1:26" x14ac:dyDescent="0.2">
      <c r="A20" s="227"/>
      <c r="B20" s="354"/>
      <c r="C20" s="350" t="s">
        <v>751</v>
      </c>
      <c r="D20" s="351"/>
      <c r="E20" s="351"/>
      <c r="F20" s="351"/>
      <c r="G20" s="351"/>
      <c r="H20" s="351"/>
      <c r="I20" s="351"/>
      <c r="J20" s="351"/>
      <c r="K20" s="351"/>
      <c r="L20" s="351"/>
      <c r="M20" s="351"/>
      <c r="N20" s="351"/>
      <c r="O20" s="351"/>
      <c r="P20" s="351"/>
      <c r="Q20" s="351"/>
      <c r="R20" s="351"/>
    </row>
    <row r="21" spans="1:26" x14ac:dyDescent="0.2">
      <c r="A21" s="227"/>
      <c r="B21" s="354"/>
      <c r="C21" s="350" t="s">
        <v>751</v>
      </c>
      <c r="D21" s="351"/>
      <c r="E21" s="351"/>
      <c r="F21" s="351"/>
      <c r="G21" s="351"/>
      <c r="H21" s="351"/>
      <c r="I21" s="351"/>
      <c r="J21" s="351"/>
      <c r="K21" s="351"/>
      <c r="L21" s="351"/>
      <c r="M21" s="351"/>
      <c r="N21" s="351"/>
      <c r="O21" s="351"/>
      <c r="P21" s="351"/>
      <c r="Q21" s="351"/>
      <c r="R21" s="351"/>
    </row>
    <row r="22" spans="1:26" x14ac:dyDescent="0.2">
      <c r="A22" s="334"/>
      <c r="B22" s="354"/>
      <c r="C22" s="350" t="s">
        <v>751</v>
      </c>
      <c r="D22" s="351"/>
      <c r="E22" s="351"/>
      <c r="F22" s="351"/>
      <c r="G22" s="351"/>
      <c r="H22" s="351"/>
      <c r="I22" s="351"/>
      <c r="J22" s="351"/>
      <c r="K22" s="351"/>
      <c r="L22" s="351"/>
      <c r="M22" s="351"/>
      <c r="N22" s="351"/>
      <c r="O22" s="351"/>
      <c r="P22" s="351"/>
      <c r="Q22" s="351"/>
      <c r="R22" s="351"/>
    </row>
    <row r="23" spans="1:26" x14ac:dyDescent="0.2">
      <c r="A23" s="334"/>
      <c r="B23" s="346">
        <v>5</v>
      </c>
      <c r="C23" s="352" t="s">
        <v>751</v>
      </c>
      <c r="D23" s="353" t="str">
        <f>IF(COUNTIF(D20:D22,"A")&gt;=1,"C",IF(COUNTIF(D20:D22,"A")&gt;0,"P"," "))</f>
        <v xml:space="preserve"> </v>
      </c>
      <c r="E23" s="353" t="str">
        <f t="shared" ref="E23:R23" si="3">IF(COUNTIF(E20:E22,"A")&gt;=1,"C",IF(COUNTIF(E20:E22,"A")&gt;0,"P"," "))</f>
        <v xml:space="preserve"> </v>
      </c>
      <c r="F23" s="353" t="str">
        <f t="shared" si="3"/>
        <v xml:space="preserve"> </v>
      </c>
      <c r="G23" s="353" t="str">
        <f t="shared" si="3"/>
        <v xml:space="preserve"> </v>
      </c>
      <c r="H23" s="353" t="str">
        <f t="shared" si="3"/>
        <v xml:space="preserve"> </v>
      </c>
      <c r="I23" s="353" t="str">
        <f t="shared" si="3"/>
        <v xml:space="preserve"> </v>
      </c>
      <c r="J23" s="353" t="str">
        <f t="shared" si="3"/>
        <v xml:space="preserve"> </v>
      </c>
      <c r="K23" s="353" t="str">
        <f t="shared" si="3"/>
        <v xml:space="preserve"> </v>
      </c>
      <c r="L23" s="353" t="str">
        <f t="shared" si="3"/>
        <v xml:space="preserve"> </v>
      </c>
      <c r="M23" s="353" t="str">
        <f t="shared" si="3"/>
        <v xml:space="preserve"> </v>
      </c>
      <c r="N23" s="353" t="str">
        <f t="shared" si="3"/>
        <v xml:space="preserve"> </v>
      </c>
      <c r="O23" s="353" t="str">
        <f t="shared" si="3"/>
        <v xml:space="preserve"> </v>
      </c>
      <c r="P23" s="353" t="str">
        <f t="shared" si="3"/>
        <v xml:space="preserve"> </v>
      </c>
      <c r="Q23" s="353" t="str">
        <f t="shared" si="3"/>
        <v xml:space="preserve"> </v>
      </c>
      <c r="R23" s="353" t="str">
        <f t="shared" si="3"/>
        <v xml:space="preserve"> </v>
      </c>
    </row>
    <row r="24" spans="1:26" x14ac:dyDescent="0.2">
      <c r="B24" s="354"/>
      <c r="C24" s="350" t="s">
        <v>751</v>
      </c>
      <c r="D24" s="351"/>
      <c r="E24" s="351"/>
      <c r="F24" s="351"/>
      <c r="G24" s="351"/>
      <c r="H24" s="351"/>
      <c r="I24" s="351"/>
      <c r="J24" s="351"/>
      <c r="K24" s="351"/>
      <c r="L24" s="351"/>
      <c r="M24" s="351"/>
      <c r="N24" s="351"/>
      <c r="O24" s="351"/>
      <c r="P24" s="351"/>
      <c r="Q24" s="351"/>
      <c r="R24" s="351"/>
    </row>
    <row r="25" spans="1:26" x14ac:dyDescent="0.2">
      <c r="B25" s="354"/>
      <c r="C25" s="350" t="s">
        <v>751</v>
      </c>
      <c r="D25" s="351"/>
      <c r="E25" s="351"/>
      <c r="F25" s="351"/>
      <c r="G25" s="351"/>
      <c r="H25" s="351"/>
      <c r="I25" s="351"/>
      <c r="J25" s="351"/>
      <c r="K25" s="351"/>
      <c r="L25" s="351"/>
      <c r="M25" s="351"/>
      <c r="N25" s="351"/>
      <c r="O25" s="351"/>
      <c r="P25" s="351"/>
      <c r="Q25" s="351"/>
      <c r="R25" s="351"/>
    </row>
    <row r="26" spans="1:26" x14ac:dyDescent="0.2">
      <c r="B26" s="354"/>
      <c r="C26" s="350" t="s">
        <v>751</v>
      </c>
      <c r="D26" s="351"/>
      <c r="E26" s="351"/>
      <c r="F26" s="351"/>
      <c r="G26" s="351"/>
      <c r="H26" s="351"/>
      <c r="I26" s="351"/>
      <c r="J26" s="351"/>
      <c r="K26" s="351"/>
      <c r="L26" s="351"/>
      <c r="M26" s="351"/>
      <c r="N26" s="351"/>
      <c r="O26" s="351"/>
      <c r="P26" s="351"/>
      <c r="Q26" s="351"/>
      <c r="R26" s="351"/>
    </row>
    <row r="27" spans="1:26" ht="0.75" customHeight="1" thickBot="1" x14ac:dyDescent="0.25">
      <c r="B27" s="346"/>
      <c r="C27" s="346"/>
      <c r="D27" s="353" t="str">
        <f>IF(COUNTIF(D24:D26,"A")&gt;=1,"C",IF(COUNTIF(D24:D26,"A")&gt;0,"P"," "))</f>
        <v xml:space="preserve"> </v>
      </c>
      <c r="E27" s="353" t="str">
        <f t="shared" ref="E27:R27" si="4">IF(COUNTIF(E24:E26,"A")&gt;=1,"C",IF(COUNTIF(E24:E26,"A")&gt;0,"P"," "))</f>
        <v xml:space="preserve"> </v>
      </c>
      <c r="F27" s="353" t="str">
        <f t="shared" si="4"/>
        <v xml:space="preserve"> </v>
      </c>
      <c r="G27" s="353" t="str">
        <f t="shared" si="4"/>
        <v xml:space="preserve"> </v>
      </c>
      <c r="H27" s="353" t="str">
        <f t="shared" si="4"/>
        <v xml:space="preserve"> </v>
      </c>
      <c r="I27" s="353" t="str">
        <f t="shared" si="4"/>
        <v xml:space="preserve"> </v>
      </c>
      <c r="J27" s="353" t="str">
        <f t="shared" si="4"/>
        <v xml:space="preserve"> </v>
      </c>
      <c r="K27" s="353" t="str">
        <f t="shared" si="4"/>
        <v xml:space="preserve"> </v>
      </c>
      <c r="L27" s="353" t="str">
        <f t="shared" si="4"/>
        <v xml:space="preserve"> </v>
      </c>
      <c r="M27" s="353" t="str">
        <f t="shared" si="4"/>
        <v xml:space="preserve"> </v>
      </c>
      <c r="N27" s="353" t="str">
        <f t="shared" si="4"/>
        <v xml:space="preserve"> </v>
      </c>
      <c r="O27" s="353" t="str">
        <f t="shared" si="4"/>
        <v xml:space="preserve"> </v>
      </c>
      <c r="P27" s="353" t="str">
        <f t="shared" si="4"/>
        <v xml:space="preserve"> </v>
      </c>
      <c r="Q27" s="353" t="str">
        <f t="shared" si="4"/>
        <v xml:space="preserve"> </v>
      </c>
      <c r="R27" s="353" t="str">
        <f t="shared" si="4"/>
        <v xml:space="preserve"> </v>
      </c>
    </row>
    <row r="28" spans="1:26" ht="13.5" thickBot="1" x14ac:dyDescent="0.25">
      <c r="B28" s="346"/>
      <c r="C28" s="261" t="s">
        <v>57</v>
      </c>
      <c r="D28" s="359" t="str">
        <f>IF(COUNTIF(D11:D27,"C")&gt;4,"C",IF(COUNTIF(D11:D27,"C")&gt;0,"P"," "))</f>
        <v xml:space="preserve"> </v>
      </c>
      <c r="E28" s="359" t="str">
        <f t="shared" ref="E28:R28" si="5">IF(COUNTIF(E11:E27,"C")&gt;4,"C",IF(COUNTIF(E11:E27,"C")&gt;0,"P"," "))</f>
        <v xml:space="preserve"> </v>
      </c>
      <c r="F28" s="359" t="str">
        <f t="shared" si="5"/>
        <v xml:space="preserve"> </v>
      </c>
      <c r="G28" s="359" t="str">
        <f t="shared" si="5"/>
        <v xml:space="preserve"> </v>
      </c>
      <c r="H28" s="359" t="str">
        <f t="shared" si="5"/>
        <v xml:space="preserve"> </v>
      </c>
      <c r="I28" s="359" t="str">
        <f t="shared" si="5"/>
        <v xml:space="preserve"> </v>
      </c>
      <c r="J28" s="359" t="str">
        <f t="shared" si="5"/>
        <v xml:space="preserve"> </v>
      </c>
      <c r="K28" s="359" t="str">
        <f t="shared" si="5"/>
        <v xml:space="preserve"> </v>
      </c>
      <c r="L28" s="359" t="str">
        <f t="shared" si="5"/>
        <v xml:space="preserve"> </v>
      </c>
      <c r="M28" s="359" t="str">
        <f t="shared" si="5"/>
        <v xml:space="preserve"> </v>
      </c>
      <c r="N28" s="359" t="str">
        <f t="shared" si="5"/>
        <v xml:space="preserve"> </v>
      </c>
      <c r="O28" s="359" t="str">
        <f t="shared" si="5"/>
        <v xml:space="preserve"> </v>
      </c>
      <c r="P28" s="359" t="str">
        <f t="shared" si="5"/>
        <v xml:space="preserve"> </v>
      </c>
      <c r="Q28" s="359" t="str">
        <f t="shared" si="5"/>
        <v xml:space="preserve"> </v>
      </c>
      <c r="R28" s="359" t="str">
        <f t="shared" si="5"/>
        <v xml:space="preserve"> </v>
      </c>
    </row>
    <row r="30" spans="1:26" ht="15" x14ac:dyDescent="0.25">
      <c r="B30" s="343" t="s">
        <v>750</v>
      </c>
      <c r="C30" s="344"/>
      <c r="D30" s="470"/>
      <c r="E30" s="471"/>
      <c r="F30" s="471"/>
      <c r="G30" s="471"/>
      <c r="H30" s="471"/>
      <c r="I30" s="471"/>
      <c r="J30" s="471"/>
      <c r="K30" s="471"/>
      <c r="L30" s="471"/>
      <c r="M30" s="471"/>
      <c r="N30" s="471"/>
      <c r="O30" s="471"/>
      <c r="P30" s="471"/>
      <c r="Q30" s="471"/>
      <c r="R30" s="471"/>
    </row>
    <row r="31" spans="1:26" x14ac:dyDescent="0.2">
      <c r="B31" s="346">
        <v>1</v>
      </c>
      <c r="C31" s="347" t="s">
        <v>751</v>
      </c>
      <c r="D31" s="348"/>
      <c r="E31" s="348"/>
      <c r="F31" s="348"/>
      <c r="G31" s="348"/>
      <c r="H31" s="348"/>
      <c r="I31" s="348"/>
      <c r="J31" s="348"/>
      <c r="K31" s="348"/>
      <c r="L31" s="348"/>
      <c r="M31" s="348"/>
      <c r="N31" s="348"/>
      <c r="O31" s="348"/>
      <c r="P31" s="348"/>
      <c r="Q31" s="348"/>
      <c r="R31" s="348"/>
    </row>
    <row r="32" spans="1:26" x14ac:dyDescent="0.2">
      <c r="B32" s="349"/>
      <c r="C32" s="350" t="s">
        <v>751</v>
      </c>
      <c r="D32" s="351"/>
      <c r="E32" s="351"/>
      <c r="F32" s="351"/>
      <c r="G32" s="351"/>
      <c r="H32" s="351"/>
      <c r="I32" s="351"/>
      <c r="J32" s="351"/>
      <c r="K32" s="351"/>
      <c r="L32" s="351"/>
      <c r="M32" s="351"/>
      <c r="N32" s="351"/>
      <c r="O32" s="351"/>
      <c r="P32" s="351"/>
      <c r="Q32" s="351"/>
      <c r="R32" s="351"/>
    </row>
    <row r="33" spans="2:18" x14ac:dyDescent="0.2">
      <c r="B33" s="349"/>
      <c r="C33" s="350" t="s">
        <v>751</v>
      </c>
      <c r="D33" s="351"/>
      <c r="E33" s="351"/>
      <c r="F33" s="351"/>
      <c r="G33" s="351"/>
      <c r="H33" s="351"/>
      <c r="I33" s="351"/>
      <c r="J33" s="351"/>
      <c r="K33" s="351"/>
      <c r="L33" s="351"/>
      <c r="M33" s="351"/>
      <c r="N33" s="351"/>
      <c r="O33" s="351"/>
      <c r="P33" s="351"/>
      <c r="Q33" s="351"/>
      <c r="R33" s="351"/>
    </row>
    <row r="34" spans="2:18" x14ac:dyDescent="0.2">
      <c r="B34" s="349"/>
      <c r="C34" s="350" t="s">
        <v>751</v>
      </c>
      <c r="D34" s="351"/>
      <c r="E34" s="351"/>
      <c r="F34" s="351"/>
      <c r="G34" s="351"/>
      <c r="H34" s="351"/>
      <c r="I34" s="351"/>
      <c r="J34" s="351"/>
      <c r="K34" s="351"/>
      <c r="L34" s="351"/>
      <c r="M34" s="351"/>
      <c r="N34" s="351"/>
      <c r="O34" s="351"/>
      <c r="P34" s="351"/>
      <c r="Q34" s="351"/>
      <c r="R34" s="351"/>
    </row>
    <row r="35" spans="2:18" x14ac:dyDescent="0.2">
      <c r="B35" s="346">
        <v>2</v>
      </c>
      <c r="C35" s="352" t="s">
        <v>751</v>
      </c>
      <c r="D35" s="353" t="str">
        <f>IF(COUNTIF(D32:D34,"A")&gt;=1,"C",IF(COUNTIF(D32:D34,"A")&gt;0,"P"," "))</f>
        <v xml:space="preserve"> </v>
      </c>
      <c r="E35" s="353" t="str">
        <f t="shared" ref="E35:R35" si="6">IF(COUNTIF(E32:E34,"A")&gt;=1,"C",IF(COUNTIF(E32:E34,"A")&gt;0,"P"," "))</f>
        <v xml:space="preserve"> </v>
      </c>
      <c r="F35" s="353" t="str">
        <f t="shared" si="6"/>
        <v xml:space="preserve"> </v>
      </c>
      <c r="G35" s="353" t="str">
        <f t="shared" si="6"/>
        <v xml:space="preserve"> </v>
      </c>
      <c r="H35" s="353" t="str">
        <f t="shared" si="6"/>
        <v xml:space="preserve"> </v>
      </c>
      <c r="I35" s="353" t="str">
        <f t="shared" si="6"/>
        <v xml:space="preserve"> </v>
      </c>
      <c r="J35" s="353" t="str">
        <f t="shared" si="6"/>
        <v xml:space="preserve"> </v>
      </c>
      <c r="K35" s="353" t="str">
        <f t="shared" si="6"/>
        <v xml:space="preserve"> </v>
      </c>
      <c r="L35" s="353" t="str">
        <f t="shared" si="6"/>
        <v xml:space="preserve"> </v>
      </c>
      <c r="M35" s="353" t="str">
        <f t="shared" si="6"/>
        <v xml:space="preserve"> </v>
      </c>
      <c r="N35" s="353" t="str">
        <f t="shared" si="6"/>
        <v xml:space="preserve"> </v>
      </c>
      <c r="O35" s="353" t="str">
        <f t="shared" si="6"/>
        <v xml:space="preserve"> </v>
      </c>
      <c r="P35" s="353" t="str">
        <f t="shared" si="6"/>
        <v xml:space="preserve"> </v>
      </c>
      <c r="Q35" s="353" t="str">
        <f t="shared" si="6"/>
        <v xml:space="preserve"> </v>
      </c>
      <c r="R35" s="353" t="str">
        <f t="shared" si="6"/>
        <v xml:space="preserve"> </v>
      </c>
    </row>
    <row r="36" spans="2:18" x14ac:dyDescent="0.2">
      <c r="B36" s="354"/>
      <c r="C36" s="350" t="s">
        <v>751</v>
      </c>
      <c r="D36" s="351"/>
      <c r="E36" s="351"/>
      <c r="F36" s="351"/>
      <c r="G36" s="351"/>
      <c r="H36" s="351"/>
      <c r="I36" s="351"/>
      <c r="J36" s="351"/>
      <c r="K36" s="351"/>
      <c r="L36" s="351"/>
      <c r="M36" s="351"/>
      <c r="N36" s="351"/>
      <c r="O36" s="351"/>
      <c r="P36" s="351"/>
      <c r="Q36" s="351"/>
      <c r="R36" s="351"/>
    </row>
    <row r="37" spans="2:18" x14ac:dyDescent="0.2">
      <c r="B37" s="354"/>
      <c r="C37" s="350" t="s">
        <v>751</v>
      </c>
      <c r="D37" s="351"/>
      <c r="E37" s="351"/>
      <c r="F37" s="351"/>
      <c r="G37" s="351"/>
      <c r="H37" s="351"/>
      <c r="I37" s="351"/>
      <c r="J37" s="351"/>
      <c r="K37" s="351"/>
      <c r="L37" s="351"/>
      <c r="M37" s="351"/>
      <c r="N37" s="351"/>
      <c r="O37" s="351"/>
      <c r="P37" s="351"/>
      <c r="Q37" s="351"/>
      <c r="R37" s="351"/>
    </row>
    <row r="38" spans="2:18" x14ac:dyDescent="0.2">
      <c r="B38" s="354"/>
      <c r="C38" s="350" t="s">
        <v>751</v>
      </c>
      <c r="D38" s="351"/>
      <c r="E38" s="351"/>
      <c r="F38" s="351"/>
      <c r="G38" s="351"/>
      <c r="H38" s="351"/>
      <c r="I38" s="351"/>
      <c r="J38" s="351"/>
      <c r="K38" s="351"/>
      <c r="L38" s="351"/>
      <c r="M38" s="351"/>
      <c r="N38" s="351"/>
      <c r="O38" s="351"/>
      <c r="P38" s="351"/>
      <c r="Q38" s="351"/>
      <c r="R38" s="351"/>
    </row>
    <row r="39" spans="2:18" x14ac:dyDescent="0.2">
      <c r="B39" s="346">
        <v>3</v>
      </c>
      <c r="C39" s="352" t="s">
        <v>751</v>
      </c>
      <c r="D39" s="353" t="str">
        <f>IF(COUNTIF(D36:D38,"A")&gt;=1,"C",IF(COUNTIF(D36:D38,"A")&gt;0,"P"," "))</f>
        <v xml:space="preserve"> </v>
      </c>
      <c r="E39" s="353" t="str">
        <f t="shared" ref="E39:R39" si="7">IF(COUNTIF(E36:E38,"A")&gt;=1,"C",IF(COUNTIF(E36:E38,"A")&gt;0,"P"," "))</f>
        <v xml:space="preserve"> </v>
      </c>
      <c r="F39" s="353" t="str">
        <f t="shared" si="7"/>
        <v xml:space="preserve"> </v>
      </c>
      <c r="G39" s="353" t="str">
        <f t="shared" si="7"/>
        <v xml:space="preserve"> </v>
      </c>
      <c r="H39" s="353" t="str">
        <f t="shared" si="7"/>
        <v xml:space="preserve"> </v>
      </c>
      <c r="I39" s="353" t="str">
        <f t="shared" si="7"/>
        <v xml:space="preserve"> </v>
      </c>
      <c r="J39" s="353" t="str">
        <f t="shared" si="7"/>
        <v xml:space="preserve"> </v>
      </c>
      <c r="K39" s="353" t="str">
        <f t="shared" si="7"/>
        <v xml:space="preserve"> </v>
      </c>
      <c r="L39" s="353" t="str">
        <f t="shared" si="7"/>
        <v xml:space="preserve"> </v>
      </c>
      <c r="M39" s="353" t="str">
        <f t="shared" si="7"/>
        <v xml:space="preserve"> </v>
      </c>
      <c r="N39" s="353" t="str">
        <f t="shared" si="7"/>
        <v xml:space="preserve"> </v>
      </c>
      <c r="O39" s="353" t="str">
        <f t="shared" si="7"/>
        <v xml:space="preserve"> </v>
      </c>
      <c r="P39" s="353" t="str">
        <f t="shared" si="7"/>
        <v xml:space="preserve"> </v>
      </c>
      <c r="Q39" s="353" t="str">
        <f t="shared" si="7"/>
        <v xml:space="preserve"> </v>
      </c>
      <c r="R39" s="353" t="str">
        <f t="shared" si="7"/>
        <v xml:space="preserve"> </v>
      </c>
    </row>
    <row r="40" spans="2:18" x14ac:dyDescent="0.2">
      <c r="B40" s="354"/>
      <c r="C40" s="350" t="s">
        <v>751</v>
      </c>
      <c r="D40" s="351"/>
      <c r="E40" s="351"/>
      <c r="F40" s="351"/>
      <c r="G40" s="351"/>
      <c r="H40" s="351"/>
      <c r="I40" s="351"/>
      <c r="J40" s="351"/>
      <c r="K40" s="351"/>
      <c r="L40" s="351"/>
      <c r="M40" s="351"/>
      <c r="N40" s="351"/>
      <c r="O40" s="351"/>
      <c r="P40" s="351"/>
      <c r="Q40" s="351"/>
      <c r="R40" s="351"/>
    </row>
    <row r="41" spans="2:18" x14ac:dyDescent="0.2">
      <c r="B41" s="354"/>
      <c r="C41" s="350" t="s">
        <v>751</v>
      </c>
      <c r="D41" s="351"/>
      <c r="E41" s="351"/>
      <c r="F41" s="351"/>
      <c r="G41" s="351"/>
      <c r="H41" s="351"/>
      <c r="I41" s="351"/>
      <c r="J41" s="351"/>
      <c r="K41" s="351"/>
      <c r="L41" s="351"/>
      <c r="M41" s="351"/>
      <c r="N41" s="351"/>
      <c r="O41" s="351"/>
      <c r="P41" s="351"/>
      <c r="Q41" s="351"/>
      <c r="R41" s="351"/>
    </row>
    <row r="42" spans="2:18" x14ac:dyDescent="0.2">
      <c r="B42" s="354"/>
      <c r="C42" s="350" t="s">
        <v>751</v>
      </c>
      <c r="D42" s="351"/>
      <c r="E42" s="351"/>
      <c r="F42" s="351"/>
      <c r="G42" s="351"/>
      <c r="H42" s="351"/>
      <c r="I42" s="351"/>
      <c r="J42" s="351"/>
      <c r="K42" s="351"/>
      <c r="L42" s="351"/>
      <c r="M42" s="351"/>
      <c r="N42" s="351"/>
      <c r="O42" s="351"/>
      <c r="P42" s="351"/>
      <c r="Q42" s="351"/>
      <c r="R42" s="351"/>
    </row>
    <row r="43" spans="2:18" x14ac:dyDescent="0.2">
      <c r="B43" s="346">
        <v>4</v>
      </c>
      <c r="C43" s="352" t="s">
        <v>751</v>
      </c>
      <c r="D43" s="353" t="str">
        <f>IF(COUNTIF(D40:D42,"A")&gt;=1,"C",IF(COUNTIF(D40:D42,"A")&gt;0,"P"," "))</f>
        <v xml:space="preserve"> </v>
      </c>
      <c r="E43" s="353" t="str">
        <f t="shared" ref="E43:R43" si="8">IF(COUNTIF(E40:E42,"A")&gt;=1,"C",IF(COUNTIF(E40:E42,"A")&gt;0,"P"," "))</f>
        <v xml:space="preserve"> </v>
      </c>
      <c r="F43" s="353" t="str">
        <f t="shared" si="8"/>
        <v xml:space="preserve"> </v>
      </c>
      <c r="G43" s="353" t="str">
        <f t="shared" si="8"/>
        <v xml:space="preserve"> </v>
      </c>
      <c r="H43" s="353" t="str">
        <f t="shared" si="8"/>
        <v xml:space="preserve"> </v>
      </c>
      <c r="I43" s="353" t="str">
        <f t="shared" si="8"/>
        <v xml:space="preserve"> </v>
      </c>
      <c r="J43" s="353" t="str">
        <f t="shared" si="8"/>
        <v xml:space="preserve"> </v>
      </c>
      <c r="K43" s="353" t="str">
        <f t="shared" si="8"/>
        <v xml:space="preserve"> </v>
      </c>
      <c r="L43" s="353" t="str">
        <f t="shared" si="8"/>
        <v xml:space="preserve"> </v>
      </c>
      <c r="M43" s="353" t="str">
        <f t="shared" si="8"/>
        <v xml:space="preserve"> </v>
      </c>
      <c r="N43" s="353" t="str">
        <f t="shared" si="8"/>
        <v xml:space="preserve"> </v>
      </c>
      <c r="O43" s="353" t="str">
        <f t="shared" si="8"/>
        <v xml:space="preserve"> </v>
      </c>
      <c r="P43" s="353" t="str">
        <f t="shared" si="8"/>
        <v xml:space="preserve"> </v>
      </c>
      <c r="Q43" s="353" t="str">
        <f t="shared" si="8"/>
        <v xml:space="preserve"> </v>
      </c>
      <c r="R43" s="353" t="str">
        <f t="shared" si="8"/>
        <v xml:space="preserve"> </v>
      </c>
    </row>
    <row r="44" spans="2:18" x14ac:dyDescent="0.2">
      <c r="B44" s="354"/>
      <c r="C44" s="350" t="s">
        <v>751</v>
      </c>
      <c r="D44" s="351"/>
      <c r="E44" s="351"/>
      <c r="F44" s="351"/>
      <c r="G44" s="351"/>
      <c r="H44" s="351"/>
      <c r="I44" s="351"/>
      <c r="J44" s="351"/>
      <c r="K44" s="351"/>
      <c r="L44" s="351"/>
      <c r="M44" s="351"/>
      <c r="N44" s="351"/>
      <c r="O44" s="351"/>
      <c r="P44" s="351"/>
      <c r="Q44" s="351"/>
      <c r="R44" s="351"/>
    </row>
    <row r="45" spans="2:18" x14ac:dyDescent="0.2">
      <c r="B45" s="354"/>
      <c r="C45" s="350" t="s">
        <v>751</v>
      </c>
      <c r="D45" s="351"/>
      <c r="E45" s="351"/>
      <c r="F45" s="351"/>
      <c r="G45" s="351"/>
      <c r="H45" s="351"/>
      <c r="I45" s="351"/>
      <c r="J45" s="351"/>
      <c r="K45" s="351"/>
      <c r="L45" s="351"/>
      <c r="M45" s="351"/>
      <c r="N45" s="351"/>
      <c r="O45" s="351"/>
      <c r="P45" s="351"/>
      <c r="Q45" s="351"/>
      <c r="R45" s="351"/>
    </row>
    <row r="46" spans="2:18" x14ac:dyDescent="0.2">
      <c r="B46" s="354"/>
      <c r="C46" s="350" t="s">
        <v>751</v>
      </c>
      <c r="D46" s="351"/>
      <c r="E46" s="351"/>
      <c r="F46" s="351"/>
      <c r="G46" s="351"/>
      <c r="H46" s="351"/>
      <c r="I46" s="351"/>
      <c r="J46" s="351"/>
      <c r="K46" s="351"/>
      <c r="L46" s="351"/>
      <c r="M46" s="351"/>
      <c r="N46" s="351"/>
      <c r="O46" s="351"/>
      <c r="P46" s="351"/>
      <c r="Q46" s="351"/>
      <c r="R46" s="351"/>
    </row>
    <row r="47" spans="2:18" x14ac:dyDescent="0.2">
      <c r="B47" s="346">
        <v>5</v>
      </c>
      <c r="C47" s="352" t="s">
        <v>751</v>
      </c>
      <c r="D47" s="353" t="str">
        <f>IF(COUNTIF(D44:D46,"A")&gt;=1,"C",IF(COUNTIF(D44:D46,"A")&gt;0,"P"," "))</f>
        <v xml:space="preserve"> </v>
      </c>
      <c r="E47" s="353" t="str">
        <f t="shared" ref="E47:R47" si="9">IF(COUNTIF(E44:E46,"A")&gt;=1,"C",IF(COUNTIF(E44:E46,"A")&gt;0,"P"," "))</f>
        <v xml:space="preserve"> </v>
      </c>
      <c r="F47" s="353" t="str">
        <f t="shared" si="9"/>
        <v xml:space="preserve"> </v>
      </c>
      <c r="G47" s="353" t="str">
        <f t="shared" si="9"/>
        <v xml:space="preserve"> </v>
      </c>
      <c r="H47" s="353" t="str">
        <f t="shared" si="9"/>
        <v xml:space="preserve"> </v>
      </c>
      <c r="I47" s="353" t="str">
        <f t="shared" si="9"/>
        <v xml:space="preserve"> </v>
      </c>
      <c r="J47" s="353" t="str">
        <f t="shared" si="9"/>
        <v xml:space="preserve"> </v>
      </c>
      <c r="K47" s="353" t="str">
        <f t="shared" si="9"/>
        <v xml:space="preserve"> </v>
      </c>
      <c r="L47" s="353" t="str">
        <f t="shared" si="9"/>
        <v xml:space="preserve"> </v>
      </c>
      <c r="M47" s="353" t="str">
        <f t="shared" si="9"/>
        <v xml:space="preserve"> </v>
      </c>
      <c r="N47" s="353" t="str">
        <f t="shared" si="9"/>
        <v xml:space="preserve"> </v>
      </c>
      <c r="O47" s="353" t="str">
        <f t="shared" si="9"/>
        <v xml:space="preserve"> </v>
      </c>
      <c r="P47" s="353" t="str">
        <f t="shared" si="9"/>
        <v xml:space="preserve"> </v>
      </c>
      <c r="Q47" s="353" t="str">
        <f t="shared" si="9"/>
        <v xml:space="preserve"> </v>
      </c>
      <c r="R47" s="353" t="str">
        <f t="shared" si="9"/>
        <v xml:space="preserve"> </v>
      </c>
    </row>
    <row r="48" spans="2:18" x14ac:dyDescent="0.2">
      <c r="B48" s="354"/>
      <c r="C48" s="350" t="s">
        <v>751</v>
      </c>
      <c r="D48" s="351"/>
      <c r="E48" s="351"/>
      <c r="F48" s="351"/>
      <c r="G48" s="351"/>
      <c r="H48" s="351"/>
      <c r="I48" s="351"/>
      <c r="J48" s="351"/>
      <c r="K48" s="351"/>
      <c r="L48" s="351"/>
      <c r="M48" s="351"/>
      <c r="N48" s="351"/>
      <c r="O48" s="351"/>
      <c r="P48" s="351"/>
      <c r="Q48" s="351"/>
      <c r="R48" s="351"/>
    </row>
    <row r="49" spans="2:18" x14ac:dyDescent="0.2">
      <c r="B49" s="354"/>
      <c r="C49" s="350" t="s">
        <v>751</v>
      </c>
      <c r="D49" s="351"/>
      <c r="E49" s="351"/>
      <c r="F49" s="351"/>
      <c r="G49" s="351"/>
      <c r="H49" s="351"/>
      <c r="I49" s="351"/>
      <c r="J49" s="351"/>
      <c r="K49" s="351"/>
      <c r="L49" s="351"/>
      <c r="M49" s="351"/>
      <c r="N49" s="351"/>
      <c r="O49" s="351"/>
      <c r="P49" s="351"/>
      <c r="Q49" s="351"/>
      <c r="R49" s="351"/>
    </row>
    <row r="50" spans="2:18" x14ac:dyDescent="0.2">
      <c r="B50" s="354"/>
      <c r="C50" s="350" t="s">
        <v>751</v>
      </c>
      <c r="D50" s="351"/>
      <c r="E50" s="351"/>
      <c r="F50" s="351"/>
      <c r="G50" s="351"/>
      <c r="H50" s="351"/>
      <c r="I50" s="351"/>
      <c r="J50" s="351"/>
      <c r="K50" s="351"/>
      <c r="L50" s="351"/>
      <c r="M50" s="351"/>
      <c r="N50" s="351"/>
      <c r="O50" s="351"/>
      <c r="P50" s="351"/>
      <c r="Q50" s="351"/>
      <c r="R50" s="351"/>
    </row>
    <row r="51" spans="2:18" ht="0.75" customHeight="1" thickBot="1" x14ac:dyDescent="0.25">
      <c r="B51" s="346"/>
      <c r="C51" s="346"/>
      <c r="D51" s="353" t="str">
        <f>IF(COUNTIF(D48:D50,"A")&gt;=1,"C",IF(COUNTIF(D48:D50,"A")&gt;0,"P"," "))</f>
        <v xml:space="preserve"> </v>
      </c>
      <c r="E51" s="353" t="str">
        <f t="shared" ref="E51:R51" si="10">IF(COUNTIF(E48:E50,"A")&gt;=1,"C",IF(COUNTIF(E48:E50,"A")&gt;0,"P"," "))</f>
        <v xml:space="preserve"> </v>
      </c>
      <c r="F51" s="353" t="str">
        <f t="shared" si="10"/>
        <v xml:space="preserve"> </v>
      </c>
      <c r="G51" s="353" t="str">
        <f t="shared" si="10"/>
        <v xml:space="preserve"> </v>
      </c>
      <c r="H51" s="353" t="str">
        <f t="shared" si="10"/>
        <v xml:space="preserve"> </v>
      </c>
      <c r="I51" s="353" t="str">
        <f t="shared" si="10"/>
        <v xml:space="preserve"> </v>
      </c>
      <c r="J51" s="353" t="str">
        <f t="shared" si="10"/>
        <v xml:space="preserve"> </v>
      </c>
      <c r="K51" s="353" t="str">
        <f t="shared" si="10"/>
        <v xml:space="preserve"> </v>
      </c>
      <c r="L51" s="353" t="str">
        <f t="shared" si="10"/>
        <v xml:space="preserve"> </v>
      </c>
      <c r="M51" s="353" t="str">
        <f t="shared" si="10"/>
        <v xml:space="preserve"> </v>
      </c>
      <c r="N51" s="353" t="str">
        <f t="shared" si="10"/>
        <v xml:space="preserve"> </v>
      </c>
      <c r="O51" s="353" t="str">
        <f t="shared" si="10"/>
        <v xml:space="preserve"> </v>
      </c>
      <c r="P51" s="353" t="str">
        <f t="shared" si="10"/>
        <v xml:space="preserve"> </v>
      </c>
      <c r="Q51" s="353" t="str">
        <f t="shared" si="10"/>
        <v xml:space="preserve"> </v>
      </c>
      <c r="R51" s="353" t="str">
        <f t="shared" si="10"/>
        <v xml:space="preserve"> </v>
      </c>
    </row>
    <row r="52" spans="2:18" ht="13.5" thickBot="1" x14ac:dyDescent="0.25">
      <c r="B52" s="346"/>
      <c r="C52" s="261" t="s">
        <v>57</v>
      </c>
      <c r="D52" s="359" t="str">
        <f>IF(COUNTIF(D35:D51,"C")&gt;4,"C",IF(COUNTIF(D35:D51,"C")&gt;0,"P"," "))</f>
        <v xml:space="preserve"> </v>
      </c>
      <c r="E52" s="359" t="str">
        <f t="shared" ref="E52:R52" si="11">IF(COUNTIF(E35:E51,"C")&gt;4,"C",IF(COUNTIF(E35:E51,"C")&gt;0,"P"," "))</f>
        <v xml:space="preserve"> </v>
      </c>
      <c r="F52" s="359" t="str">
        <f t="shared" si="11"/>
        <v xml:space="preserve"> </v>
      </c>
      <c r="G52" s="359" t="str">
        <f t="shared" si="11"/>
        <v xml:space="preserve"> </v>
      </c>
      <c r="H52" s="359" t="str">
        <f t="shared" si="11"/>
        <v xml:space="preserve"> </v>
      </c>
      <c r="I52" s="359" t="str">
        <f t="shared" si="11"/>
        <v xml:space="preserve"> </v>
      </c>
      <c r="J52" s="359" t="str">
        <f t="shared" si="11"/>
        <v xml:space="preserve"> </v>
      </c>
      <c r="K52" s="359" t="str">
        <f t="shared" si="11"/>
        <v xml:space="preserve"> </v>
      </c>
      <c r="L52" s="359" t="str">
        <f t="shared" si="11"/>
        <v xml:space="preserve"> </v>
      </c>
      <c r="M52" s="359" t="str">
        <f t="shared" si="11"/>
        <v xml:space="preserve"> </v>
      </c>
      <c r="N52" s="359" t="str">
        <f t="shared" si="11"/>
        <v xml:space="preserve"> </v>
      </c>
      <c r="O52" s="359" t="str">
        <f t="shared" si="11"/>
        <v xml:space="preserve"> </v>
      </c>
      <c r="P52" s="359" t="str">
        <f t="shared" si="11"/>
        <v xml:space="preserve"> </v>
      </c>
      <c r="Q52" s="359" t="str">
        <f t="shared" si="11"/>
        <v xml:space="preserve"> </v>
      </c>
      <c r="R52" s="359" t="str">
        <f t="shared" si="11"/>
        <v xml:space="preserve"> </v>
      </c>
    </row>
    <row r="54" spans="2:18" ht="15" x14ac:dyDescent="0.25">
      <c r="B54" s="343" t="s">
        <v>750</v>
      </c>
      <c r="C54" s="344"/>
      <c r="D54" s="470"/>
      <c r="E54" s="471"/>
      <c r="F54" s="471"/>
      <c r="G54" s="471"/>
      <c r="H54" s="471"/>
      <c r="I54" s="471"/>
      <c r="J54" s="471"/>
      <c r="K54" s="471"/>
      <c r="L54" s="471"/>
      <c r="M54" s="471"/>
      <c r="N54" s="471"/>
      <c r="O54" s="471"/>
      <c r="P54" s="471"/>
      <c r="Q54" s="471"/>
      <c r="R54" s="471"/>
    </row>
    <row r="55" spans="2:18" x14ac:dyDescent="0.2">
      <c r="B55" s="346">
        <v>1</v>
      </c>
      <c r="C55" s="347" t="s">
        <v>751</v>
      </c>
      <c r="D55" s="348"/>
      <c r="E55" s="348"/>
      <c r="F55" s="348"/>
      <c r="G55" s="348"/>
      <c r="H55" s="348"/>
      <c r="I55" s="348"/>
      <c r="J55" s="348"/>
      <c r="K55" s="348"/>
      <c r="L55" s="348"/>
      <c r="M55" s="348"/>
      <c r="N55" s="348"/>
      <c r="O55" s="348"/>
      <c r="P55" s="348"/>
      <c r="Q55" s="348"/>
      <c r="R55" s="348"/>
    </row>
    <row r="56" spans="2:18" x14ac:dyDescent="0.2">
      <c r="B56" s="349"/>
      <c r="C56" s="350" t="s">
        <v>751</v>
      </c>
      <c r="D56" s="351"/>
      <c r="E56" s="351"/>
      <c r="F56" s="351"/>
      <c r="G56" s="351"/>
      <c r="H56" s="351"/>
      <c r="I56" s="351"/>
      <c r="J56" s="351"/>
      <c r="K56" s="351"/>
      <c r="L56" s="351"/>
      <c r="M56" s="351"/>
      <c r="N56" s="351"/>
      <c r="O56" s="351"/>
      <c r="P56" s="351"/>
      <c r="Q56" s="351"/>
      <c r="R56" s="351"/>
    </row>
    <row r="57" spans="2:18" x14ac:dyDescent="0.2">
      <c r="B57" s="349"/>
      <c r="C57" s="350" t="s">
        <v>751</v>
      </c>
      <c r="D57" s="351"/>
      <c r="E57" s="351"/>
      <c r="F57" s="351"/>
      <c r="G57" s="351"/>
      <c r="H57" s="351"/>
      <c r="I57" s="351"/>
      <c r="J57" s="351"/>
      <c r="K57" s="351"/>
      <c r="L57" s="351"/>
      <c r="M57" s="351"/>
      <c r="N57" s="351"/>
      <c r="O57" s="351"/>
      <c r="P57" s="351"/>
      <c r="Q57" s="351"/>
      <c r="R57" s="351"/>
    </row>
    <row r="58" spans="2:18" x14ac:dyDescent="0.2">
      <c r="B58" s="349"/>
      <c r="C58" s="350" t="s">
        <v>751</v>
      </c>
      <c r="D58" s="351"/>
      <c r="E58" s="351"/>
      <c r="F58" s="351"/>
      <c r="G58" s="351"/>
      <c r="H58" s="351"/>
      <c r="I58" s="351"/>
      <c r="J58" s="351"/>
      <c r="K58" s="351"/>
      <c r="L58" s="351"/>
      <c r="M58" s="351"/>
      <c r="N58" s="351"/>
      <c r="O58" s="351"/>
      <c r="P58" s="351"/>
      <c r="Q58" s="351"/>
      <c r="R58" s="351"/>
    </row>
    <row r="59" spans="2:18" x14ac:dyDescent="0.2">
      <c r="B59" s="346">
        <v>2</v>
      </c>
      <c r="C59" s="352" t="s">
        <v>751</v>
      </c>
      <c r="D59" s="353" t="str">
        <f>IF(COUNTIF(D56:D58,"A")&gt;=1,"C",IF(COUNTIF(D56:D58,"A")&gt;0,"P"," "))</f>
        <v xml:space="preserve"> </v>
      </c>
      <c r="E59" s="353" t="str">
        <f t="shared" ref="E59:R59" si="12">IF(COUNTIF(E56:E58,"A")&gt;=1,"C",IF(COUNTIF(E56:E58,"A")&gt;0,"P"," "))</f>
        <v xml:space="preserve"> </v>
      </c>
      <c r="F59" s="353" t="str">
        <f t="shared" si="12"/>
        <v xml:space="preserve"> </v>
      </c>
      <c r="G59" s="353" t="str">
        <f t="shared" si="12"/>
        <v xml:space="preserve"> </v>
      </c>
      <c r="H59" s="353" t="str">
        <f t="shared" si="12"/>
        <v xml:space="preserve"> </v>
      </c>
      <c r="I59" s="353" t="str">
        <f t="shared" si="12"/>
        <v xml:space="preserve"> </v>
      </c>
      <c r="J59" s="353" t="str">
        <f t="shared" si="12"/>
        <v xml:space="preserve"> </v>
      </c>
      <c r="K59" s="353" t="str">
        <f t="shared" si="12"/>
        <v xml:space="preserve"> </v>
      </c>
      <c r="L59" s="353" t="str">
        <f t="shared" si="12"/>
        <v xml:space="preserve"> </v>
      </c>
      <c r="M59" s="353" t="str">
        <f t="shared" si="12"/>
        <v xml:space="preserve"> </v>
      </c>
      <c r="N59" s="353" t="str">
        <f t="shared" si="12"/>
        <v xml:space="preserve"> </v>
      </c>
      <c r="O59" s="353" t="str">
        <f t="shared" si="12"/>
        <v xml:space="preserve"> </v>
      </c>
      <c r="P59" s="353" t="str">
        <f t="shared" si="12"/>
        <v xml:space="preserve"> </v>
      </c>
      <c r="Q59" s="353" t="str">
        <f t="shared" si="12"/>
        <v xml:space="preserve"> </v>
      </c>
      <c r="R59" s="353" t="str">
        <f t="shared" si="12"/>
        <v xml:space="preserve"> </v>
      </c>
    </row>
    <row r="60" spans="2:18" x14ac:dyDescent="0.2">
      <c r="B60" s="354"/>
      <c r="C60" s="350" t="s">
        <v>751</v>
      </c>
      <c r="D60" s="351"/>
      <c r="E60" s="351"/>
      <c r="F60" s="351"/>
      <c r="G60" s="351"/>
      <c r="H60" s="351"/>
      <c r="I60" s="351"/>
      <c r="J60" s="351"/>
      <c r="K60" s="351"/>
      <c r="L60" s="351"/>
      <c r="M60" s="351"/>
      <c r="N60" s="351"/>
      <c r="O60" s="351"/>
      <c r="P60" s="351"/>
      <c r="Q60" s="351"/>
      <c r="R60" s="351"/>
    </row>
    <row r="61" spans="2:18" x14ac:dyDescent="0.2">
      <c r="B61" s="354"/>
      <c r="C61" s="350" t="s">
        <v>751</v>
      </c>
      <c r="D61" s="351"/>
      <c r="E61" s="351"/>
      <c r="F61" s="351"/>
      <c r="G61" s="351"/>
      <c r="H61" s="351"/>
      <c r="I61" s="351"/>
      <c r="J61" s="351"/>
      <c r="K61" s="351"/>
      <c r="L61" s="351"/>
      <c r="M61" s="351"/>
      <c r="N61" s="351"/>
      <c r="O61" s="351"/>
      <c r="P61" s="351"/>
      <c r="Q61" s="351"/>
      <c r="R61" s="351"/>
    </row>
    <row r="62" spans="2:18" x14ac:dyDescent="0.2">
      <c r="B62" s="354"/>
      <c r="C62" s="350" t="s">
        <v>751</v>
      </c>
      <c r="D62" s="351"/>
      <c r="E62" s="351"/>
      <c r="F62" s="351"/>
      <c r="G62" s="351"/>
      <c r="H62" s="351"/>
      <c r="I62" s="351"/>
      <c r="J62" s="351"/>
      <c r="K62" s="351"/>
      <c r="L62" s="351"/>
      <c r="M62" s="351"/>
      <c r="N62" s="351"/>
      <c r="O62" s="351"/>
      <c r="P62" s="351"/>
      <c r="Q62" s="351"/>
      <c r="R62" s="351"/>
    </row>
    <row r="63" spans="2:18" x14ac:dyDescent="0.2">
      <c r="B63" s="346">
        <v>3</v>
      </c>
      <c r="C63" s="352" t="s">
        <v>751</v>
      </c>
      <c r="D63" s="353" t="str">
        <f>IF(COUNTIF(D60:D62,"A")&gt;=1,"C",IF(COUNTIF(D60:D62,"A")&gt;0,"P"," "))</f>
        <v xml:space="preserve"> </v>
      </c>
      <c r="E63" s="353" t="str">
        <f t="shared" ref="E63:R63" si="13">IF(COUNTIF(E60:E62,"A")&gt;=1,"C",IF(COUNTIF(E60:E62,"A")&gt;0,"P"," "))</f>
        <v xml:space="preserve"> </v>
      </c>
      <c r="F63" s="353" t="str">
        <f t="shared" si="13"/>
        <v xml:space="preserve"> </v>
      </c>
      <c r="G63" s="353" t="str">
        <f t="shared" si="13"/>
        <v xml:space="preserve"> </v>
      </c>
      <c r="H63" s="353" t="str">
        <f t="shared" si="13"/>
        <v xml:space="preserve"> </v>
      </c>
      <c r="I63" s="353" t="str">
        <f t="shared" si="13"/>
        <v xml:space="preserve"> </v>
      </c>
      <c r="J63" s="353" t="str">
        <f t="shared" si="13"/>
        <v xml:space="preserve"> </v>
      </c>
      <c r="K63" s="353" t="str">
        <f t="shared" si="13"/>
        <v xml:space="preserve"> </v>
      </c>
      <c r="L63" s="353" t="str">
        <f t="shared" si="13"/>
        <v xml:space="preserve"> </v>
      </c>
      <c r="M63" s="353" t="str">
        <f t="shared" si="13"/>
        <v xml:space="preserve"> </v>
      </c>
      <c r="N63" s="353" t="str">
        <f t="shared" si="13"/>
        <v xml:space="preserve"> </v>
      </c>
      <c r="O63" s="353" t="str">
        <f t="shared" si="13"/>
        <v xml:space="preserve"> </v>
      </c>
      <c r="P63" s="353" t="str">
        <f t="shared" si="13"/>
        <v xml:space="preserve"> </v>
      </c>
      <c r="Q63" s="353" t="str">
        <f t="shared" si="13"/>
        <v xml:space="preserve"> </v>
      </c>
      <c r="R63" s="353" t="str">
        <f t="shared" si="13"/>
        <v xml:space="preserve"> </v>
      </c>
    </row>
    <row r="64" spans="2:18" x14ac:dyDescent="0.2">
      <c r="B64" s="354"/>
      <c r="C64" s="350" t="s">
        <v>751</v>
      </c>
      <c r="D64" s="351"/>
      <c r="E64" s="351"/>
      <c r="F64" s="351"/>
      <c r="G64" s="351"/>
      <c r="H64" s="351"/>
      <c r="I64" s="351"/>
      <c r="J64" s="351"/>
      <c r="K64" s="351"/>
      <c r="L64" s="351"/>
      <c r="M64" s="351"/>
      <c r="N64" s="351"/>
      <c r="O64" s="351"/>
      <c r="P64" s="351"/>
      <c r="Q64" s="351"/>
      <c r="R64" s="351"/>
    </row>
    <row r="65" spans="2:18" x14ac:dyDescent="0.2">
      <c r="B65" s="354"/>
      <c r="C65" s="350" t="s">
        <v>751</v>
      </c>
      <c r="D65" s="351"/>
      <c r="E65" s="351"/>
      <c r="F65" s="351"/>
      <c r="G65" s="351"/>
      <c r="H65" s="351"/>
      <c r="I65" s="351"/>
      <c r="J65" s="351"/>
      <c r="K65" s="351"/>
      <c r="L65" s="351"/>
      <c r="M65" s="351"/>
      <c r="N65" s="351"/>
      <c r="O65" s="351"/>
      <c r="P65" s="351"/>
      <c r="Q65" s="351"/>
      <c r="R65" s="351"/>
    </row>
    <row r="66" spans="2:18" x14ac:dyDescent="0.2">
      <c r="B66" s="354"/>
      <c r="C66" s="350" t="s">
        <v>751</v>
      </c>
      <c r="D66" s="351"/>
      <c r="E66" s="351"/>
      <c r="F66" s="351"/>
      <c r="G66" s="351"/>
      <c r="H66" s="351"/>
      <c r="I66" s="351"/>
      <c r="J66" s="351"/>
      <c r="K66" s="351"/>
      <c r="L66" s="351"/>
      <c r="M66" s="351"/>
      <c r="N66" s="351"/>
      <c r="O66" s="351"/>
      <c r="P66" s="351"/>
      <c r="Q66" s="351"/>
      <c r="R66" s="351"/>
    </row>
    <row r="67" spans="2:18" x14ac:dyDescent="0.2">
      <c r="B67" s="346">
        <v>4</v>
      </c>
      <c r="C67" s="352" t="s">
        <v>751</v>
      </c>
      <c r="D67" s="353" t="str">
        <f>IF(COUNTIF(D64:D66,"A")&gt;=1,"C",IF(COUNTIF(D64:D66,"A")&gt;0,"P"," "))</f>
        <v xml:space="preserve"> </v>
      </c>
      <c r="E67" s="353" t="str">
        <f t="shared" ref="E67:R67" si="14">IF(COUNTIF(E64:E66,"A")&gt;=1,"C",IF(COUNTIF(E64:E66,"A")&gt;0,"P"," "))</f>
        <v xml:space="preserve"> </v>
      </c>
      <c r="F67" s="353" t="str">
        <f t="shared" si="14"/>
        <v xml:space="preserve"> </v>
      </c>
      <c r="G67" s="353" t="str">
        <f t="shared" si="14"/>
        <v xml:space="preserve"> </v>
      </c>
      <c r="H67" s="353" t="str">
        <f t="shared" si="14"/>
        <v xml:space="preserve"> </v>
      </c>
      <c r="I67" s="353" t="str">
        <f t="shared" si="14"/>
        <v xml:space="preserve"> </v>
      </c>
      <c r="J67" s="353" t="str">
        <f t="shared" si="14"/>
        <v xml:space="preserve"> </v>
      </c>
      <c r="K67" s="353" t="str">
        <f t="shared" si="14"/>
        <v xml:space="preserve"> </v>
      </c>
      <c r="L67" s="353" t="str">
        <f t="shared" si="14"/>
        <v xml:space="preserve"> </v>
      </c>
      <c r="M67" s="353" t="str">
        <f t="shared" si="14"/>
        <v xml:space="preserve"> </v>
      </c>
      <c r="N67" s="353" t="str">
        <f t="shared" si="14"/>
        <v xml:space="preserve"> </v>
      </c>
      <c r="O67" s="353" t="str">
        <f t="shared" si="14"/>
        <v xml:space="preserve"> </v>
      </c>
      <c r="P67" s="353" t="str">
        <f t="shared" si="14"/>
        <v xml:space="preserve"> </v>
      </c>
      <c r="Q67" s="353" t="str">
        <f t="shared" si="14"/>
        <v xml:space="preserve"> </v>
      </c>
      <c r="R67" s="353" t="str">
        <f t="shared" si="14"/>
        <v xml:space="preserve"> </v>
      </c>
    </row>
    <row r="68" spans="2:18" x14ac:dyDescent="0.2">
      <c r="B68" s="354"/>
      <c r="C68" s="350" t="s">
        <v>751</v>
      </c>
      <c r="D68" s="351"/>
      <c r="E68" s="351"/>
      <c r="F68" s="351"/>
      <c r="G68" s="351"/>
      <c r="H68" s="351"/>
      <c r="I68" s="351"/>
      <c r="J68" s="351"/>
      <c r="K68" s="351"/>
      <c r="L68" s="351"/>
      <c r="M68" s="351"/>
      <c r="N68" s="351"/>
      <c r="O68" s="351"/>
      <c r="P68" s="351"/>
      <c r="Q68" s="351"/>
      <c r="R68" s="351"/>
    </row>
    <row r="69" spans="2:18" x14ac:dyDescent="0.2">
      <c r="B69" s="354"/>
      <c r="C69" s="350" t="s">
        <v>751</v>
      </c>
      <c r="D69" s="351"/>
      <c r="E69" s="351"/>
      <c r="F69" s="351"/>
      <c r="G69" s="351"/>
      <c r="H69" s="351"/>
      <c r="I69" s="351"/>
      <c r="J69" s="351"/>
      <c r="K69" s="351"/>
      <c r="L69" s="351"/>
      <c r="M69" s="351"/>
      <c r="N69" s="351"/>
      <c r="O69" s="351"/>
      <c r="P69" s="351"/>
      <c r="Q69" s="351"/>
      <c r="R69" s="351"/>
    </row>
    <row r="70" spans="2:18" x14ac:dyDescent="0.2">
      <c r="B70" s="354"/>
      <c r="C70" s="350" t="s">
        <v>751</v>
      </c>
      <c r="D70" s="351"/>
      <c r="E70" s="351"/>
      <c r="F70" s="351"/>
      <c r="G70" s="351"/>
      <c r="H70" s="351"/>
      <c r="I70" s="351"/>
      <c r="J70" s="351"/>
      <c r="K70" s="351"/>
      <c r="L70" s="351"/>
      <c r="M70" s="351"/>
      <c r="N70" s="351"/>
      <c r="O70" s="351"/>
      <c r="P70" s="351"/>
      <c r="Q70" s="351"/>
      <c r="R70" s="351"/>
    </row>
    <row r="71" spans="2:18" x14ac:dyDescent="0.2">
      <c r="B71" s="346">
        <v>5</v>
      </c>
      <c r="C71" s="352" t="s">
        <v>751</v>
      </c>
      <c r="D71" s="353" t="str">
        <f>IF(COUNTIF(D68:D70,"A")&gt;=1,"C",IF(COUNTIF(D68:D70,"A")&gt;0,"P"," "))</f>
        <v xml:space="preserve"> </v>
      </c>
      <c r="E71" s="353" t="str">
        <f t="shared" ref="E71:R71" si="15">IF(COUNTIF(E68:E70,"A")&gt;=1,"C",IF(COUNTIF(E68:E70,"A")&gt;0,"P"," "))</f>
        <v xml:space="preserve"> </v>
      </c>
      <c r="F71" s="353" t="str">
        <f t="shared" si="15"/>
        <v xml:space="preserve"> </v>
      </c>
      <c r="G71" s="353" t="str">
        <f t="shared" si="15"/>
        <v xml:space="preserve"> </v>
      </c>
      <c r="H71" s="353" t="str">
        <f t="shared" si="15"/>
        <v xml:space="preserve"> </v>
      </c>
      <c r="I71" s="353" t="str">
        <f t="shared" si="15"/>
        <v xml:space="preserve"> </v>
      </c>
      <c r="J71" s="353" t="str">
        <f t="shared" si="15"/>
        <v xml:space="preserve"> </v>
      </c>
      <c r="K71" s="353" t="str">
        <f t="shared" si="15"/>
        <v xml:space="preserve"> </v>
      </c>
      <c r="L71" s="353" t="str">
        <f t="shared" si="15"/>
        <v xml:space="preserve"> </v>
      </c>
      <c r="M71" s="353" t="str">
        <f t="shared" si="15"/>
        <v xml:space="preserve"> </v>
      </c>
      <c r="N71" s="353" t="str">
        <f t="shared" si="15"/>
        <v xml:space="preserve"> </v>
      </c>
      <c r="O71" s="353" t="str">
        <f t="shared" si="15"/>
        <v xml:space="preserve"> </v>
      </c>
      <c r="P71" s="353" t="str">
        <f t="shared" si="15"/>
        <v xml:space="preserve"> </v>
      </c>
      <c r="Q71" s="353" t="str">
        <f t="shared" si="15"/>
        <v xml:space="preserve"> </v>
      </c>
      <c r="R71" s="353" t="str">
        <f t="shared" si="15"/>
        <v xml:space="preserve"> </v>
      </c>
    </row>
    <row r="72" spans="2:18" x14ac:dyDescent="0.2">
      <c r="B72" s="354"/>
      <c r="C72" s="350" t="s">
        <v>751</v>
      </c>
      <c r="D72" s="351"/>
      <c r="E72" s="351"/>
      <c r="F72" s="351"/>
      <c r="G72" s="351"/>
      <c r="H72" s="351"/>
      <c r="I72" s="351"/>
      <c r="J72" s="351"/>
      <c r="K72" s="351"/>
      <c r="L72" s="351"/>
      <c r="M72" s="351"/>
      <c r="N72" s="351"/>
      <c r="O72" s="351"/>
      <c r="P72" s="351"/>
      <c r="Q72" s="351"/>
      <c r="R72" s="351"/>
    </row>
    <row r="73" spans="2:18" x14ac:dyDescent="0.2">
      <c r="B73" s="354"/>
      <c r="C73" s="350" t="s">
        <v>751</v>
      </c>
      <c r="D73" s="351"/>
      <c r="E73" s="351"/>
      <c r="F73" s="351"/>
      <c r="G73" s="351"/>
      <c r="H73" s="351"/>
      <c r="I73" s="351"/>
      <c r="J73" s="351"/>
      <c r="K73" s="351"/>
      <c r="L73" s="351"/>
      <c r="M73" s="351"/>
      <c r="N73" s="351"/>
      <c r="O73" s="351"/>
      <c r="P73" s="351"/>
      <c r="Q73" s="351"/>
      <c r="R73" s="351"/>
    </row>
    <row r="74" spans="2:18" x14ac:dyDescent="0.2">
      <c r="B74" s="354"/>
      <c r="C74" s="350" t="s">
        <v>751</v>
      </c>
      <c r="D74" s="351"/>
      <c r="E74" s="351"/>
      <c r="F74" s="351"/>
      <c r="G74" s="351"/>
      <c r="H74" s="351"/>
      <c r="I74" s="351"/>
      <c r="J74" s="351"/>
      <c r="K74" s="351"/>
      <c r="L74" s="351"/>
      <c r="M74" s="351"/>
      <c r="N74" s="351"/>
      <c r="O74" s="351"/>
      <c r="P74" s="351"/>
      <c r="Q74" s="351"/>
      <c r="R74" s="351"/>
    </row>
    <row r="75" spans="2:18" ht="0.75" customHeight="1" thickBot="1" x14ac:dyDescent="0.25">
      <c r="B75" s="346"/>
      <c r="C75" s="346"/>
      <c r="D75" s="353" t="str">
        <f>IF(COUNTIF(D72:D74,"A")&gt;=1,"C",IF(COUNTIF(D72:D74,"A")&gt;0,"P"," "))</f>
        <v xml:space="preserve"> </v>
      </c>
      <c r="E75" s="353" t="str">
        <f t="shared" ref="E75:R75" si="16">IF(COUNTIF(E72:E74,"A")&gt;=1,"C",IF(COUNTIF(E72:E74,"A")&gt;0,"P"," "))</f>
        <v xml:space="preserve"> </v>
      </c>
      <c r="F75" s="353" t="str">
        <f t="shared" si="16"/>
        <v xml:space="preserve"> </v>
      </c>
      <c r="G75" s="353" t="str">
        <f t="shared" si="16"/>
        <v xml:space="preserve"> </v>
      </c>
      <c r="H75" s="353" t="str">
        <f t="shared" si="16"/>
        <v xml:space="preserve"> </v>
      </c>
      <c r="I75" s="353" t="str">
        <f t="shared" si="16"/>
        <v xml:space="preserve"> </v>
      </c>
      <c r="J75" s="353" t="str">
        <f t="shared" si="16"/>
        <v xml:space="preserve"> </v>
      </c>
      <c r="K75" s="353" t="str">
        <f t="shared" si="16"/>
        <v xml:space="preserve"> </v>
      </c>
      <c r="L75" s="353" t="str">
        <f t="shared" si="16"/>
        <v xml:space="preserve"> </v>
      </c>
      <c r="M75" s="353" t="str">
        <f t="shared" si="16"/>
        <v xml:space="preserve"> </v>
      </c>
      <c r="N75" s="353" t="str">
        <f t="shared" si="16"/>
        <v xml:space="preserve"> </v>
      </c>
      <c r="O75" s="353" t="str">
        <f t="shared" si="16"/>
        <v xml:space="preserve"> </v>
      </c>
      <c r="P75" s="353" t="str">
        <f t="shared" si="16"/>
        <v xml:space="preserve"> </v>
      </c>
      <c r="Q75" s="353" t="str">
        <f t="shared" si="16"/>
        <v xml:space="preserve"> </v>
      </c>
      <c r="R75" s="353" t="str">
        <f t="shared" si="16"/>
        <v xml:space="preserve"> </v>
      </c>
    </row>
    <row r="76" spans="2:18" ht="13.5" thickBot="1" x14ac:dyDescent="0.25">
      <c r="B76" s="346"/>
      <c r="C76" s="261" t="s">
        <v>57</v>
      </c>
      <c r="D76" s="359" t="str">
        <f>IF(COUNTIF(D59:D75,"C")&gt;4,"C",IF(COUNTIF(D59:D75,"C")&gt;0,"P"," "))</f>
        <v xml:space="preserve"> </v>
      </c>
      <c r="E76" s="359" t="str">
        <f t="shared" ref="E76:R76" si="17">IF(COUNTIF(E59:E75,"C")&gt;4,"C",IF(COUNTIF(E59:E75,"C")&gt;0,"P"," "))</f>
        <v xml:space="preserve"> </v>
      </c>
      <c r="F76" s="359" t="str">
        <f t="shared" si="17"/>
        <v xml:space="preserve"> </v>
      </c>
      <c r="G76" s="359" t="str">
        <f t="shared" si="17"/>
        <v xml:space="preserve"> </v>
      </c>
      <c r="H76" s="359" t="str">
        <f t="shared" si="17"/>
        <v xml:space="preserve"> </v>
      </c>
      <c r="I76" s="359" t="str">
        <f t="shared" si="17"/>
        <v xml:space="preserve"> </v>
      </c>
      <c r="J76" s="359" t="str">
        <f t="shared" si="17"/>
        <v xml:space="preserve"> </v>
      </c>
      <c r="K76" s="359" t="str">
        <f t="shared" si="17"/>
        <v xml:space="preserve"> </v>
      </c>
      <c r="L76" s="359" t="str">
        <f t="shared" si="17"/>
        <v xml:space="preserve"> </v>
      </c>
      <c r="M76" s="359" t="str">
        <f t="shared" si="17"/>
        <v xml:space="preserve"> </v>
      </c>
      <c r="N76" s="359" t="str">
        <f t="shared" si="17"/>
        <v xml:space="preserve"> </v>
      </c>
      <c r="O76" s="359" t="str">
        <f t="shared" si="17"/>
        <v xml:space="preserve"> </v>
      </c>
      <c r="P76" s="359" t="str">
        <f t="shared" si="17"/>
        <v xml:space="preserve"> </v>
      </c>
      <c r="Q76" s="359" t="str">
        <f t="shared" si="17"/>
        <v xml:space="preserve"> </v>
      </c>
      <c r="R76" s="359" t="str">
        <f t="shared" si="17"/>
        <v xml:space="preserve"> </v>
      </c>
    </row>
    <row r="78" spans="2:18" ht="15" x14ac:dyDescent="0.25">
      <c r="B78" s="343" t="s">
        <v>750</v>
      </c>
      <c r="C78" s="344"/>
      <c r="D78" s="470"/>
      <c r="E78" s="471"/>
      <c r="F78" s="471"/>
      <c r="G78" s="471"/>
      <c r="H78" s="471"/>
      <c r="I78" s="471"/>
      <c r="J78" s="471"/>
      <c r="K78" s="471"/>
      <c r="L78" s="471"/>
      <c r="M78" s="471"/>
      <c r="N78" s="471"/>
      <c r="O78" s="471"/>
      <c r="P78" s="471"/>
      <c r="Q78" s="471"/>
      <c r="R78" s="471"/>
    </row>
    <row r="79" spans="2:18" x14ac:dyDescent="0.2">
      <c r="B79" s="346">
        <v>1</v>
      </c>
      <c r="C79" s="347" t="s">
        <v>751</v>
      </c>
      <c r="D79" s="348"/>
      <c r="E79" s="348"/>
      <c r="F79" s="348"/>
      <c r="G79" s="348"/>
      <c r="H79" s="348"/>
      <c r="I79" s="348"/>
      <c r="J79" s="348"/>
      <c r="K79" s="348"/>
      <c r="L79" s="348"/>
      <c r="M79" s="348"/>
      <c r="N79" s="348"/>
      <c r="O79" s="348"/>
      <c r="P79" s="348"/>
      <c r="Q79" s="348"/>
      <c r="R79" s="348"/>
    </row>
    <row r="80" spans="2:18" x14ac:dyDescent="0.2">
      <c r="B80" s="349"/>
      <c r="C80" s="350" t="s">
        <v>751</v>
      </c>
      <c r="D80" s="351"/>
      <c r="E80" s="351"/>
      <c r="F80" s="351"/>
      <c r="G80" s="351"/>
      <c r="H80" s="351"/>
      <c r="I80" s="351"/>
      <c r="J80" s="351"/>
      <c r="K80" s="351"/>
      <c r="L80" s="351"/>
      <c r="M80" s="351"/>
      <c r="N80" s="351"/>
      <c r="O80" s="351"/>
      <c r="P80" s="351"/>
      <c r="Q80" s="351"/>
      <c r="R80" s="351"/>
    </row>
    <row r="81" spans="2:18" x14ac:dyDescent="0.2">
      <c r="B81" s="349"/>
      <c r="C81" s="350" t="s">
        <v>751</v>
      </c>
      <c r="D81" s="351"/>
      <c r="E81" s="351"/>
      <c r="F81" s="351"/>
      <c r="G81" s="351"/>
      <c r="H81" s="351"/>
      <c r="I81" s="351"/>
      <c r="J81" s="351"/>
      <c r="K81" s="351"/>
      <c r="L81" s="351"/>
      <c r="M81" s="351"/>
      <c r="N81" s="351"/>
      <c r="O81" s="351"/>
      <c r="P81" s="351"/>
      <c r="Q81" s="351"/>
      <c r="R81" s="351"/>
    </row>
    <row r="82" spans="2:18" x14ac:dyDescent="0.2">
      <c r="B82" s="349"/>
      <c r="C82" s="350" t="s">
        <v>751</v>
      </c>
      <c r="D82" s="351"/>
      <c r="E82" s="351"/>
      <c r="F82" s="351"/>
      <c r="G82" s="351"/>
      <c r="H82" s="351"/>
      <c r="I82" s="351"/>
      <c r="J82" s="351"/>
      <c r="K82" s="351"/>
      <c r="L82" s="351"/>
      <c r="M82" s="351"/>
      <c r="N82" s="351"/>
      <c r="O82" s="351"/>
      <c r="P82" s="351"/>
      <c r="Q82" s="351"/>
      <c r="R82" s="351"/>
    </row>
    <row r="83" spans="2:18" x14ac:dyDescent="0.2">
      <c r="B83" s="346">
        <v>2</v>
      </c>
      <c r="C83" s="352" t="s">
        <v>751</v>
      </c>
      <c r="D83" s="353" t="str">
        <f>IF(COUNTIF(D80:D82,"A")&gt;=1,"C",IF(COUNTIF(D80:D82,"A")&gt;0,"P"," "))</f>
        <v xml:space="preserve"> </v>
      </c>
      <c r="E83" s="353" t="str">
        <f t="shared" ref="E83:R83" si="18">IF(COUNTIF(E80:E82,"A")&gt;=1,"C",IF(COUNTIF(E80:E82,"A")&gt;0,"P"," "))</f>
        <v xml:space="preserve"> </v>
      </c>
      <c r="F83" s="353" t="str">
        <f t="shared" si="18"/>
        <v xml:space="preserve"> </v>
      </c>
      <c r="G83" s="353" t="str">
        <f t="shared" si="18"/>
        <v xml:space="preserve"> </v>
      </c>
      <c r="H83" s="353" t="str">
        <f t="shared" si="18"/>
        <v xml:space="preserve"> </v>
      </c>
      <c r="I83" s="353" t="str">
        <f t="shared" si="18"/>
        <v xml:space="preserve"> </v>
      </c>
      <c r="J83" s="353" t="str">
        <f t="shared" si="18"/>
        <v xml:space="preserve"> </v>
      </c>
      <c r="K83" s="353" t="str">
        <f t="shared" si="18"/>
        <v xml:space="preserve"> </v>
      </c>
      <c r="L83" s="353" t="str">
        <f t="shared" si="18"/>
        <v xml:space="preserve"> </v>
      </c>
      <c r="M83" s="353" t="str">
        <f t="shared" si="18"/>
        <v xml:space="preserve"> </v>
      </c>
      <c r="N83" s="353" t="str">
        <f t="shared" si="18"/>
        <v xml:space="preserve"> </v>
      </c>
      <c r="O83" s="353" t="str">
        <f t="shared" si="18"/>
        <v xml:space="preserve"> </v>
      </c>
      <c r="P83" s="353" t="str">
        <f t="shared" si="18"/>
        <v xml:space="preserve"> </v>
      </c>
      <c r="Q83" s="353" t="str">
        <f t="shared" si="18"/>
        <v xml:space="preserve"> </v>
      </c>
      <c r="R83" s="353" t="str">
        <f t="shared" si="18"/>
        <v xml:space="preserve"> </v>
      </c>
    </row>
    <row r="84" spans="2:18" x14ac:dyDescent="0.2">
      <c r="B84" s="354"/>
      <c r="C84" s="350" t="s">
        <v>751</v>
      </c>
      <c r="D84" s="351"/>
      <c r="E84" s="351"/>
      <c r="F84" s="351"/>
      <c r="G84" s="351"/>
      <c r="H84" s="351"/>
      <c r="I84" s="351"/>
      <c r="J84" s="351"/>
      <c r="K84" s="351"/>
      <c r="L84" s="351"/>
      <c r="M84" s="351"/>
      <c r="N84" s="351"/>
      <c r="O84" s="351"/>
      <c r="P84" s="351"/>
      <c r="Q84" s="351"/>
      <c r="R84" s="351"/>
    </row>
    <row r="85" spans="2:18" x14ac:dyDescent="0.2">
      <c r="B85" s="354"/>
      <c r="C85" s="350" t="s">
        <v>751</v>
      </c>
      <c r="D85" s="351"/>
      <c r="E85" s="351"/>
      <c r="F85" s="351"/>
      <c r="G85" s="351"/>
      <c r="H85" s="351"/>
      <c r="I85" s="351"/>
      <c r="J85" s="351"/>
      <c r="K85" s="351"/>
      <c r="L85" s="351"/>
      <c r="M85" s="351"/>
      <c r="N85" s="351"/>
      <c r="O85" s="351"/>
      <c r="P85" s="351"/>
      <c r="Q85" s="351"/>
      <c r="R85" s="351"/>
    </row>
    <row r="86" spans="2:18" x14ac:dyDescent="0.2">
      <c r="B86" s="354"/>
      <c r="C86" s="350" t="s">
        <v>751</v>
      </c>
      <c r="D86" s="351"/>
      <c r="E86" s="351"/>
      <c r="F86" s="351"/>
      <c r="G86" s="351"/>
      <c r="H86" s="351"/>
      <c r="I86" s="351"/>
      <c r="J86" s="351"/>
      <c r="K86" s="351"/>
      <c r="L86" s="351"/>
      <c r="M86" s="351"/>
      <c r="N86" s="351"/>
      <c r="O86" s="351"/>
      <c r="P86" s="351"/>
      <c r="Q86" s="351"/>
      <c r="R86" s="351"/>
    </row>
    <row r="87" spans="2:18" x14ac:dyDescent="0.2">
      <c r="B87" s="346">
        <v>3</v>
      </c>
      <c r="C87" s="352" t="s">
        <v>751</v>
      </c>
      <c r="D87" s="353" t="str">
        <f>IF(COUNTIF(D84:D86,"A")&gt;=1,"C",IF(COUNTIF(D84:D86,"A")&gt;0,"P"," "))</f>
        <v xml:space="preserve"> </v>
      </c>
      <c r="E87" s="353" t="str">
        <f t="shared" ref="E87:R87" si="19">IF(COUNTIF(E84:E86,"A")&gt;=1,"C",IF(COUNTIF(E84:E86,"A")&gt;0,"P"," "))</f>
        <v xml:space="preserve"> </v>
      </c>
      <c r="F87" s="353" t="str">
        <f t="shared" si="19"/>
        <v xml:space="preserve"> </v>
      </c>
      <c r="G87" s="353" t="str">
        <f t="shared" si="19"/>
        <v xml:space="preserve"> </v>
      </c>
      <c r="H87" s="353" t="str">
        <f t="shared" si="19"/>
        <v xml:space="preserve"> </v>
      </c>
      <c r="I87" s="353" t="str">
        <f t="shared" si="19"/>
        <v xml:space="preserve"> </v>
      </c>
      <c r="J87" s="353" t="str">
        <f t="shared" si="19"/>
        <v xml:space="preserve"> </v>
      </c>
      <c r="K87" s="353" t="str">
        <f t="shared" si="19"/>
        <v xml:space="preserve"> </v>
      </c>
      <c r="L87" s="353" t="str">
        <f t="shared" si="19"/>
        <v xml:space="preserve"> </v>
      </c>
      <c r="M87" s="353" t="str">
        <f t="shared" si="19"/>
        <v xml:space="preserve"> </v>
      </c>
      <c r="N87" s="353" t="str">
        <f t="shared" si="19"/>
        <v xml:space="preserve"> </v>
      </c>
      <c r="O87" s="353" t="str">
        <f t="shared" si="19"/>
        <v xml:space="preserve"> </v>
      </c>
      <c r="P87" s="353" t="str">
        <f t="shared" si="19"/>
        <v xml:space="preserve"> </v>
      </c>
      <c r="Q87" s="353" t="str">
        <f t="shared" si="19"/>
        <v xml:space="preserve"> </v>
      </c>
      <c r="R87" s="353" t="str">
        <f t="shared" si="19"/>
        <v xml:space="preserve"> </v>
      </c>
    </row>
    <row r="88" spans="2:18" x14ac:dyDescent="0.2">
      <c r="B88" s="354"/>
      <c r="C88" s="350" t="s">
        <v>751</v>
      </c>
      <c r="D88" s="351"/>
      <c r="E88" s="351"/>
      <c r="F88" s="351"/>
      <c r="G88" s="351"/>
      <c r="H88" s="351"/>
      <c r="I88" s="351"/>
      <c r="J88" s="351"/>
      <c r="K88" s="351"/>
      <c r="L88" s="351"/>
      <c r="M88" s="351"/>
      <c r="N88" s="351"/>
      <c r="O88" s="351"/>
      <c r="P88" s="351"/>
      <c r="Q88" s="351"/>
      <c r="R88" s="351"/>
    </row>
    <row r="89" spans="2:18" x14ac:dyDescent="0.2">
      <c r="B89" s="354"/>
      <c r="C89" s="350" t="s">
        <v>751</v>
      </c>
      <c r="D89" s="351"/>
      <c r="E89" s="351"/>
      <c r="F89" s="351"/>
      <c r="G89" s="351"/>
      <c r="H89" s="351"/>
      <c r="I89" s="351"/>
      <c r="J89" s="351"/>
      <c r="K89" s="351"/>
      <c r="L89" s="351"/>
      <c r="M89" s="351"/>
      <c r="N89" s="351"/>
      <c r="O89" s="351"/>
      <c r="P89" s="351"/>
      <c r="Q89" s="351"/>
      <c r="R89" s="351"/>
    </row>
    <row r="90" spans="2:18" x14ac:dyDescent="0.2">
      <c r="B90" s="354"/>
      <c r="C90" s="350" t="s">
        <v>751</v>
      </c>
      <c r="D90" s="351"/>
      <c r="E90" s="351"/>
      <c r="F90" s="351"/>
      <c r="G90" s="351"/>
      <c r="H90" s="351"/>
      <c r="I90" s="351"/>
      <c r="J90" s="351"/>
      <c r="K90" s="351"/>
      <c r="L90" s="351"/>
      <c r="M90" s="351"/>
      <c r="N90" s="351"/>
      <c r="O90" s="351"/>
      <c r="P90" s="351"/>
      <c r="Q90" s="351"/>
      <c r="R90" s="351"/>
    </row>
    <row r="91" spans="2:18" x14ac:dyDescent="0.2">
      <c r="B91" s="346">
        <v>4</v>
      </c>
      <c r="C91" s="352" t="s">
        <v>751</v>
      </c>
      <c r="D91" s="353" t="str">
        <f>IF(COUNTIF(D88:D90,"A")&gt;=1,"C",IF(COUNTIF(D88:D90,"A")&gt;0,"P"," "))</f>
        <v xml:space="preserve"> </v>
      </c>
      <c r="E91" s="353" t="str">
        <f t="shared" ref="E91:R91" si="20">IF(COUNTIF(E88:E90,"A")&gt;=1,"C",IF(COUNTIF(E88:E90,"A")&gt;0,"P"," "))</f>
        <v xml:space="preserve"> </v>
      </c>
      <c r="F91" s="353" t="str">
        <f t="shared" si="20"/>
        <v xml:space="preserve"> </v>
      </c>
      <c r="G91" s="353" t="str">
        <f t="shared" si="20"/>
        <v xml:space="preserve"> </v>
      </c>
      <c r="H91" s="353" t="str">
        <f t="shared" si="20"/>
        <v xml:space="preserve"> </v>
      </c>
      <c r="I91" s="353" t="str">
        <f t="shared" si="20"/>
        <v xml:space="preserve"> </v>
      </c>
      <c r="J91" s="353" t="str">
        <f t="shared" si="20"/>
        <v xml:space="preserve"> </v>
      </c>
      <c r="K91" s="353" t="str">
        <f t="shared" si="20"/>
        <v xml:space="preserve"> </v>
      </c>
      <c r="L91" s="353" t="str">
        <f t="shared" si="20"/>
        <v xml:space="preserve"> </v>
      </c>
      <c r="M91" s="353" t="str">
        <f t="shared" si="20"/>
        <v xml:space="preserve"> </v>
      </c>
      <c r="N91" s="353" t="str">
        <f t="shared" si="20"/>
        <v xml:space="preserve"> </v>
      </c>
      <c r="O91" s="353" t="str">
        <f t="shared" si="20"/>
        <v xml:space="preserve"> </v>
      </c>
      <c r="P91" s="353" t="str">
        <f t="shared" si="20"/>
        <v xml:space="preserve"> </v>
      </c>
      <c r="Q91" s="353" t="str">
        <f t="shared" si="20"/>
        <v xml:space="preserve"> </v>
      </c>
      <c r="R91" s="353" t="str">
        <f t="shared" si="20"/>
        <v xml:space="preserve"> </v>
      </c>
    </row>
    <row r="92" spans="2:18" x14ac:dyDescent="0.2">
      <c r="B92" s="354"/>
      <c r="C92" s="350" t="s">
        <v>751</v>
      </c>
      <c r="D92" s="351"/>
      <c r="E92" s="351"/>
      <c r="F92" s="351"/>
      <c r="G92" s="351"/>
      <c r="H92" s="351"/>
      <c r="I92" s="351"/>
      <c r="J92" s="351"/>
      <c r="K92" s="351"/>
      <c r="L92" s="351"/>
      <c r="M92" s="351"/>
      <c r="N92" s="351"/>
      <c r="O92" s="351"/>
      <c r="P92" s="351"/>
      <c r="Q92" s="351"/>
      <c r="R92" s="351"/>
    </row>
    <row r="93" spans="2:18" x14ac:dyDescent="0.2">
      <c r="B93" s="354"/>
      <c r="C93" s="350" t="s">
        <v>751</v>
      </c>
      <c r="D93" s="351"/>
      <c r="E93" s="351"/>
      <c r="F93" s="351"/>
      <c r="G93" s="351"/>
      <c r="H93" s="351"/>
      <c r="I93" s="351"/>
      <c r="J93" s="351"/>
      <c r="K93" s="351"/>
      <c r="L93" s="351"/>
      <c r="M93" s="351"/>
      <c r="N93" s="351"/>
      <c r="O93" s="351"/>
      <c r="P93" s="351"/>
      <c r="Q93" s="351"/>
      <c r="R93" s="351"/>
    </row>
    <row r="94" spans="2:18" x14ac:dyDescent="0.2">
      <c r="B94" s="354"/>
      <c r="C94" s="350" t="s">
        <v>751</v>
      </c>
      <c r="D94" s="351"/>
      <c r="E94" s="351"/>
      <c r="F94" s="351"/>
      <c r="G94" s="351"/>
      <c r="H94" s="351"/>
      <c r="I94" s="351"/>
      <c r="J94" s="351"/>
      <c r="K94" s="351"/>
      <c r="L94" s="351"/>
      <c r="M94" s="351"/>
      <c r="N94" s="351"/>
      <c r="O94" s="351"/>
      <c r="P94" s="351"/>
      <c r="Q94" s="351"/>
      <c r="R94" s="351"/>
    </row>
    <row r="95" spans="2:18" x14ac:dyDescent="0.2">
      <c r="B95" s="346">
        <v>5</v>
      </c>
      <c r="C95" s="352" t="s">
        <v>751</v>
      </c>
      <c r="D95" s="353" t="str">
        <f>IF(COUNTIF(D92:D94,"A")&gt;=1,"C",IF(COUNTIF(D92:D94,"A")&gt;0,"P"," "))</f>
        <v xml:space="preserve"> </v>
      </c>
      <c r="E95" s="353" t="str">
        <f t="shared" ref="E95:R95" si="21">IF(COUNTIF(E92:E94,"A")&gt;=1,"C",IF(COUNTIF(E92:E94,"A")&gt;0,"P"," "))</f>
        <v xml:space="preserve"> </v>
      </c>
      <c r="F95" s="353" t="str">
        <f t="shared" si="21"/>
        <v xml:space="preserve"> </v>
      </c>
      <c r="G95" s="353" t="str">
        <f t="shared" si="21"/>
        <v xml:space="preserve"> </v>
      </c>
      <c r="H95" s="353" t="str">
        <f t="shared" si="21"/>
        <v xml:space="preserve"> </v>
      </c>
      <c r="I95" s="353" t="str">
        <f t="shared" si="21"/>
        <v xml:space="preserve"> </v>
      </c>
      <c r="J95" s="353" t="str">
        <f t="shared" si="21"/>
        <v xml:space="preserve"> </v>
      </c>
      <c r="K95" s="353" t="str">
        <f t="shared" si="21"/>
        <v xml:space="preserve"> </v>
      </c>
      <c r="L95" s="353" t="str">
        <f t="shared" si="21"/>
        <v xml:space="preserve"> </v>
      </c>
      <c r="M95" s="353" t="str">
        <f t="shared" si="21"/>
        <v xml:space="preserve"> </v>
      </c>
      <c r="N95" s="353" t="str">
        <f t="shared" si="21"/>
        <v xml:space="preserve"> </v>
      </c>
      <c r="O95" s="353" t="str">
        <f t="shared" si="21"/>
        <v xml:space="preserve"> </v>
      </c>
      <c r="P95" s="353" t="str">
        <f t="shared" si="21"/>
        <v xml:space="preserve"> </v>
      </c>
      <c r="Q95" s="353" t="str">
        <f t="shared" si="21"/>
        <v xml:space="preserve"> </v>
      </c>
      <c r="R95" s="353" t="str">
        <f t="shared" si="21"/>
        <v xml:space="preserve"> </v>
      </c>
    </row>
    <row r="96" spans="2:18" x14ac:dyDescent="0.2">
      <c r="B96" s="354"/>
      <c r="C96" s="350" t="s">
        <v>751</v>
      </c>
      <c r="D96" s="351"/>
      <c r="E96" s="351"/>
      <c r="F96" s="351"/>
      <c r="G96" s="351"/>
      <c r="H96" s="351"/>
      <c r="I96" s="351"/>
      <c r="J96" s="351"/>
      <c r="K96" s="351"/>
      <c r="L96" s="351"/>
      <c r="M96" s="351"/>
      <c r="N96" s="351"/>
      <c r="O96" s="351"/>
      <c r="P96" s="351"/>
      <c r="Q96" s="351"/>
      <c r="R96" s="351"/>
    </row>
    <row r="97" spans="2:18" x14ac:dyDescent="0.2">
      <c r="B97" s="354"/>
      <c r="C97" s="350" t="s">
        <v>751</v>
      </c>
      <c r="D97" s="351"/>
      <c r="E97" s="351"/>
      <c r="F97" s="351"/>
      <c r="G97" s="351"/>
      <c r="H97" s="351"/>
      <c r="I97" s="351"/>
      <c r="J97" s="351"/>
      <c r="K97" s="351"/>
      <c r="L97" s="351"/>
      <c r="M97" s="351"/>
      <c r="N97" s="351"/>
      <c r="O97" s="351"/>
      <c r="P97" s="351"/>
      <c r="Q97" s="351"/>
      <c r="R97" s="351"/>
    </row>
    <row r="98" spans="2:18" x14ac:dyDescent="0.2">
      <c r="B98" s="354"/>
      <c r="C98" s="350" t="s">
        <v>751</v>
      </c>
      <c r="D98" s="351"/>
      <c r="E98" s="351"/>
      <c r="F98" s="351"/>
      <c r="G98" s="351"/>
      <c r="H98" s="351"/>
      <c r="I98" s="351"/>
      <c r="J98" s="351"/>
      <c r="K98" s="351"/>
      <c r="L98" s="351"/>
      <c r="M98" s="351"/>
      <c r="N98" s="351"/>
      <c r="O98" s="351"/>
      <c r="P98" s="351"/>
      <c r="Q98" s="351"/>
      <c r="R98" s="351"/>
    </row>
    <row r="99" spans="2:18" ht="0.75" customHeight="1" thickBot="1" x14ac:dyDescent="0.25">
      <c r="B99" s="346"/>
      <c r="C99" s="346"/>
      <c r="D99" s="353" t="str">
        <f>IF(COUNTIF(D96:D98,"A")&gt;=1,"C",IF(COUNTIF(D96:D98,"A")&gt;0,"P"," "))</f>
        <v xml:space="preserve"> </v>
      </c>
      <c r="E99" s="353" t="str">
        <f t="shared" ref="E99:R99" si="22">IF(COUNTIF(E96:E98,"A")&gt;=1,"C",IF(COUNTIF(E96:E98,"A")&gt;0,"P"," "))</f>
        <v xml:space="preserve"> </v>
      </c>
      <c r="F99" s="353" t="str">
        <f t="shared" si="22"/>
        <v xml:space="preserve"> </v>
      </c>
      <c r="G99" s="353" t="str">
        <f t="shared" si="22"/>
        <v xml:space="preserve"> </v>
      </c>
      <c r="H99" s="353" t="str">
        <f t="shared" si="22"/>
        <v xml:space="preserve"> </v>
      </c>
      <c r="I99" s="353" t="str">
        <f t="shared" si="22"/>
        <v xml:space="preserve"> </v>
      </c>
      <c r="J99" s="353" t="str">
        <f t="shared" si="22"/>
        <v xml:space="preserve"> </v>
      </c>
      <c r="K99" s="353" t="str">
        <f t="shared" si="22"/>
        <v xml:space="preserve"> </v>
      </c>
      <c r="L99" s="353" t="str">
        <f t="shared" si="22"/>
        <v xml:space="preserve"> </v>
      </c>
      <c r="M99" s="353" t="str">
        <f t="shared" si="22"/>
        <v xml:space="preserve"> </v>
      </c>
      <c r="N99" s="353" t="str">
        <f t="shared" si="22"/>
        <v xml:space="preserve"> </v>
      </c>
      <c r="O99" s="353" t="str">
        <f t="shared" si="22"/>
        <v xml:space="preserve"> </v>
      </c>
      <c r="P99" s="353" t="str">
        <f t="shared" si="22"/>
        <v xml:space="preserve"> </v>
      </c>
      <c r="Q99" s="353" t="str">
        <f t="shared" si="22"/>
        <v xml:space="preserve"> </v>
      </c>
      <c r="R99" s="353" t="str">
        <f t="shared" si="22"/>
        <v xml:space="preserve"> </v>
      </c>
    </row>
    <row r="100" spans="2:18" ht="13.5" thickBot="1" x14ac:dyDescent="0.25">
      <c r="B100" s="346"/>
      <c r="C100" s="261" t="s">
        <v>57</v>
      </c>
      <c r="D100" s="359" t="str">
        <f>IF(COUNTIF(D83:D99,"C")&gt;4,"C",IF(COUNTIF(D83:D99,"C")&gt;0,"P"," "))</f>
        <v xml:space="preserve"> </v>
      </c>
      <c r="E100" s="359" t="str">
        <f t="shared" ref="E100:R100" si="23">IF(COUNTIF(E83:E99,"C")&gt;4,"C",IF(COUNTIF(E83:E99,"C")&gt;0,"P"," "))</f>
        <v xml:space="preserve"> </v>
      </c>
      <c r="F100" s="359" t="str">
        <f t="shared" si="23"/>
        <v xml:space="preserve"> </v>
      </c>
      <c r="G100" s="359" t="str">
        <f t="shared" si="23"/>
        <v xml:space="preserve"> </v>
      </c>
      <c r="H100" s="359" t="str">
        <f t="shared" si="23"/>
        <v xml:space="preserve"> </v>
      </c>
      <c r="I100" s="359" t="str">
        <f t="shared" si="23"/>
        <v xml:space="preserve"> </v>
      </c>
      <c r="J100" s="359" t="str">
        <f t="shared" si="23"/>
        <v xml:space="preserve"> </v>
      </c>
      <c r="K100" s="359" t="str">
        <f t="shared" si="23"/>
        <v xml:space="preserve"> </v>
      </c>
      <c r="L100" s="359" t="str">
        <f t="shared" si="23"/>
        <v xml:space="preserve"> </v>
      </c>
      <c r="M100" s="359" t="str">
        <f t="shared" si="23"/>
        <v xml:space="preserve"> </v>
      </c>
      <c r="N100" s="359" t="str">
        <f t="shared" si="23"/>
        <v xml:space="preserve"> </v>
      </c>
      <c r="O100" s="359" t="str">
        <f t="shared" si="23"/>
        <v xml:space="preserve"> </v>
      </c>
      <c r="P100" s="359" t="str">
        <f t="shared" si="23"/>
        <v xml:space="preserve"> </v>
      </c>
      <c r="Q100" s="359" t="str">
        <f t="shared" si="23"/>
        <v xml:space="preserve"> </v>
      </c>
      <c r="R100" s="359" t="str">
        <f t="shared" si="23"/>
        <v xml:space="preserve"> </v>
      </c>
    </row>
    <row r="102" spans="2:18" ht="15" x14ac:dyDescent="0.25">
      <c r="B102" s="343" t="s">
        <v>750</v>
      </c>
      <c r="C102" s="344"/>
      <c r="D102" s="470"/>
      <c r="E102" s="471"/>
      <c r="F102" s="471"/>
      <c r="G102" s="471"/>
      <c r="H102" s="471"/>
      <c r="I102" s="471"/>
      <c r="J102" s="471"/>
      <c r="K102" s="471"/>
      <c r="L102" s="471"/>
      <c r="M102" s="471"/>
      <c r="N102" s="471"/>
      <c r="O102" s="471"/>
      <c r="P102" s="471"/>
      <c r="Q102" s="471"/>
      <c r="R102" s="471"/>
    </row>
    <row r="103" spans="2:18" x14ac:dyDescent="0.2">
      <c r="B103" s="346">
        <v>1</v>
      </c>
      <c r="C103" s="347" t="s">
        <v>751</v>
      </c>
      <c r="D103" s="348"/>
      <c r="E103" s="348"/>
      <c r="F103" s="348"/>
      <c r="G103" s="348"/>
      <c r="H103" s="348"/>
      <c r="I103" s="348"/>
      <c r="J103" s="348"/>
      <c r="K103" s="348"/>
      <c r="L103" s="348"/>
      <c r="M103" s="348"/>
      <c r="N103" s="348"/>
      <c r="O103" s="348"/>
      <c r="P103" s="348"/>
      <c r="Q103" s="348"/>
      <c r="R103" s="348"/>
    </row>
    <row r="104" spans="2:18" x14ac:dyDescent="0.2">
      <c r="B104" s="349"/>
      <c r="C104" s="350" t="s">
        <v>751</v>
      </c>
      <c r="D104" s="351"/>
      <c r="E104" s="351"/>
      <c r="F104" s="351"/>
      <c r="G104" s="351"/>
      <c r="H104" s="351"/>
      <c r="I104" s="351"/>
      <c r="J104" s="351"/>
      <c r="K104" s="351"/>
      <c r="L104" s="351"/>
      <c r="M104" s="351"/>
      <c r="N104" s="351"/>
      <c r="O104" s="351"/>
      <c r="P104" s="351"/>
      <c r="Q104" s="351"/>
      <c r="R104" s="351"/>
    </row>
    <row r="105" spans="2:18" x14ac:dyDescent="0.2">
      <c r="B105" s="349"/>
      <c r="C105" s="350" t="s">
        <v>751</v>
      </c>
      <c r="D105" s="351"/>
      <c r="E105" s="351"/>
      <c r="F105" s="351"/>
      <c r="G105" s="351"/>
      <c r="H105" s="351"/>
      <c r="I105" s="351"/>
      <c r="J105" s="351"/>
      <c r="K105" s="351"/>
      <c r="L105" s="351"/>
      <c r="M105" s="351"/>
      <c r="N105" s="351"/>
      <c r="O105" s="351"/>
      <c r="P105" s="351"/>
      <c r="Q105" s="351"/>
      <c r="R105" s="351"/>
    </row>
    <row r="106" spans="2:18" x14ac:dyDescent="0.2">
      <c r="B106" s="349"/>
      <c r="C106" s="350" t="s">
        <v>751</v>
      </c>
      <c r="D106" s="351"/>
      <c r="E106" s="351"/>
      <c r="F106" s="351"/>
      <c r="G106" s="351"/>
      <c r="H106" s="351"/>
      <c r="I106" s="351"/>
      <c r="J106" s="351"/>
      <c r="K106" s="351"/>
      <c r="L106" s="351"/>
      <c r="M106" s="351"/>
      <c r="N106" s="351"/>
      <c r="O106" s="351"/>
      <c r="P106" s="351"/>
      <c r="Q106" s="351"/>
      <c r="R106" s="351"/>
    </row>
    <row r="107" spans="2:18" x14ac:dyDescent="0.2">
      <c r="B107" s="346">
        <v>2</v>
      </c>
      <c r="C107" s="352" t="s">
        <v>751</v>
      </c>
      <c r="D107" s="353" t="str">
        <f>IF(COUNTIF(D104:D106,"A")&gt;=1,"C",IF(COUNTIF(D104:D106,"A")&gt;0,"P"," "))</f>
        <v xml:space="preserve"> </v>
      </c>
      <c r="E107" s="353" t="str">
        <f t="shared" ref="E107:R107" si="24">IF(COUNTIF(E104:E106,"A")&gt;=1,"C",IF(COUNTIF(E104:E106,"A")&gt;0,"P"," "))</f>
        <v xml:space="preserve"> </v>
      </c>
      <c r="F107" s="353" t="str">
        <f t="shared" si="24"/>
        <v xml:space="preserve"> </v>
      </c>
      <c r="G107" s="353" t="str">
        <f t="shared" si="24"/>
        <v xml:space="preserve"> </v>
      </c>
      <c r="H107" s="353" t="str">
        <f t="shared" si="24"/>
        <v xml:space="preserve"> </v>
      </c>
      <c r="I107" s="353" t="str">
        <f t="shared" si="24"/>
        <v xml:space="preserve"> </v>
      </c>
      <c r="J107" s="353" t="str">
        <f t="shared" si="24"/>
        <v xml:space="preserve"> </v>
      </c>
      <c r="K107" s="353" t="str">
        <f t="shared" si="24"/>
        <v xml:space="preserve"> </v>
      </c>
      <c r="L107" s="353" t="str">
        <f t="shared" si="24"/>
        <v xml:space="preserve"> </v>
      </c>
      <c r="M107" s="353" t="str">
        <f t="shared" si="24"/>
        <v xml:space="preserve"> </v>
      </c>
      <c r="N107" s="353" t="str">
        <f t="shared" si="24"/>
        <v xml:space="preserve"> </v>
      </c>
      <c r="O107" s="353" t="str">
        <f t="shared" si="24"/>
        <v xml:space="preserve"> </v>
      </c>
      <c r="P107" s="353" t="str">
        <f t="shared" si="24"/>
        <v xml:space="preserve"> </v>
      </c>
      <c r="Q107" s="353" t="str">
        <f t="shared" si="24"/>
        <v xml:space="preserve"> </v>
      </c>
      <c r="R107" s="353" t="str">
        <f t="shared" si="24"/>
        <v xml:space="preserve"> </v>
      </c>
    </row>
    <row r="108" spans="2:18" x14ac:dyDescent="0.2">
      <c r="B108" s="354"/>
      <c r="C108" s="350" t="s">
        <v>751</v>
      </c>
      <c r="D108" s="351"/>
      <c r="E108" s="351"/>
      <c r="F108" s="351"/>
      <c r="G108" s="351"/>
      <c r="H108" s="351"/>
      <c r="I108" s="351"/>
      <c r="J108" s="351"/>
      <c r="K108" s="351"/>
      <c r="L108" s="351"/>
      <c r="M108" s="351"/>
      <c r="N108" s="351"/>
      <c r="O108" s="351"/>
      <c r="P108" s="351"/>
      <c r="Q108" s="351"/>
      <c r="R108" s="351"/>
    </row>
    <row r="109" spans="2:18" x14ac:dyDescent="0.2">
      <c r="B109" s="354"/>
      <c r="C109" s="350" t="s">
        <v>751</v>
      </c>
      <c r="D109" s="351"/>
      <c r="E109" s="351"/>
      <c r="F109" s="351"/>
      <c r="G109" s="351"/>
      <c r="H109" s="351"/>
      <c r="I109" s="351"/>
      <c r="J109" s="351"/>
      <c r="K109" s="351"/>
      <c r="L109" s="351"/>
      <c r="M109" s="351"/>
      <c r="N109" s="351"/>
      <c r="O109" s="351"/>
      <c r="P109" s="351"/>
      <c r="Q109" s="351"/>
      <c r="R109" s="351"/>
    </row>
    <row r="110" spans="2:18" x14ac:dyDescent="0.2">
      <c r="B110" s="354"/>
      <c r="C110" s="350" t="s">
        <v>751</v>
      </c>
      <c r="D110" s="351"/>
      <c r="E110" s="351"/>
      <c r="F110" s="351"/>
      <c r="G110" s="351"/>
      <c r="H110" s="351"/>
      <c r="I110" s="351"/>
      <c r="J110" s="351"/>
      <c r="K110" s="351"/>
      <c r="L110" s="351"/>
      <c r="M110" s="351"/>
      <c r="N110" s="351"/>
      <c r="O110" s="351"/>
      <c r="P110" s="351"/>
      <c r="Q110" s="351"/>
      <c r="R110" s="351"/>
    </row>
    <row r="111" spans="2:18" x14ac:dyDescent="0.2">
      <c r="B111" s="346">
        <v>3</v>
      </c>
      <c r="C111" s="352" t="s">
        <v>751</v>
      </c>
      <c r="D111" s="353" t="str">
        <f>IF(COUNTIF(D108:D110,"A")&gt;=1,"C",IF(COUNTIF(D108:D110,"A")&gt;0,"P"," "))</f>
        <v xml:space="preserve"> </v>
      </c>
      <c r="E111" s="353" t="str">
        <f t="shared" ref="E111:R111" si="25">IF(COUNTIF(E108:E110,"A")&gt;=1,"C",IF(COUNTIF(E108:E110,"A")&gt;0,"P"," "))</f>
        <v xml:space="preserve"> </v>
      </c>
      <c r="F111" s="353" t="str">
        <f t="shared" si="25"/>
        <v xml:space="preserve"> </v>
      </c>
      <c r="G111" s="353" t="str">
        <f t="shared" si="25"/>
        <v xml:space="preserve"> </v>
      </c>
      <c r="H111" s="353" t="str">
        <f t="shared" si="25"/>
        <v xml:space="preserve"> </v>
      </c>
      <c r="I111" s="353" t="str">
        <f t="shared" si="25"/>
        <v xml:space="preserve"> </v>
      </c>
      <c r="J111" s="353" t="str">
        <f t="shared" si="25"/>
        <v xml:space="preserve"> </v>
      </c>
      <c r="K111" s="353" t="str">
        <f t="shared" si="25"/>
        <v xml:space="preserve"> </v>
      </c>
      <c r="L111" s="353" t="str">
        <f t="shared" si="25"/>
        <v xml:space="preserve"> </v>
      </c>
      <c r="M111" s="353" t="str">
        <f t="shared" si="25"/>
        <v xml:space="preserve"> </v>
      </c>
      <c r="N111" s="353" t="str">
        <f t="shared" si="25"/>
        <v xml:space="preserve"> </v>
      </c>
      <c r="O111" s="353" t="str">
        <f t="shared" si="25"/>
        <v xml:space="preserve"> </v>
      </c>
      <c r="P111" s="353" t="str">
        <f t="shared" si="25"/>
        <v xml:space="preserve"> </v>
      </c>
      <c r="Q111" s="353" t="str">
        <f t="shared" si="25"/>
        <v xml:space="preserve"> </v>
      </c>
      <c r="R111" s="353" t="str">
        <f t="shared" si="25"/>
        <v xml:space="preserve"> </v>
      </c>
    </row>
    <row r="112" spans="2:18" x14ac:dyDescent="0.2">
      <c r="B112" s="354"/>
      <c r="C112" s="350" t="s">
        <v>751</v>
      </c>
      <c r="D112" s="351"/>
      <c r="E112" s="351"/>
      <c r="F112" s="351"/>
      <c r="G112" s="351"/>
      <c r="H112" s="351"/>
      <c r="I112" s="351"/>
      <c r="J112" s="351"/>
      <c r="K112" s="351"/>
      <c r="L112" s="351"/>
      <c r="M112" s="351"/>
      <c r="N112" s="351"/>
      <c r="O112" s="351"/>
      <c r="P112" s="351"/>
      <c r="Q112" s="351"/>
      <c r="R112" s="351"/>
    </row>
    <row r="113" spans="2:18" x14ac:dyDescent="0.2">
      <c r="B113" s="354"/>
      <c r="C113" s="350" t="s">
        <v>751</v>
      </c>
      <c r="D113" s="351"/>
      <c r="E113" s="351"/>
      <c r="F113" s="351"/>
      <c r="G113" s="351"/>
      <c r="H113" s="351"/>
      <c r="I113" s="351"/>
      <c r="J113" s="351"/>
      <c r="K113" s="351"/>
      <c r="L113" s="351"/>
      <c r="M113" s="351"/>
      <c r="N113" s="351"/>
      <c r="O113" s="351"/>
      <c r="P113" s="351"/>
      <c r="Q113" s="351"/>
      <c r="R113" s="351"/>
    </row>
    <row r="114" spans="2:18" x14ac:dyDescent="0.2">
      <c r="B114" s="354"/>
      <c r="C114" s="350" t="s">
        <v>751</v>
      </c>
      <c r="D114" s="351"/>
      <c r="E114" s="351"/>
      <c r="F114" s="351"/>
      <c r="G114" s="351"/>
      <c r="H114" s="351"/>
      <c r="I114" s="351"/>
      <c r="J114" s="351"/>
      <c r="K114" s="351"/>
      <c r="L114" s="351"/>
      <c r="M114" s="351"/>
      <c r="N114" s="351"/>
      <c r="O114" s="351"/>
      <c r="P114" s="351"/>
      <c r="Q114" s="351"/>
      <c r="R114" s="351"/>
    </row>
    <row r="115" spans="2:18" x14ac:dyDescent="0.2">
      <c r="B115" s="346">
        <v>4</v>
      </c>
      <c r="C115" s="352" t="s">
        <v>751</v>
      </c>
      <c r="D115" s="353" t="str">
        <f>IF(COUNTIF(D112:D114,"A")&gt;=1,"C",IF(COUNTIF(D112:D114,"A")&gt;0,"P"," "))</f>
        <v xml:space="preserve"> </v>
      </c>
      <c r="E115" s="353" t="str">
        <f t="shared" ref="E115:R115" si="26">IF(COUNTIF(E112:E114,"A")&gt;=1,"C",IF(COUNTIF(E112:E114,"A")&gt;0,"P"," "))</f>
        <v xml:space="preserve"> </v>
      </c>
      <c r="F115" s="353" t="str">
        <f t="shared" si="26"/>
        <v xml:space="preserve"> </v>
      </c>
      <c r="G115" s="353" t="str">
        <f t="shared" si="26"/>
        <v xml:space="preserve"> </v>
      </c>
      <c r="H115" s="353" t="str">
        <f t="shared" si="26"/>
        <v xml:space="preserve"> </v>
      </c>
      <c r="I115" s="353" t="str">
        <f t="shared" si="26"/>
        <v xml:space="preserve"> </v>
      </c>
      <c r="J115" s="353" t="str">
        <f t="shared" si="26"/>
        <v xml:space="preserve"> </v>
      </c>
      <c r="K115" s="353" t="str">
        <f t="shared" si="26"/>
        <v xml:space="preserve"> </v>
      </c>
      <c r="L115" s="353" t="str">
        <f t="shared" si="26"/>
        <v xml:space="preserve"> </v>
      </c>
      <c r="M115" s="353" t="str">
        <f t="shared" si="26"/>
        <v xml:space="preserve"> </v>
      </c>
      <c r="N115" s="353" t="str">
        <f t="shared" si="26"/>
        <v xml:space="preserve"> </v>
      </c>
      <c r="O115" s="353" t="str">
        <f t="shared" si="26"/>
        <v xml:space="preserve"> </v>
      </c>
      <c r="P115" s="353" t="str">
        <f t="shared" si="26"/>
        <v xml:space="preserve"> </v>
      </c>
      <c r="Q115" s="353" t="str">
        <f t="shared" si="26"/>
        <v xml:space="preserve"> </v>
      </c>
      <c r="R115" s="353" t="str">
        <f t="shared" si="26"/>
        <v xml:space="preserve"> </v>
      </c>
    </row>
    <row r="116" spans="2:18" x14ac:dyDescent="0.2">
      <c r="B116" s="354"/>
      <c r="C116" s="350" t="s">
        <v>751</v>
      </c>
      <c r="D116" s="351"/>
      <c r="E116" s="351"/>
      <c r="F116" s="351"/>
      <c r="G116" s="351"/>
      <c r="H116" s="351"/>
      <c r="I116" s="351"/>
      <c r="J116" s="351"/>
      <c r="K116" s="351"/>
      <c r="L116" s="351"/>
      <c r="M116" s="351"/>
      <c r="N116" s="351"/>
      <c r="O116" s="351"/>
      <c r="P116" s="351"/>
      <c r="Q116" s="351"/>
      <c r="R116" s="351"/>
    </row>
    <row r="117" spans="2:18" x14ac:dyDescent="0.2">
      <c r="B117" s="354"/>
      <c r="C117" s="350" t="s">
        <v>751</v>
      </c>
      <c r="D117" s="351"/>
      <c r="E117" s="351"/>
      <c r="F117" s="351"/>
      <c r="G117" s="351"/>
      <c r="H117" s="351"/>
      <c r="I117" s="351"/>
      <c r="J117" s="351"/>
      <c r="K117" s="351"/>
      <c r="L117" s="351"/>
      <c r="M117" s="351"/>
      <c r="N117" s="351"/>
      <c r="O117" s="351"/>
      <c r="P117" s="351"/>
      <c r="Q117" s="351"/>
      <c r="R117" s="351"/>
    </row>
    <row r="118" spans="2:18" x14ac:dyDescent="0.2">
      <c r="B118" s="354"/>
      <c r="C118" s="350" t="s">
        <v>751</v>
      </c>
      <c r="D118" s="351"/>
      <c r="E118" s="351"/>
      <c r="F118" s="351"/>
      <c r="G118" s="351"/>
      <c r="H118" s="351"/>
      <c r="I118" s="351"/>
      <c r="J118" s="351"/>
      <c r="K118" s="351"/>
      <c r="L118" s="351"/>
      <c r="M118" s="351"/>
      <c r="N118" s="351"/>
      <c r="O118" s="351"/>
      <c r="P118" s="351"/>
      <c r="Q118" s="351"/>
      <c r="R118" s="351"/>
    </row>
    <row r="119" spans="2:18" x14ac:dyDescent="0.2">
      <c r="B119" s="346">
        <v>5</v>
      </c>
      <c r="C119" s="352" t="s">
        <v>751</v>
      </c>
      <c r="D119" s="353" t="str">
        <f>IF(COUNTIF(D116:D118,"A")&gt;=1,"C",IF(COUNTIF(D116:D118,"A")&gt;0,"P"," "))</f>
        <v xml:space="preserve"> </v>
      </c>
      <c r="E119" s="353" t="str">
        <f t="shared" ref="E119:R119" si="27">IF(COUNTIF(E116:E118,"A")&gt;=1,"C",IF(COUNTIF(E116:E118,"A")&gt;0,"P"," "))</f>
        <v xml:space="preserve"> </v>
      </c>
      <c r="F119" s="353" t="str">
        <f t="shared" si="27"/>
        <v xml:space="preserve"> </v>
      </c>
      <c r="G119" s="353" t="str">
        <f t="shared" si="27"/>
        <v xml:space="preserve"> </v>
      </c>
      <c r="H119" s="353" t="str">
        <f t="shared" si="27"/>
        <v xml:space="preserve"> </v>
      </c>
      <c r="I119" s="353" t="str">
        <f t="shared" si="27"/>
        <v xml:space="preserve"> </v>
      </c>
      <c r="J119" s="353" t="str">
        <f t="shared" si="27"/>
        <v xml:space="preserve"> </v>
      </c>
      <c r="K119" s="353" t="str">
        <f t="shared" si="27"/>
        <v xml:space="preserve"> </v>
      </c>
      <c r="L119" s="353" t="str">
        <f t="shared" si="27"/>
        <v xml:space="preserve"> </v>
      </c>
      <c r="M119" s="353" t="str">
        <f t="shared" si="27"/>
        <v xml:space="preserve"> </v>
      </c>
      <c r="N119" s="353" t="str">
        <f t="shared" si="27"/>
        <v xml:space="preserve"> </v>
      </c>
      <c r="O119" s="353" t="str">
        <f t="shared" si="27"/>
        <v xml:space="preserve"> </v>
      </c>
      <c r="P119" s="353" t="str">
        <f t="shared" si="27"/>
        <v xml:space="preserve"> </v>
      </c>
      <c r="Q119" s="353" t="str">
        <f t="shared" si="27"/>
        <v xml:space="preserve"> </v>
      </c>
      <c r="R119" s="353" t="str">
        <f t="shared" si="27"/>
        <v xml:space="preserve"> </v>
      </c>
    </row>
    <row r="120" spans="2:18" x14ac:dyDescent="0.2">
      <c r="B120" s="354"/>
      <c r="C120" s="350" t="s">
        <v>751</v>
      </c>
      <c r="D120" s="351"/>
      <c r="E120" s="351"/>
      <c r="F120" s="351"/>
      <c r="G120" s="351"/>
      <c r="H120" s="351"/>
      <c r="I120" s="351"/>
      <c r="J120" s="351"/>
      <c r="K120" s="351"/>
      <c r="L120" s="351"/>
      <c r="M120" s="351"/>
      <c r="N120" s="351"/>
      <c r="O120" s="351"/>
      <c r="P120" s="351"/>
      <c r="Q120" s="351"/>
      <c r="R120" s="351"/>
    </row>
    <row r="121" spans="2:18" x14ac:dyDescent="0.2">
      <c r="B121" s="354"/>
      <c r="C121" s="350" t="s">
        <v>751</v>
      </c>
      <c r="D121" s="351"/>
      <c r="E121" s="351"/>
      <c r="F121" s="351"/>
      <c r="G121" s="351"/>
      <c r="H121" s="351"/>
      <c r="I121" s="351"/>
      <c r="J121" s="351"/>
      <c r="K121" s="351"/>
      <c r="L121" s="351"/>
      <c r="M121" s="351"/>
      <c r="N121" s="351"/>
      <c r="O121" s="351"/>
      <c r="P121" s="351"/>
      <c r="Q121" s="351"/>
      <c r="R121" s="351"/>
    </row>
    <row r="122" spans="2:18" x14ac:dyDescent="0.2">
      <c r="B122" s="354"/>
      <c r="C122" s="350" t="s">
        <v>751</v>
      </c>
      <c r="D122" s="351"/>
      <c r="E122" s="351"/>
      <c r="F122" s="351"/>
      <c r="G122" s="351"/>
      <c r="H122" s="351"/>
      <c r="I122" s="351"/>
      <c r="J122" s="351"/>
      <c r="K122" s="351"/>
      <c r="L122" s="351"/>
      <c r="M122" s="351"/>
      <c r="N122" s="351"/>
      <c r="O122" s="351"/>
      <c r="P122" s="351"/>
      <c r="Q122" s="351"/>
      <c r="R122" s="351"/>
    </row>
    <row r="123" spans="2:18" ht="0.75" customHeight="1" thickBot="1" x14ac:dyDescent="0.25">
      <c r="B123" s="346"/>
      <c r="C123" s="346"/>
      <c r="D123" s="353" t="str">
        <f>IF(COUNTIF(D120:D122,"A")&gt;=1,"C",IF(COUNTIF(D120:D122,"A")&gt;0,"P"," "))</f>
        <v xml:space="preserve"> </v>
      </c>
      <c r="E123" s="353" t="str">
        <f t="shared" ref="E123:R123" si="28">IF(COUNTIF(E120:E122,"A")&gt;=1,"C",IF(COUNTIF(E120:E122,"A")&gt;0,"P"," "))</f>
        <v xml:space="preserve"> </v>
      </c>
      <c r="F123" s="353" t="str">
        <f t="shared" si="28"/>
        <v xml:space="preserve"> </v>
      </c>
      <c r="G123" s="353" t="str">
        <f t="shared" si="28"/>
        <v xml:space="preserve"> </v>
      </c>
      <c r="H123" s="353" t="str">
        <f t="shared" si="28"/>
        <v xml:space="preserve"> </v>
      </c>
      <c r="I123" s="353" t="str">
        <f t="shared" si="28"/>
        <v xml:space="preserve"> </v>
      </c>
      <c r="J123" s="353" t="str">
        <f t="shared" si="28"/>
        <v xml:space="preserve"> </v>
      </c>
      <c r="K123" s="353" t="str">
        <f t="shared" si="28"/>
        <v xml:space="preserve"> </v>
      </c>
      <c r="L123" s="353" t="str">
        <f t="shared" si="28"/>
        <v xml:space="preserve"> </v>
      </c>
      <c r="M123" s="353" t="str">
        <f t="shared" si="28"/>
        <v xml:space="preserve"> </v>
      </c>
      <c r="N123" s="353" t="str">
        <f t="shared" si="28"/>
        <v xml:space="preserve"> </v>
      </c>
      <c r="O123" s="353" t="str">
        <f t="shared" si="28"/>
        <v xml:space="preserve"> </v>
      </c>
      <c r="P123" s="353" t="str">
        <f t="shared" si="28"/>
        <v xml:space="preserve"> </v>
      </c>
      <c r="Q123" s="353" t="str">
        <f t="shared" si="28"/>
        <v xml:space="preserve"> </v>
      </c>
      <c r="R123" s="353" t="str">
        <f t="shared" si="28"/>
        <v xml:space="preserve"> </v>
      </c>
    </row>
    <row r="124" spans="2:18" ht="13.5" thickBot="1" x14ac:dyDescent="0.25">
      <c r="B124" s="346"/>
      <c r="C124" s="261" t="s">
        <v>57</v>
      </c>
      <c r="D124" s="359" t="str">
        <f>IF(COUNTIF(D107:D123,"C")&gt;4,"C",IF(COUNTIF(D107:D123,"C")&gt;0,"P"," "))</f>
        <v xml:space="preserve"> </v>
      </c>
      <c r="E124" s="359" t="str">
        <f t="shared" ref="E124:R124" si="29">IF(COUNTIF(E107:E123,"C")&gt;4,"C",IF(COUNTIF(E107:E123,"C")&gt;0,"P"," "))</f>
        <v xml:space="preserve"> </v>
      </c>
      <c r="F124" s="359" t="str">
        <f t="shared" si="29"/>
        <v xml:space="preserve"> </v>
      </c>
      <c r="G124" s="359" t="str">
        <f t="shared" si="29"/>
        <v xml:space="preserve"> </v>
      </c>
      <c r="H124" s="359" t="str">
        <f t="shared" si="29"/>
        <v xml:space="preserve"> </v>
      </c>
      <c r="I124" s="359" t="str">
        <f t="shared" si="29"/>
        <v xml:space="preserve"> </v>
      </c>
      <c r="J124" s="359" t="str">
        <f t="shared" si="29"/>
        <v xml:space="preserve"> </v>
      </c>
      <c r="K124" s="359" t="str">
        <f t="shared" si="29"/>
        <v xml:space="preserve"> </v>
      </c>
      <c r="L124" s="359" t="str">
        <f t="shared" si="29"/>
        <v xml:space="preserve"> </v>
      </c>
      <c r="M124" s="359" t="str">
        <f t="shared" si="29"/>
        <v xml:space="preserve"> </v>
      </c>
      <c r="N124" s="359" t="str">
        <f t="shared" si="29"/>
        <v xml:space="preserve"> </v>
      </c>
      <c r="O124" s="359" t="str">
        <f t="shared" si="29"/>
        <v xml:space="preserve"> </v>
      </c>
      <c r="P124" s="359" t="str">
        <f t="shared" si="29"/>
        <v xml:space="preserve"> </v>
      </c>
      <c r="Q124" s="359" t="str">
        <f t="shared" si="29"/>
        <v xml:space="preserve"> </v>
      </c>
      <c r="R124" s="359" t="str">
        <f t="shared" si="29"/>
        <v xml:space="preserve"> </v>
      </c>
    </row>
  </sheetData>
  <sheetProtection password="DBCD" sheet="1" objects="1" scenarios="1" selectLockedCells="1"/>
  <mergeCells count="24">
    <mergeCell ref="S7:Z14"/>
    <mergeCell ref="D30:R30"/>
    <mergeCell ref="D54:R54"/>
    <mergeCell ref="D78:R78"/>
    <mergeCell ref="B3:C3"/>
    <mergeCell ref="A4:C4"/>
    <mergeCell ref="A5:R5"/>
    <mergeCell ref="J1:J4"/>
    <mergeCell ref="K1:K4"/>
    <mergeCell ref="L1:L4"/>
    <mergeCell ref="M1:M4"/>
    <mergeCell ref="N1:N4"/>
    <mergeCell ref="O1:O4"/>
    <mergeCell ref="D1:D4"/>
    <mergeCell ref="E1:E4"/>
    <mergeCell ref="F1:F4"/>
    <mergeCell ref="G1:G4"/>
    <mergeCell ref="H1:H4"/>
    <mergeCell ref="I1:I4"/>
    <mergeCell ref="D102:R102"/>
    <mergeCell ref="P1:P4"/>
    <mergeCell ref="Q1:Q4"/>
    <mergeCell ref="R1:R4"/>
    <mergeCell ref="D6:R6"/>
  </mergeCells>
  <pageMargins left="0.75" right="0.75" top="1" bottom="0.5" header="0.25" footer="0.25"/>
  <pageSetup scale="70" fitToHeight="0" orientation="portrait" r:id="rId1"/>
  <headerFooter alignWithMargins="0">
    <oddHeader>&amp;C&amp;"Arial,Bold"&amp;14Junior &amp;12Council Own - &amp;D</oddHeader>
    <oddFooter>Page &amp;P</oddFooter>
  </headerFooter>
  <rowBreaks count="1" manualBreakCount="1">
    <brk id="76" max="17" man="1"/>
  </row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enableFormatConditionsCalculation="0">
    <tabColor indexed="52"/>
    <pageSetUpPr fitToPage="1"/>
  </sheetPr>
  <dimension ref="A1:R15"/>
  <sheetViews>
    <sheetView showGridLines="0" workbookViewId="0">
      <selection activeCell="D11" sqref="D11"/>
    </sheetView>
  </sheetViews>
  <sheetFormatPr defaultRowHeight="12.75" x14ac:dyDescent="0.2"/>
  <cols>
    <col min="1" max="1" width="11.85546875" customWidth="1"/>
    <col min="2" max="2" width="3.42578125" customWidth="1"/>
    <col min="3" max="3" width="32" customWidth="1"/>
    <col min="4" max="18" width="3.28515625" customWidth="1"/>
  </cols>
  <sheetData>
    <row r="1" spans="1:18" ht="12.75" customHeight="1" x14ac:dyDescent="0.25">
      <c r="A1" s="382"/>
      <c r="B1" s="383" t="s">
        <v>48</v>
      </c>
      <c r="C1" s="384">
        <f>Instructions!F3</f>
        <v>10</v>
      </c>
      <c r="D1" s="423" t="str">
        <f>Bekah!$A$1</f>
        <v>Bekah</v>
      </c>
      <c r="E1" s="423" t="str">
        <f>Elizabeth!$A$1</f>
        <v>Elizabeth</v>
      </c>
      <c r="F1" s="423" t="str">
        <f ca="1">Meagan!$A$1</f>
        <v>Meagan</v>
      </c>
      <c r="G1" s="423" t="str">
        <f ca="1">'Junior 4'!$A$1</f>
        <v>Junior 4</v>
      </c>
      <c r="H1" s="423" t="str">
        <f ca="1">'Junior 5'!$A$1</f>
        <v>Junior 5</v>
      </c>
      <c r="I1" s="423" t="str">
        <f ca="1">'Junior 6'!$A$1</f>
        <v>Junior 6</v>
      </c>
      <c r="J1" s="423" t="str">
        <f ca="1">'Junior 7'!$A$1</f>
        <v>Junior 7</v>
      </c>
      <c r="K1" s="423" t="str">
        <f ca="1">'Junior 8'!$A$1</f>
        <v>Junior 8</v>
      </c>
      <c r="L1" s="423" t="str">
        <f ca="1">'Junior 9'!$A$1</f>
        <v>Junior 9</v>
      </c>
      <c r="M1" s="423" t="str">
        <f ca="1">'Junior 10'!$A$1</f>
        <v>Junior 10</v>
      </c>
      <c r="N1" s="423" t="str">
        <f ca="1">'Junior 11'!$A$1</f>
        <v>Junior 11</v>
      </c>
      <c r="O1" s="423" t="str">
        <f ca="1">'Junior 12'!$A$1</f>
        <v>Junior 12</v>
      </c>
      <c r="P1" s="423" t="str">
        <f ca="1">'Junior 13'!$A$1</f>
        <v>Junior 13</v>
      </c>
      <c r="Q1" s="423" t="str">
        <f ca="1">'Junior 14'!$A$1</f>
        <v>Junior 14</v>
      </c>
      <c r="R1" s="423" t="str">
        <f ca="1">'Junior 15'!$A$1</f>
        <v>Junior 15</v>
      </c>
    </row>
    <row r="2" spans="1:18" ht="12.75" customHeight="1" x14ac:dyDescent="0.25">
      <c r="A2" s="3"/>
      <c r="B2" s="133" t="s">
        <v>49</v>
      </c>
      <c r="C2" s="135">
        <f>Instructions!F5</f>
        <v>40726</v>
      </c>
      <c r="D2" s="424"/>
      <c r="E2" s="424"/>
      <c r="F2" s="424"/>
      <c r="G2" s="424"/>
      <c r="H2" s="424"/>
      <c r="I2" s="424"/>
      <c r="J2" s="424"/>
      <c r="K2" s="424"/>
      <c r="L2" s="424"/>
      <c r="M2" s="424"/>
      <c r="N2" s="424"/>
      <c r="O2" s="424"/>
      <c r="P2" s="424"/>
      <c r="Q2" s="424"/>
      <c r="R2" s="424"/>
    </row>
    <row r="3" spans="1:18" x14ac:dyDescent="0.2">
      <c r="A3" s="429" t="s">
        <v>117</v>
      </c>
      <c r="B3" s="429"/>
      <c r="C3" s="430"/>
      <c r="D3" s="424"/>
      <c r="E3" s="424"/>
      <c r="F3" s="424"/>
      <c r="G3" s="424"/>
      <c r="H3" s="424"/>
      <c r="I3" s="424"/>
      <c r="J3" s="424"/>
      <c r="K3" s="424"/>
      <c r="L3" s="424"/>
      <c r="M3" s="424"/>
      <c r="N3" s="424"/>
      <c r="O3" s="424"/>
      <c r="P3" s="424"/>
      <c r="Q3" s="424"/>
      <c r="R3" s="424"/>
    </row>
    <row r="4" spans="1:18" ht="12.75" customHeight="1" x14ac:dyDescent="0.2">
      <c r="A4" s="480"/>
      <c r="B4" s="480"/>
      <c r="C4" s="481"/>
      <c r="D4" s="425"/>
      <c r="E4" s="425"/>
      <c r="F4" s="425"/>
      <c r="G4" s="425"/>
      <c r="H4" s="425"/>
      <c r="I4" s="425"/>
      <c r="J4" s="425"/>
      <c r="K4" s="425"/>
      <c r="L4" s="425"/>
      <c r="M4" s="425"/>
      <c r="N4" s="425"/>
      <c r="O4" s="425"/>
      <c r="P4" s="425"/>
      <c r="Q4" s="425"/>
      <c r="R4" s="425"/>
    </row>
    <row r="5" spans="1:18" ht="12.75" customHeight="1" x14ac:dyDescent="0.2">
      <c r="A5" s="9"/>
      <c r="B5" s="9"/>
      <c r="C5" s="9"/>
      <c r="D5" s="185"/>
      <c r="E5" s="185"/>
      <c r="F5" s="185"/>
      <c r="G5" s="185"/>
      <c r="H5" s="185"/>
      <c r="I5" s="185"/>
      <c r="J5" s="185"/>
      <c r="K5" s="185"/>
      <c r="L5" s="185"/>
      <c r="M5" s="185"/>
      <c r="N5" s="185"/>
      <c r="O5" s="185"/>
      <c r="P5" s="185"/>
      <c r="Q5" s="185"/>
      <c r="R5" s="185"/>
    </row>
    <row r="6" spans="1:18" ht="12.75" customHeight="1" x14ac:dyDescent="0.2">
      <c r="A6" s="9"/>
      <c r="B6" s="131"/>
      <c r="C6" s="9"/>
      <c r="D6" s="263" t="s">
        <v>261</v>
      </c>
      <c r="E6" s="185"/>
      <c r="F6" s="185"/>
      <c r="G6" s="185"/>
      <c r="H6" s="186"/>
      <c r="J6" s="185"/>
      <c r="K6" s="185"/>
      <c r="L6" s="185"/>
      <c r="M6" s="185"/>
      <c r="N6" s="185"/>
      <c r="O6" s="185"/>
      <c r="P6" s="185"/>
      <c r="Q6" s="185"/>
      <c r="R6" s="185"/>
    </row>
    <row r="7" spans="1:18" ht="12.75" customHeight="1" x14ac:dyDescent="0.2">
      <c r="A7" s="9"/>
      <c r="B7" s="9">
        <v>1</v>
      </c>
      <c r="C7" s="77" t="s">
        <v>152</v>
      </c>
      <c r="D7" s="398" t="s">
        <v>765</v>
      </c>
      <c r="E7" s="398" t="s">
        <v>765</v>
      </c>
      <c r="F7" s="188"/>
      <c r="G7" s="188"/>
      <c r="H7" s="188"/>
      <c r="I7" s="188"/>
      <c r="J7" s="188"/>
      <c r="K7" s="188"/>
      <c r="L7" s="188"/>
      <c r="M7" s="188"/>
      <c r="N7" s="188"/>
      <c r="O7" s="188"/>
      <c r="P7" s="188"/>
      <c r="Q7" s="188"/>
      <c r="R7" s="188"/>
    </row>
    <row r="8" spans="1:18" ht="12.75" customHeight="1" x14ac:dyDescent="0.2">
      <c r="A8" s="9"/>
      <c r="B8" s="9">
        <v>2</v>
      </c>
      <c r="C8" s="77" t="s">
        <v>153</v>
      </c>
      <c r="D8" s="398" t="s">
        <v>765</v>
      </c>
      <c r="E8" s="398" t="s">
        <v>765</v>
      </c>
      <c r="F8" s="188"/>
      <c r="G8" s="188"/>
      <c r="H8" s="188"/>
      <c r="I8" s="188"/>
      <c r="J8" s="188"/>
      <c r="K8" s="188"/>
      <c r="L8" s="188"/>
      <c r="M8" s="188"/>
      <c r="N8" s="188"/>
      <c r="O8" s="188"/>
      <c r="P8" s="188"/>
      <c r="Q8" s="188"/>
      <c r="R8" s="188"/>
    </row>
    <row r="9" spans="1:18" ht="12.75" customHeight="1" x14ac:dyDescent="0.2">
      <c r="A9" s="9"/>
      <c r="B9" s="9">
        <v>3</v>
      </c>
      <c r="C9" s="77" t="s">
        <v>154</v>
      </c>
      <c r="D9" s="398" t="s">
        <v>765</v>
      </c>
      <c r="E9" s="398" t="s">
        <v>765</v>
      </c>
      <c r="F9" s="188"/>
      <c r="G9" s="188"/>
      <c r="H9" s="188"/>
      <c r="I9" s="188"/>
      <c r="J9" s="188"/>
      <c r="K9" s="188"/>
      <c r="L9" s="188"/>
      <c r="M9" s="188"/>
      <c r="N9" s="188"/>
      <c r="O9" s="188"/>
      <c r="P9" s="188"/>
      <c r="Q9" s="188"/>
      <c r="R9" s="188"/>
    </row>
    <row r="10" spans="1:18" ht="12.75" customHeight="1" x14ac:dyDescent="0.2">
      <c r="A10" s="9"/>
      <c r="B10" s="9">
        <v>4</v>
      </c>
      <c r="C10" s="77" t="s">
        <v>155</v>
      </c>
      <c r="D10" s="398" t="s">
        <v>765</v>
      </c>
      <c r="E10" s="398" t="s">
        <v>765</v>
      </c>
      <c r="F10" s="188"/>
      <c r="G10" s="188"/>
      <c r="H10" s="188"/>
      <c r="I10" s="188"/>
      <c r="J10" s="188"/>
      <c r="K10" s="188"/>
      <c r="L10" s="188"/>
      <c r="M10" s="188"/>
      <c r="N10" s="188"/>
      <c r="O10" s="188"/>
      <c r="P10" s="188"/>
      <c r="Q10" s="188"/>
      <c r="R10" s="188"/>
    </row>
    <row r="11" spans="1:18" ht="12.75" customHeight="1" x14ac:dyDescent="0.2">
      <c r="A11" s="9"/>
      <c r="B11" s="9">
        <v>5</v>
      </c>
      <c r="C11" s="77" t="s">
        <v>156</v>
      </c>
      <c r="D11" s="398" t="s">
        <v>765</v>
      </c>
      <c r="E11" s="398" t="s">
        <v>765</v>
      </c>
      <c r="F11" s="188"/>
      <c r="G11" s="188"/>
      <c r="H11" s="188"/>
      <c r="I11" s="188"/>
      <c r="J11" s="188"/>
      <c r="K11" s="188"/>
      <c r="L11" s="188"/>
      <c r="M11" s="188"/>
      <c r="N11" s="188"/>
      <c r="O11" s="188"/>
      <c r="P11" s="188"/>
      <c r="Q11" s="188"/>
      <c r="R11" s="188"/>
    </row>
    <row r="12" spans="1:18" ht="12.75" customHeight="1" x14ac:dyDescent="0.2">
      <c r="A12" s="9"/>
      <c r="B12" s="9">
        <v>6</v>
      </c>
      <c r="C12" s="77" t="s">
        <v>157</v>
      </c>
      <c r="D12" s="398" t="s">
        <v>765</v>
      </c>
      <c r="E12" s="398" t="s">
        <v>765</v>
      </c>
      <c r="F12" s="188"/>
      <c r="G12" s="188"/>
      <c r="H12" s="188"/>
      <c r="I12" s="188"/>
      <c r="J12" s="188"/>
      <c r="K12" s="188"/>
      <c r="L12" s="188"/>
      <c r="M12" s="188"/>
      <c r="N12" s="188"/>
      <c r="O12" s="188"/>
      <c r="P12" s="188"/>
      <c r="Q12" s="188"/>
      <c r="R12" s="188"/>
    </row>
    <row r="13" spans="1:18" ht="12.75" customHeight="1" thickBot="1" x14ac:dyDescent="0.25">
      <c r="A13" s="9"/>
      <c r="B13" s="9">
        <v>7</v>
      </c>
      <c r="C13" s="77" t="s">
        <v>158</v>
      </c>
      <c r="D13" s="398" t="s">
        <v>765</v>
      </c>
      <c r="E13" s="398" t="s">
        <v>765</v>
      </c>
      <c r="F13" s="188"/>
      <c r="G13" s="188"/>
      <c r="H13" s="188"/>
      <c r="I13" s="188"/>
      <c r="J13" s="188"/>
      <c r="K13" s="188"/>
      <c r="L13" s="188"/>
      <c r="M13" s="188"/>
      <c r="N13" s="188"/>
      <c r="O13" s="188"/>
      <c r="P13" s="188"/>
      <c r="Q13" s="188"/>
      <c r="R13" s="188"/>
    </row>
    <row r="14" spans="1:18" ht="12.75" customHeight="1" thickBot="1" x14ac:dyDescent="0.25">
      <c r="A14" s="9"/>
      <c r="B14" s="9"/>
      <c r="C14" s="62" t="s">
        <v>57</v>
      </c>
      <c r="D14" s="44" t="str">
        <f>IF(COUNTIF(D7:D13,"A")=7,"C",IF(COUNTIF(D7:D13,"A")&gt;0,"P"," "))</f>
        <v>C</v>
      </c>
      <c r="E14" s="44" t="str">
        <f t="shared" ref="E14:R14" si="0">IF(COUNTIF(E7:E13,"A")=7,"C",IF(COUNTIF(E7:E13,"A")&gt;0,"P"," "))</f>
        <v>C</v>
      </c>
      <c r="F14" s="44" t="str">
        <f t="shared" si="0"/>
        <v xml:space="preserve"> </v>
      </c>
      <c r="G14" s="44" t="str">
        <f t="shared" si="0"/>
        <v xml:space="preserve"> </v>
      </c>
      <c r="H14" s="44" t="str">
        <f t="shared" si="0"/>
        <v xml:space="preserve"> </v>
      </c>
      <c r="I14" s="44" t="str">
        <f t="shared" si="0"/>
        <v xml:space="preserve"> </v>
      </c>
      <c r="J14" s="44" t="str">
        <f t="shared" si="0"/>
        <v xml:space="preserve"> </v>
      </c>
      <c r="K14" s="44" t="str">
        <f t="shared" si="0"/>
        <v xml:space="preserve"> </v>
      </c>
      <c r="L14" s="44" t="str">
        <f t="shared" si="0"/>
        <v xml:space="preserve"> </v>
      </c>
      <c r="M14" s="44" t="str">
        <f t="shared" si="0"/>
        <v xml:space="preserve"> </v>
      </c>
      <c r="N14" s="44" t="str">
        <f t="shared" si="0"/>
        <v xml:space="preserve"> </v>
      </c>
      <c r="O14" s="44" t="str">
        <f t="shared" si="0"/>
        <v xml:space="preserve"> </v>
      </c>
      <c r="P14" s="44" t="str">
        <f t="shared" si="0"/>
        <v xml:space="preserve"> </v>
      </c>
      <c r="Q14" s="44" t="str">
        <f t="shared" si="0"/>
        <v xml:space="preserve"> </v>
      </c>
      <c r="R14" s="44" t="str">
        <f t="shared" si="0"/>
        <v xml:space="preserve"> </v>
      </c>
    </row>
    <row r="15" spans="1:18" x14ac:dyDescent="0.2">
      <c r="B15" s="8"/>
    </row>
  </sheetData>
  <sheetProtection password="DBCD" sheet="1" objects="1" scenarios="1" selectLockedCells="1"/>
  <mergeCells count="17">
    <mergeCell ref="R1:R4"/>
    <mergeCell ref="N1:N4"/>
    <mergeCell ref="O1:O4"/>
    <mergeCell ref="P1:P4"/>
    <mergeCell ref="Q1:Q4"/>
    <mergeCell ref="I1:I4"/>
    <mergeCell ref="A4:C4"/>
    <mergeCell ref="K1:K4"/>
    <mergeCell ref="H1:H4"/>
    <mergeCell ref="M1:M4"/>
    <mergeCell ref="E1:E4"/>
    <mergeCell ref="D1:D4"/>
    <mergeCell ref="G1:G4"/>
    <mergeCell ref="A3:C3"/>
    <mergeCell ref="F1:F4"/>
    <mergeCell ref="L1:L4"/>
    <mergeCell ref="J1:J4"/>
  </mergeCells>
  <phoneticPr fontId="2" type="noConversion"/>
  <hyperlinks>
    <hyperlink ref="D6" r:id="rId1"/>
  </hyperlinks>
  <pageMargins left="0.5" right="0.25" top="1" bottom="1" header="0.5" footer="0.5"/>
  <pageSetup orientation="portrait" r:id="rId2"/>
  <headerFooter alignWithMargins="0">
    <oddHeader>&amp;C&amp;"Arial,Bold"&amp;14Junior &amp;12Bronze Award - &amp;D</oddHeader>
    <oddFooter>Page &amp;P</oddFooter>
  </headerFooter>
  <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indexed="17"/>
    <pageSetUpPr fitToPage="1"/>
  </sheetPr>
  <dimension ref="A1:R18"/>
  <sheetViews>
    <sheetView showGridLines="0" workbookViewId="0">
      <selection activeCell="D14" sqref="D14"/>
    </sheetView>
  </sheetViews>
  <sheetFormatPr defaultRowHeight="12.75" x14ac:dyDescent="0.2"/>
  <cols>
    <col min="1" max="1" width="14.42578125" style="192" customWidth="1"/>
    <col min="2" max="2" width="2.28515625" style="192" customWidth="1"/>
    <col min="3" max="3" width="34.7109375" style="192" bestFit="1" customWidth="1"/>
    <col min="4" max="18" width="3.28515625" style="192" bestFit="1" customWidth="1"/>
    <col min="19" max="16384" width="9.140625" style="192"/>
  </cols>
  <sheetData>
    <row r="1" spans="1:18" ht="12.75" customHeight="1" x14ac:dyDescent="0.2">
      <c r="A1" s="385"/>
      <c r="B1" s="335" t="s">
        <v>164</v>
      </c>
      <c r="C1" s="386">
        <v>0</v>
      </c>
      <c r="D1" s="423" t="str">
        <f>Bekah!$A$1</f>
        <v>Bekah</v>
      </c>
      <c r="E1" s="423" t="str">
        <f>Elizabeth!$A$1</f>
        <v>Elizabeth</v>
      </c>
      <c r="F1" s="423" t="str">
        <f ca="1">Meagan!$A$1</f>
        <v>Meagan</v>
      </c>
      <c r="G1" s="423" t="str">
        <f ca="1">'Junior 4'!$A$1</f>
        <v>Junior 4</v>
      </c>
      <c r="H1" s="423" t="str">
        <f ca="1">'Junior 5'!$A$1</f>
        <v>Junior 5</v>
      </c>
      <c r="I1" s="423" t="str">
        <f ca="1">'Junior 6'!$A$1</f>
        <v>Junior 6</v>
      </c>
      <c r="J1" s="423" t="str">
        <f ca="1">'Junior 7'!$A$1</f>
        <v>Junior 7</v>
      </c>
      <c r="K1" s="423" t="str">
        <f ca="1">'Junior 8'!$A$1</f>
        <v>Junior 8</v>
      </c>
      <c r="L1" s="423" t="str">
        <f ca="1">'Junior 9'!$A$1</f>
        <v>Junior 9</v>
      </c>
      <c r="M1" s="423" t="str">
        <f ca="1">'Junior 10'!$A$1</f>
        <v>Junior 10</v>
      </c>
      <c r="N1" s="423" t="str">
        <f ca="1">'Junior 11'!$A$1</f>
        <v>Junior 11</v>
      </c>
      <c r="O1" s="423" t="str">
        <f ca="1">'Junior 12'!$A$1</f>
        <v>Junior 12</v>
      </c>
      <c r="P1" s="423" t="str">
        <f ca="1">'Junior 13'!$A$1</f>
        <v>Junior 13</v>
      </c>
      <c r="Q1" s="423" t="str">
        <f ca="1">'Junior 14'!$A$1</f>
        <v>Junior 14</v>
      </c>
      <c r="R1" s="423" t="str">
        <f ca="1">'Junior 15'!$A$1</f>
        <v>Junior 15</v>
      </c>
    </row>
    <row r="2" spans="1:18" ht="15.75" x14ac:dyDescent="0.25">
      <c r="A2" s="387"/>
      <c r="B2" s="239" t="s">
        <v>165</v>
      </c>
      <c r="C2" s="240">
        <v>0</v>
      </c>
      <c r="D2" s="424"/>
      <c r="E2" s="424"/>
      <c r="F2" s="424"/>
      <c r="G2" s="424"/>
      <c r="H2" s="424"/>
      <c r="I2" s="424"/>
      <c r="J2" s="424"/>
      <c r="K2" s="424"/>
      <c r="L2" s="424"/>
      <c r="M2" s="424"/>
      <c r="N2" s="424"/>
      <c r="O2" s="424"/>
      <c r="P2" s="424"/>
      <c r="Q2" s="424"/>
      <c r="R2" s="424"/>
    </row>
    <row r="3" spans="1:18" x14ac:dyDescent="0.2">
      <c r="A3" s="484"/>
      <c r="B3" s="484"/>
      <c r="C3" s="485"/>
      <c r="D3" s="424"/>
      <c r="E3" s="424"/>
      <c r="F3" s="424"/>
      <c r="G3" s="424"/>
      <c r="H3" s="424"/>
      <c r="I3" s="424"/>
      <c r="J3" s="424"/>
      <c r="K3" s="424"/>
      <c r="L3" s="424"/>
      <c r="M3" s="424"/>
      <c r="N3" s="424"/>
      <c r="O3" s="424"/>
      <c r="P3" s="424"/>
      <c r="Q3" s="424"/>
      <c r="R3" s="424"/>
    </row>
    <row r="4" spans="1:18" x14ac:dyDescent="0.2">
      <c r="A4" s="486" t="s">
        <v>117</v>
      </c>
      <c r="B4" s="486"/>
      <c r="C4" s="487"/>
      <c r="D4" s="425"/>
      <c r="E4" s="425"/>
      <c r="F4" s="425"/>
      <c r="G4" s="425"/>
      <c r="H4" s="425"/>
      <c r="I4" s="425"/>
      <c r="J4" s="425"/>
      <c r="K4" s="425"/>
      <c r="L4" s="425"/>
      <c r="M4" s="425"/>
      <c r="N4" s="425"/>
      <c r="O4" s="425"/>
      <c r="P4" s="425"/>
      <c r="Q4" s="425"/>
      <c r="R4" s="425"/>
    </row>
    <row r="5" spans="1:18" x14ac:dyDescent="0.2">
      <c r="A5" s="241"/>
      <c r="B5" s="241"/>
      <c r="C5" s="241"/>
      <c r="D5" s="242"/>
      <c r="E5" s="242"/>
      <c r="F5" s="241"/>
      <c r="G5" s="241"/>
      <c r="H5" s="241"/>
      <c r="I5" s="241"/>
      <c r="J5" s="482"/>
      <c r="K5" s="483"/>
      <c r="L5" s="483"/>
      <c r="M5" s="483"/>
      <c r="N5" s="483"/>
      <c r="O5" s="483"/>
      <c r="P5" s="483"/>
      <c r="Q5" s="483"/>
      <c r="R5" s="483"/>
    </row>
    <row r="6" spans="1:18" x14ac:dyDescent="0.2">
      <c r="A6" s="243"/>
      <c r="B6" s="244" t="s">
        <v>252</v>
      </c>
      <c r="C6" s="245"/>
      <c r="D6" s="246"/>
      <c r="E6" s="246"/>
      <c r="F6" s="245"/>
      <c r="G6" s="245"/>
      <c r="H6" s="245"/>
      <c r="I6" s="245"/>
      <c r="J6" s="247"/>
      <c r="K6" s="248"/>
      <c r="L6" s="248"/>
      <c r="M6" s="248"/>
      <c r="N6" s="248"/>
      <c r="O6" s="248"/>
      <c r="P6" s="248"/>
      <c r="Q6" s="248"/>
      <c r="R6" s="248"/>
    </row>
    <row r="7" spans="1:18" x14ac:dyDescent="0.2">
      <c r="A7" s="249"/>
      <c r="B7" s="250">
        <v>1</v>
      </c>
      <c r="C7" s="251" t="s">
        <v>255</v>
      </c>
      <c r="D7" s="252"/>
      <c r="E7" s="253" t="s">
        <v>56</v>
      </c>
      <c r="F7" s="253" t="s">
        <v>56</v>
      </c>
      <c r="G7" s="253" t="s">
        <v>56</v>
      </c>
      <c r="H7" s="253" t="s">
        <v>56</v>
      </c>
      <c r="I7" s="253"/>
      <c r="J7" s="253" t="s">
        <v>56</v>
      </c>
      <c r="K7" s="253" t="s">
        <v>56</v>
      </c>
      <c r="L7" s="253" t="s">
        <v>56</v>
      </c>
      <c r="M7" s="253" t="s">
        <v>56</v>
      </c>
      <c r="N7" s="253" t="s">
        <v>56</v>
      </c>
      <c r="O7" s="253" t="s">
        <v>56</v>
      </c>
      <c r="P7" s="253" t="s">
        <v>56</v>
      </c>
      <c r="Q7" s="253" t="s">
        <v>56</v>
      </c>
      <c r="R7" s="253" t="s">
        <v>56</v>
      </c>
    </row>
    <row r="8" spans="1:18" x14ac:dyDescent="0.2">
      <c r="A8" s="249"/>
      <c r="B8" s="250">
        <v>2</v>
      </c>
      <c r="C8" s="251" t="s">
        <v>256</v>
      </c>
      <c r="D8" s="253"/>
      <c r="E8" s="253"/>
      <c r="F8" s="253"/>
      <c r="G8" s="253"/>
      <c r="H8" s="253"/>
      <c r="I8" s="253"/>
      <c r="J8" s="253"/>
      <c r="K8" s="253"/>
      <c r="L8" s="253"/>
      <c r="M8" s="253"/>
      <c r="N8" s="253"/>
      <c r="O8" s="253"/>
      <c r="P8" s="253"/>
      <c r="Q8" s="253"/>
      <c r="R8" s="253"/>
    </row>
    <row r="9" spans="1:18" x14ac:dyDescent="0.2">
      <c r="A9" s="249"/>
      <c r="B9" s="250">
        <v>3</v>
      </c>
      <c r="C9" s="251" t="s">
        <v>257</v>
      </c>
      <c r="D9" s="252" t="s">
        <v>765</v>
      </c>
      <c r="E9" s="253" t="s">
        <v>765</v>
      </c>
      <c r="F9" s="253" t="s">
        <v>765</v>
      </c>
      <c r="G9" s="253"/>
      <c r="H9" s="253"/>
      <c r="I9" s="253"/>
      <c r="J9" s="253"/>
      <c r="K9" s="253"/>
      <c r="L9" s="253"/>
      <c r="M9" s="253"/>
      <c r="N9" s="253"/>
      <c r="O9" s="253"/>
      <c r="P9" s="253"/>
      <c r="Q9" s="253"/>
      <c r="R9" s="253"/>
    </row>
    <row r="10" spans="1:18" s="258" customFormat="1" ht="6" customHeight="1" x14ac:dyDescent="0.2">
      <c r="A10" s="254"/>
      <c r="B10" s="255"/>
      <c r="C10" s="256"/>
      <c r="D10" s="257" t="str">
        <f t="shared" ref="D10:R10" si="0">IF(COUNTIF(D7:D9,"A")&gt;=1,"C",IF(COUNTIF(D7:D9,"A")&gt;0,"P"," "))</f>
        <v>C</v>
      </c>
      <c r="E10" s="257" t="str">
        <f t="shared" si="0"/>
        <v>C</v>
      </c>
      <c r="F10" s="257" t="str">
        <f t="shared" si="0"/>
        <v>C</v>
      </c>
      <c r="G10" s="257" t="str">
        <f t="shared" si="0"/>
        <v xml:space="preserve"> </v>
      </c>
      <c r="H10" s="257" t="str">
        <f t="shared" si="0"/>
        <v xml:space="preserve"> </v>
      </c>
      <c r="I10" s="257" t="str">
        <f t="shared" si="0"/>
        <v xml:space="preserve"> </v>
      </c>
      <c r="J10" s="257" t="str">
        <f t="shared" si="0"/>
        <v xml:space="preserve"> </v>
      </c>
      <c r="K10" s="257" t="str">
        <f t="shared" si="0"/>
        <v xml:space="preserve"> </v>
      </c>
      <c r="L10" s="257" t="str">
        <f t="shared" si="0"/>
        <v xml:space="preserve"> </v>
      </c>
      <c r="M10" s="257" t="str">
        <f t="shared" si="0"/>
        <v xml:space="preserve"> </v>
      </c>
      <c r="N10" s="257" t="str">
        <f t="shared" si="0"/>
        <v xml:space="preserve"> </v>
      </c>
      <c r="O10" s="257" t="str">
        <f t="shared" si="0"/>
        <v xml:space="preserve"> </v>
      </c>
      <c r="P10" s="257" t="str">
        <f t="shared" si="0"/>
        <v xml:space="preserve"> </v>
      </c>
      <c r="Q10" s="257" t="str">
        <f t="shared" si="0"/>
        <v xml:space="preserve"> </v>
      </c>
      <c r="R10" s="257" t="str">
        <f t="shared" si="0"/>
        <v xml:space="preserve"> </v>
      </c>
    </row>
    <row r="11" spans="1:18" x14ac:dyDescent="0.2">
      <c r="A11" s="227"/>
      <c r="B11" s="244" t="s">
        <v>253</v>
      </c>
      <c r="C11" s="245"/>
      <c r="D11" s="246"/>
      <c r="E11" s="246"/>
      <c r="F11" s="245"/>
      <c r="G11" s="245"/>
      <c r="H11" s="245"/>
      <c r="I11" s="245"/>
      <c r="J11" s="247"/>
      <c r="K11" s="248"/>
      <c r="L11" s="248"/>
      <c r="M11" s="248"/>
      <c r="N11" s="248"/>
      <c r="O11" s="248"/>
      <c r="P11" s="248"/>
      <c r="Q11" s="248"/>
      <c r="R11" s="248"/>
    </row>
    <row r="12" spans="1:18" x14ac:dyDescent="0.2">
      <c r="A12" s="227"/>
      <c r="B12" s="250">
        <v>1</v>
      </c>
      <c r="C12" s="251" t="s">
        <v>258</v>
      </c>
      <c r="D12" s="252" t="s">
        <v>765</v>
      </c>
      <c r="E12" s="253" t="s">
        <v>765</v>
      </c>
      <c r="F12" s="253" t="s">
        <v>765</v>
      </c>
      <c r="G12" s="253" t="s">
        <v>56</v>
      </c>
      <c r="H12" s="253" t="s">
        <v>56</v>
      </c>
      <c r="I12" s="253"/>
      <c r="J12" s="253" t="s">
        <v>56</v>
      </c>
      <c r="K12" s="253" t="s">
        <v>56</v>
      </c>
      <c r="L12" s="253" t="s">
        <v>56</v>
      </c>
      <c r="M12" s="253" t="s">
        <v>56</v>
      </c>
      <c r="N12" s="253" t="s">
        <v>56</v>
      </c>
      <c r="O12" s="253" t="s">
        <v>56</v>
      </c>
      <c r="P12" s="253" t="s">
        <v>56</v>
      </c>
      <c r="Q12" s="253" t="s">
        <v>56</v>
      </c>
      <c r="R12" s="253" t="s">
        <v>56</v>
      </c>
    </row>
    <row r="13" spans="1:18" x14ac:dyDescent="0.2">
      <c r="A13" s="227"/>
      <c r="B13" s="250">
        <v>2</v>
      </c>
      <c r="C13" s="251" t="s">
        <v>259</v>
      </c>
      <c r="D13" s="252" t="s">
        <v>765</v>
      </c>
      <c r="E13" s="253" t="s">
        <v>765</v>
      </c>
      <c r="F13" s="253" t="s">
        <v>765</v>
      </c>
      <c r="G13" s="253"/>
      <c r="H13" s="253"/>
      <c r="I13" s="253"/>
      <c r="J13" s="253"/>
      <c r="K13" s="253"/>
      <c r="L13" s="253"/>
      <c r="M13" s="253"/>
      <c r="N13" s="253"/>
      <c r="O13" s="253"/>
      <c r="P13" s="253"/>
      <c r="Q13" s="253"/>
      <c r="R13" s="253"/>
    </row>
    <row r="14" spans="1:18" x14ac:dyDescent="0.2">
      <c r="A14" s="227"/>
      <c r="B14" s="250">
        <v>3</v>
      </c>
      <c r="C14" s="251" t="s">
        <v>260</v>
      </c>
      <c r="D14" s="252" t="s">
        <v>765</v>
      </c>
      <c r="E14" s="253" t="s">
        <v>765</v>
      </c>
      <c r="F14" s="253" t="s">
        <v>765</v>
      </c>
      <c r="G14" s="253"/>
      <c r="H14" s="253"/>
      <c r="I14" s="253"/>
      <c r="J14" s="253"/>
      <c r="K14" s="253"/>
      <c r="L14" s="253"/>
      <c r="M14" s="253"/>
      <c r="N14" s="253"/>
      <c r="O14" s="253"/>
      <c r="P14" s="253"/>
      <c r="Q14" s="253"/>
      <c r="R14" s="253"/>
    </row>
    <row r="15" spans="1:18" s="258" customFormat="1" ht="6" customHeight="1" x14ac:dyDescent="0.2">
      <c r="A15" s="254"/>
      <c r="B15" s="254"/>
      <c r="C15" s="254"/>
      <c r="D15" s="257" t="str">
        <f t="shared" ref="D15:R15" si="1">IF(COUNTIF(D12:D14,"A")&gt;=1,"C",IF(COUNTIF(D12:D14,"A")&gt;0,"P"," "))</f>
        <v>C</v>
      </c>
      <c r="E15" s="257" t="str">
        <f t="shared" si="1"/>
        <v>C</v>
      </c>
      <c r="F15" s="257" t="str">
        <f t="shared" si="1"/>
        <v>C</v>
      </c>
      <c r="G15" s="257" t="str">
        <f t="shared" si="1"/>
        <v xml:space="preserve"> </v>
      </c>
      <c r="H15" s="257" t="str">
        <f t="shared" si="1"/>
        <v xml:space="preserve"> </v>
      </c>
      <c r="I15" s="257" t="str">
        <f t="shared" si="1"/>
        <v xml:space="preserve"> </v>
      </c>
      <c r="J15" s="257" t="str">
        <f t="shared" si="1"/>
        <v xml:space="preserve"> </v>
      </c>
      <c r="K15" s="257" t="str">
        <f t="shared" si="1"/>
        <v xml:space="preserve"> </v>
      </c>
      <c r="L15" s="257" t="str">
        <f t="shared" si="1"/>
        <v xml:space="preserve"> </v>
      </c>
      <c r="M15" s="257" t="str">
        <f t="shared" si="1"/>
        <v xml:space="preserve"> </v>
      </c>
      <c r="N15" s="257" t="str">
        <f t="shared" si="1"/>
        <v xml:space="preserve"> </v>
      </c>
      <c r="O15" s="257" t="str">
        <f t="shared" si="1"/>
        <v xml:space="preserve"> </v>
      </c>
      <c r="P15" s="257" t="str">
        <f t="shared" si="1"/>
        <v xml:space="preserve"> </v>
      </c>
      <c r="Q15" s="257" t="str">
        <f t="shared" si="1"/>
        <v xml:space="preserve"> </v>
      </c>
      <c r="R15" s="257" t="str">
        <f t="shared" si="1"/>
        <v xml:space="preserve"> </v>
      </c>
    </row>
    <row r="16" spans="1:18" x14ac:dyDescent="0.2">
      <c r="A16" s="227"/>
      <c r="B16" s="250"/>
      <c r="C16" s="251" t="s">
        <v>254</v>
      </c>
      <c r="D16" s="252"/>
      <c r="E16" s="253"/>
      <c r="F16" s="253"/>
      <c r="G16" s="253"/>
      <c r="H16" s="253"/>
      <c r="I16" s="253"/>
      <c r="J16" s="253"/>
      <c r="K16" s="253"/>
      <c r="L16" s="253"/>
      <c r="M16" s="253"/>
      <c r="N16" s="253"/>
      <c r="O16" s="253"/>
      <c r="P16" s="253"/>
      <c r="Q16" s="253"/>
      <c r="R16" s="253"/>
    </row>
    <row r="17" spans="1:18" s="258" customFormat="1" ht="6" customHeight="1" thickBot="1" x14ac:dyDescent="0.25">
      <c r="A17" s="254"/>
      <c r="B17" s="259"/>
      <c r="C17" s="260"/>
      <c r="D17" s="257" t="str">
        <f>IF(COUNTIF(D16:D16,"A")=1,"C",IF(COUNTIF(D16:D16,"A")&gt;0,"P"," "))</f>
        <v xml:space="preserve"> </v>
      </c>
      <c r="E17" s="257" t="str">
        <f t="shared" ref="E17:R17" si="2">IF(COUNTIF(E16:E16,"A")=1,"C",IF(COUNTIF(E16:E16,"A")&gt;0,"P"," "))</f>
        <v xml:space="preserve"> </v>
      </c>
      <c r="F17" s="257" t="str">
        <f t="shared" si="2"/>
        <v xml:space="preserve"> </v>
      </c>
      <c r="G17" s="257" t="str">
        <f t="shared" si="2"/>
        <v xml:space="preserve"> </v>
      </c>
      <c r="H17" s="257" t="str">
        <f t="shared" si="2"/>
        <v xml:space="preserve"> </v>
      </c>
      <c r="I17" s="257" t="str">
        <f t="shared" si="2"/>
        <v xml:space="preserve"> </v>
      </c>
      <c r="J17" s="257" t="str">
        <f t="shared" si="2"/>
        <v xml:space="preserve"> </v>
      </c>
      <c r="K17" s="257" t="str">
        <f t="shared" si="2"/>
        <v xml:space="preserve"> </v>
      </c>
      <c r="L17" s="257" t="str">
        <f t="shared" si="2"/>
        <v xml:space="preserve"> </v>
      </c>
      <c r="M17" s="257" t="str">
        <f t="shared" si="2"/>
        <v xml:space="preserve"> </v>
      </c>
      <c r="N17" s="257" t="str">
        <f t="shared" si="2"/>
        <v xml:space="preserve"> </v>
      </c>
      <c r="O17" s="257" t="str">
        <f t="shared" si="2"/>
        <v xml:space="preserve"> </v>
      </c>
      <c r="P17" s="257" t="str">
        <f t="shared" si="2"/>
        <v xml:space="preserve"> </v>
      </c>
      <c r="Q17" s="257" t="str">
        <f t="shared" si="2"/>
        <v xml:space="preserve"> </v>
      </c>
      <c r="R17" s="257" t="str">
        <f t="shared" si="2"/>
        <v xml:space="preserve"> </v>
      </c>
    </row>
    <row r="18" spans="1:18" ht="13.5" thickBot="1" x14ac:dyDescent="0.25">
      <c r="A18" s="227"/>
      <c r="B18" s="227"/>
      <c r="C18" s="261" t="s">
        <v>57</v>
      </c>
      <c r="D18" s="262" t="str">
        <f t="shared" ref="D18:R18" si="3">IF(COUNTIF(D7:D17,"C")=3,"C",IF(COUNTIF(D7:D17,"C")&gt;0,"P"," "))</f>
        <v>P</v>
      </c>
      <c r="E18" s="262" t="str">
        <f t="shared" si="3"/>
        <v>P</v>
      </c>
      <c r="F18" s="262" t="str">
        <f t="shared" si="3"/>
        <v>P</v>
      </c>
      <c r="G18" s="262" t="str">
        <f t="shared" si="3"/>
        <v xml:space="preserve"> </v>
      </c>
      <c r="H18" s="262" t="str">
        <f t="shared" si="3"/>
        <v xml:space="preserve"> </v>
      </c>
      <c r="I18" s="262" t="str">
        <f t="shared" si="3"/>
        <v xml:space="preserve"> </v>
      </c>
      <c r="J18" s="262" t="str">
        <f t="shared" si="3"/>
        <v xml:space="preserve"> </v>
      </c>
      <c r="K18" s="262" t="str">
        <f t="shared" si="3"/>
        <v xml:space="preserve"> </v>
      </c>
      <c r="L18" s="262" t="str">
        <f t="shared" si="3"/>
        <v xml:space="preserve"> </v>
      </c>
      <c r="M18" s="262" t="str">
        <f t="shared" si="3"/>
        <v xml:space="preserve"> </v>
      </c>
      <c r="N18" s="262" t="str">
        <f t="shared" si="3"/>
        <v xml:space="preserve"> </v>
      </c>
      <c r="O18" s="262" t="str">
        <f t="shared" si="3"/>
        <v xml:space="preserve"> </v>
      </c>
      <c r="P18" s="262" t="str">
        <f t="shared" si="3"/>
        <v xml:space="preserve"> </v>
      </c>
      <c r="Q18" s="262" t="str">
        <f t="shared" si="3"/>
        <v xml:space="preserve"> </v>
      </c>
      <c r="R18" s="262" t="str">
        <f t="shared" si="3"/>
        <v xml:space="preserve"> </v>
      </c>
    </row>
  </sheetData>
  <sheetProtection password="DBCD" sheet="1" objects="1" scenarios="1" selectLockedCells="1"/>
  <mergeCells count="18">
    <mergeCell ref="D1:D4"/>
    <mergeCell ref="E1:E4"/>
    <mergeCell ref="F1:F4"/>
    <mergeCell ref="G1:G4"/>
    <mergeCell ref="A3:C3"/>
    <mergeCell ref="A4:C4"/>
    <mergeCell ref="J5:R5"/>
    <mergeCell ref="I1:I4"/>
    <mergeCell ref="J1:J4"/>
    <mergeCell ref="K1:K4"/>
    <mergeCell ref="L1:L4"/>
    <mergeCell ref="M1:M4"/>
    <mergeCell ref="N1:N4"/>
    <mergeCell ref="H1:H4"/>
    <mergeCell ref="O1:O4"/>
    <mergeCell ref="P1:P4"/>
    <mergeCell ref="Q1:Q4"/>
    <mergeCell ref="R1:R4"/>
  </mergeCells>
  <pageMargins left="0.75" right="0.75" top="1" bottom="0.5" header="0.25" footer="0.25"/>
  <pageSetup scale="90" orientation="portrait" horizontalDpi="300" verticalDpi="300" r:id="rId1"/>
  <headerFooter alignWithMargins="0">
    <oddHeader>&amp;C&amp;"Arial,Bold"&amp;14Junior &amp;12Bridging page - &amp;D</oddHead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enableFormatConditionsCalculation="0">
    <tabColor indexed="51"/>
    <pageSetUpPr fitToPage="1"/>
  </sheetPr>
  <dimension ref="A1:R57"/>
  <sheetViews>
    <sheetView showGridLines="0" workbookViewId="0">
      <pane ySplit="4" topLeftCell="A5" activePane="bottomLeft" state="frozen"/>
      <selection pane="bottomLeft" activeCell="D41" sqref="D41"/>
    </sheetView>
  </sheetViews>
  <sheetFormatPr defaultRowHeight="12.75" x14ac:dyDescent="0.2"/>
  <cols>
    <col min="1" max="1" width="14.7109375" customWidth="1"/>
    <col min="2" max="2" width="2.7109375" customWidth="1"/>
    <col min="3" max="3" width="32.7109375" customWidth="1"/>
    <col min="4" max="18" width="3.28515625" customWidth="1"/>
  </cols>
  <sheetData>
    <row r="1" spans="1:18" ht="12.75" customHeight="1" x14ac:dyDescent="0.2">
      <c r="A1" s="115"/>
      <c r="B1" s="388" t="s">
        <v>123</v>
      </c>
      <c r="C1" s="389">
        <f>Instructions!F3</f>
        <v>10</v>
      </c>
      <c r="D1" s="423" t="str">
        <f>Bekah!$A$1</f>
        <v>Bekah</v>
      </c>
      <c r="E1" s="423" t="str">
        <f>Elizabeth!$A$1</f>
        <v>Elizabeth</v>
      </c>
      <c r="F1" s="423" t="str">
        <f ca="1">Meagan!$A$1</f>
        <v>Meagan</v>
      </c>
      <c r="G1" s="423" t="str">
        <f ca="1">'Junior 4'!$A$1</f>
        <v>Junior 4</v>
      </c>
      <c r="H1" s="423" t="str">
        <f ca="1">'Junior 5'!$A$1</f>
        <v>Junior 5</v>
      </c>
      <c r="I1" s="423" t="str">
        <f ca="1">'Junior 6'!$A$1</f>
        <v>Junior 6</v>
      </c>
      <c r="J1" s="423" t="str">
        <f ca="1">'Junior 7'!$A$1</f>
        <v>Junior 7</v>
      </c>
      <c r="K1" s="423" t="str">
        <f ca="1">'Junior 8'!$A$1</f>
        <v>Junior 8</v>
      </c>
      <c r="L1" s="423" t="str">
        <f ca="1">'Junior 9'!$A$1</f>
        <v>Junior 9</v>
      </c>
      <c r="M1" s="423" t="str">
        <f ca="1">'Junior 10'!$A$1</f>
        <v>Junior 10</v>
      </c>
      <c r="N1" s="423" t="str">
        <f ca="1">'Junior 11'!$A$1</f>
        <v>Junior 11</v>
      </c>
      <c r="O1" s="423" t="str">
        <f ca="1">'Junior 12'!$A$1</f>
        <v>Junior 12</v>
      </c>
      <c r="P1" s="423" t="str">
        <f ca="1">'Junior 13'!$A$1</f>
        <v>Junior 13</v>
      </c>
      <c r="Q1" s="423" t="str">
        <f ca="1">'Junior 14'!$A$1</f>
        <v>Junior 14</v>
      </c>
      <c r="R1" s="423" t="str">
        <f ca="1">'Junior 15'!$A$1</f>
        <v>Junior 15</v>
      </c>
    </row>
    <row r="2" spans="1:18" ht="12.75" customHeight="1" x14ac:dyDescent="0.25">
      <c r="A2" s="116"/>
      <c r="B2" s="151" t="s">
        <v>124</v>
      </c>
      <c r="C2" s="136">
        <f>Instructions!F5</f>
        <v>40726</v>
      </c>
      <c r="D2" s="424"/>
      <c r="E2" s="424"/>
      <c r="F2" s="424"/>
      <c r="G2" s="424"/>
      <c r="H2" s="424"/>
      <c r="I2" s="424"/>
      <c r="J2" s="424"/>
      <c r="K2" s="424"/>
      <c r="L2" s="424"/>
      <c r="M2" s="424"/>
      <c r="N2" s="424"/>
      <c r="O2" s="424"/>
      <c r="P2" s="424"/>
      <c r="Q2" s="424"/>
      <c r="R2" s="424"/>
    </row>
    <row r="3" spans="1:18" x14ac:dyDescent="0.2">
      <c r="A3" s="115"/>
      <c r="B3" s="492"/>
      <c r="C3" s="493"/>
      <c r="D3" s="424"/>
      <c r="E3" s="424"/>
      <c r="F3" s="424"/>
      <c r="G3" s="424"/>
      <c r="H3" s="424"/>
      <c r="I3" s="424"/>
      <c r="J3" s="424"/>
      <c r="K3" s="424"/>
      <c r="L3" s="424"/>
      <c r="M3" s="424"/>
      <c r="N3" s="424"/>
      <c r="O3" s="424"/>
      <c r="P3" s="424"/>
      <c r="Q3" s="424"/>
      <c r="R3" s="424"/>
    </row>
    <row r="4" spans="1:18" x14ac:dyDescent="0.2">
      <c r="A4" s="488" t="s">
        <v>50</v>
      </c>
      <c r="B4" s="488"/>
      <c r="C4" s="489"/>
      <c r="D4" s="425"/>
      <c r="E4" s="425"/>
      <c r="F4" s="425"/>
      <c r="G4" s="425"/>
      <c r="H4" s="425"/>
      <c r="I4" s="425"/>
      <c r="J4" s="425"/>
      <c r="K4" s="425"/>
      <c r="L4" s="425"/>
      <c r="M4" s="425"/>
      <c r="N4" s="425"/>
      <c r="O4" s="425"/>
      <c r="P4" s="425"/>
      <c r="Q4" s="425"/>
      <c r="R4" s="425"/>
    </row>
    <row r="5" spans="1:18" x14ac:dyDescent="0.2">
      <c r="A5" s="7"/>
      <c r="B5" s="490" t="s">
        <v>109</v>
      </c>
      <c r="C5" s="491"/>
      <c r="D5" s="494" t="s">
        <v>129</v>
      </c>
      <c r="E5" s="494"/>
      <c r="F5" s="494"/>
      <c r="G5" s="494"/>
      <c r="H5" s="494"/>
      <c r="I5" s="494"/>
      <c r="J5" s="494"/>
      <c r="K5" s="494"/>
      <c r="L5" s="494"/>
      <c r="M5" s="494"/>
      <c r="N5" s="494"/>
      <c r="O5" s="494"/>
      <c r="P5" s="494"/>
      <c r="Q5" s="494"/>
      <c r="R5" s="494"/>
    </row>
    <row r="6" spans="1:18" x14ac:dyDescent="0.2">
      <c r="A6" s="117"/>
      <c r="B6" s="118">
        <v>1</v>
      </c>
      <c r="C6" s="77" t="s">
        <v>44</v>
      </c>
      <c r="D6" s="114" t="s">
        <v>765</v>
      </c>
      <c r="E6" s="18"/>
      <c r="F6" s="18"/>
      <c r="G6" s="18"/>
      <c r="H6" s="18"/>
      <c r="I6" s="18"/>
      <c r="J6" s="18"/>
      <c r="K6" s="18"/>
      <c r="L6" s="18"/>
      <c r="M6" s="18"/>
      <c r="N6" s="18"/>
      <c r="O6" s="18"/>
      <c r="P6" s="18"/>
      <c r="Q6" s="18"/>
      <c r="R6" s="18"/>
    </row>
    <row r="7" spans="1:18" x14ac:dyDescent="0.2">
      <c r="A7" s="119"/>
      <c r="B7" s="118">
        <v>2</v>
      </c>
      <c r="C7" s="77" t="s">
        <v>45</v>
      </c>
      <c r="D7" s="114" t="s">
        <v>765</v>
      </c>
      <c r="E7" s="18"/>
      <c r="F7" s="18"/>
      <c r="G7" s="18"/>
      <c r="H7" s="18"/>
      <c r="I7" s="18"/>
      <c r="J7" s="18"/>
      <c r="K7" s="18"/>
      <c r="L7" s="18"/>
      <c r="M7" s="18"/>
      <c r="N7" s="18"/>
      <c r="O7" s="18"/>
      <c r="P7" s="18"/>
      <c r="Q7" s="18"/>
      <c r="R7" s="18"/>
    </row>
    <row r="8" spans="1:18" ht="13.5" thickBot="1" x14ac:dyDescent="0.25">
      <c r="A8" s="119"/>
      <c r="B8" s="118">
        <v>3</v>
      </c>
      <c r="C8" s="77" t="s">
        <v>46</v>
      </c>
      <c r="D8" s="114"/>
      <c r="E8" s="18"/>
      <c r="F8" s="18" t="s">
        <v>765</v>
      </c>
      <c r="G8" s="18"/>
      <c r="H8" s="18"/>
      <c r="I8" s="18"/>
      <c r="J8" s="18"/>
      <c r="K8" s="18"/>
      <c r="L8" s="18"/>
      <c r="M8" s="18"/>
      <c r="N8" s="18"/>
      <c r="O8" s="18"/>
      <c r="P8" s="18"/>
      <c r="Q8" s="18"/>
      <c r="R8" s="18"/>
    </row>
    <row r="9" spans="1:18" ht="13.5" customHeight="1" thickBot="1" x14ac:dyDescent="0.25">
      <c r="A9" s="7"/>
      <c r="B9" s="7"/>
      <c r="C9" s="120" t="s">
        <v>57</v>
      </c>
      <c r="D9" s="121" t="str">
        <f>IF(COUNTIF(D6:D8,"A")=3,"C",IF(COUNTIF(D6:D8,"A")&gt;0,"P"," "))</f>
        <v>P</v>
      </c>
      <c r="E9" s="121" t="str">
        <f t="shared" ref="E9:L9" si="0">IF(COUNTIF(E6:E8,"A")=3,"C",IF(COUNTIF(E6:E8,"A")&gt;0,"P"," "))</f>
        <v xml:space="preserve"> </v>
      </c>
      <c r="F9" s="121" t="str">
        <f t="shared" si="0"/>
        <v>P</v>
      </c>
      <c r="G9" s="121" t="str">
        <f t="shared" si="0"/>
        <v xml:space="preserve"> </v>
      </c>
      <c r="H9" s="121" t="str">
        <f t="shared" si="0"/>
        <v xml:space="preserve"> </v>
      </c>
      <c r="I9" s="121" t="str">
        <f t="shared" si="0"/>
        <v xml:space="preserve"> </v>
      </c>
      <c r="J9" s="121" t="str">
        <f t="shared" si="0"/>
        <v xml:space="preserve"> </v>
      </c>
      <c r="K9" s="121" t="str">
        <f t="shared" si="0"/>
        <v xml:space="preserve"> </v>
      </c>
      <c r="L9" s="121" t="str">
        <f t="shared" si="0"/>
        <v xml:space="preserve"> </v>
      </c>
      <c r="M9" s="121" t="str">
        <f t="shared" ref="M9:R9" si="1">IF(COUNTIF(M6:M8,"A")=3,"C",IF(COUNTIF(M6:M8,"A")&gt;0,"P"," "))</f>
        <v xml:space="preserve"> </v>
      </c>
      <c r="N9" s="121" t="str">
        <f t="shared" si="1"/>
        <v xml:space="preserve"> </v>
      </c>
      <c r="O9" s="121" t="str">
        <f t="shared" si="1"/>
        <v xml:space="preserve"> </v>
      </c>
      <c r="P9" s="121" t="str">
        <f t="shared" si="1"/>
        <v xml:space="preserve"> </v>
      </c>
      <c r="Q9" s="121" t="str">
        <f t="shared" si="1"/>
        <v xml:space="preserve"> </v>
      </c>
      <c r="R9" s="121" t="str">
        <f t="shared" si="1"/>
        <v xml:space="preserve"> </v>
      </c>
    </row>
    <row r="10" spans="1:18" x14ac:dyDescent="0.2">
      <c r="B10" s="1" t="s">
        <v>131</v>
      </c>
      <c r="C10" s="165"/>
      <c r="D10" s="233" t="s">
        <v>131</v>
      </c>
      <c r="E10" s="166"/>
      <c r="F10" s="166"/>
      <c r="G10" s="166"/>
      <c r="H10" s="166"/>
      <c r="I10" s="166"/>
      <c r="J10" s="166"/>
      <c r="K10" s="166"/>
      <c r="L10" s="166"/>
      <c r="M10" s="166"/>
      <c r="N10" s="166"/>
      <c r="O10" s="166"/>
      <c r="P10" s="172"/>
      <c r="Q10" s="166"/>
      <c r="R10" s="166"/>
    </row>
    <row r="11" spans="1:18" x14ac:dyDescent="0.2">
      <c r="C11" s="220" t="s">
        <v>222</v>
      </c>
      <c r="D11" s="11"/>
      <c r="E11" s="11"/>
      <c r="F11" s="11"/>
      <c r="G11" s="11"/>
      <c r="H11" s="11"/>
      <c r="I11" s="11"/>
      <c r="J11" s="11"/>
      <c r="K11" s="11"/>
      <c r="L11" s="11"/>
      <c r="M11" s="11"/>
      <c r="N11" s="11"/>
      <c r="O11" s="11"/>
      <c r="P11" s="11"/>
      <c r="Q11" s="11"/>
      <c r="R11" s="11"/>
    </row>
    <row r="12" spans="1:18" x14ac:dyDescent="0.2">
      <c r="C12" s="220" t="s">
        <v>223</v>
      </c>
      <c r="D12" s="11"/>
      <c r="E12" s="11"/>
      <c r="F12" s="11"/>
      <c r="G12" s="11"/>
      <c r="H12" s="11"/>
      <c r="I12" s="11"/>
      <c r="J12" s="11"/>
      <c r="K12" s="11"/>
      <c r="L12" s="11"/>
      <c r="M12" s="11"/>
      <c r="N12" s="11"/>
      <c r="O12" s="11"/>
      <c r="P12" s="11"/>
      <c r="Q12" s="11"/>
      <c r="R12" s="11"/>
    </row>
    <row r="13" spans="1:18" x14ac:dyDescent="0.2">
      <c r="C13" s="220" t="s">
        <v>224</v>
      </c>
      <c r="D13" s="11"/>
      <c r="E13" s="11"/>
      <c r="F13" s="11"/>
      <c r="G13" s="11"/>
      <c r="H13" s="11"/>
      <c r="I13" s="11"/>
      <c r="J13" s="11"/>
      <c r="K13" s="11"/>
      <c r="L13" s="11"/>
      <c r="M13" s="11"/>
      <c r="N13" s="11"/>
      <c r="O13" s="11"/>
      <c r="P13" s="11"/>
      <c r="Q13" s="11"/>
      <c r="R13" s="11"/>
    </row>
    <row r="14" spans="1:18" x14ac:dyDescent="0.2">
      <c r="C14" s="220" t="s">
        <v>225</v>
      </c>
      <c r="D14" s="11" t="s">
        <v>765</v>
      </c>
      <c r="E14" s="11"/>
      <c r="F14" s="11"/>
      <c r="G14" s="11"/>
      <c r="H14" s="11"/>
      <c r="I14" s="11"/>
      <c r="J14" s="11"/>
      <c r="K14" s="11"/>
      <c r="L14" s="11"/>
      <c r="M14" s="11"/>
      <c r="N14" s="11"/>
      <c r="O14" s="11"/>
      <c r="P14" s="11"/>
      <c r="Q14" s="11"/>
      <c r="R14" s="11"/>
    </row>
    <row r="15" spans="1:18" x14ac:dyDescent="0.2">
      <c r="C15" s="220" t="s">
        <v>226</v>
      </c>
      <c r="D15" s="11"/>
      <c r="E15" s="11"/>
      <c r="F15" s="11"/>
      <c r="G15" s="11"/>
      <c r="H15" s="11"/>
      <c r="I15" s="11"/>
      <c r="J15" s="11"/>
      <c r="K15" s="11"/>
      <c r="L15" s="11"/>
      <c r="M15" s="11"/>
      <c r="N15" s="11"/>
      <c r="O15" s="11"/>
      <c r="P15" s="11"/>
      <c r="Q15" s="11"/>
      <c r="R15" s="11"/>
    </row>
    <row r="16" spans="1:18" x14ac:dyDescent="0.2">
      <c r="C16" s="220" t="s">
        <v>227</v>
      </c>
      <c r="D16" s="11"/>
      <c r="E16" s="11"/>
      <c r="F16" s="11"/>
      <c r="G16" s="11"/>
      <c r="H16" s="11"/>
      <c r="I16" s="11"/>
      <c r="J16" s="11"/>
      <c r="K16" s="11"/>
      <c r="L16" s="11"/>
      <c r="M16" s="11"/>
      <c r="N16" s="11"/>
      <c r="O16" s="11"/>
      <c r="P16" s="11"/>
      <c r="Q16" s="11"/>
      <c r="R16" s="11"/>
    </row>
    <row r="17" spans="1:18" x14ac:dyDescent="0.2">
      <c r="B17" s="1" t="s">
        <v>146</v>
      </c>
      <c r="D17" s="182"/>
      <c r="E17" s="182"/>
      <c r="F17" s="182"/>
      <c r="G17" s="182"/>
      <c r="H17" s="182"/>
      <c r="I17" s="182"/>
      <c r="J17" s="182"/>
      <c r="K17" s="182"/>
      <c r="L17" s="182"/>
      <c r="M17" s="182"/>
      <c r="N17" s="182"/>
      <c r="O17" s="182"/>
      <c r="P17" s="182"/>
      <c r="Q17" s="182"/>
      <c r="R17" s="182"/>
    </row>
    <row r="18" spans="1:18" x14ac:dyDescent="0.2">
      <c r="C18" s="220" t="s">
        <v>228</v>
      </c>
      <c r="D18" s="11"/>
      <c r="E18" s="11"/>
      <c r="F18" s="11"/>
      <c r="G18" s="11"/>
      <c r="H18" s="11"/>
      <c r="I18" s="11"/>
      <c r="J18" s="11"/>
      <c r="K18" s="11"/>
      <c r="L18" s="11"/>
      <c r="M18" s="11"/>
      <c r="N18" s="11"/>
      <c r="O18" s="11"/>
      <c r="P18" s="11"/>
      <c r="Q18" s="11"/>
      <c r="R18" s="11"/>
    </row>
    <row r="19" spans="1:18" x14ac:dyDescent="0.2">
      <c r="C19" s="220" t="s">
        <v>229</v>
      </c>
      <c r="D19" s="11"/>
      <c r="E19" s="11"/>
      <c r="F19" s="11"/>
      <c r="G19" s="11"/>
      <c r="H19" s="11"/>
      <c r="I19" s="11"/>
      <c r="J19" s="11"/>
      <c r="K19" s="11"/>
      <c r="L19" s="11"/>
      <c r="M19" s="11"/>
      <c r="N19" s="11"/>
      <c r="O19" s="11"/>
      <c r="P19" s="11"/>
      <c r="Q19" s="11"/>
      <c r="R19" s="11"/>
    </row>
    <row r="20" spans="1:18" x14ac:dyDescent="0.2">
      <c r="B20" s="1" t="s">
        <v>115</v>
      </c>
      <c r="D20" s="234" t="s">
        <v>754</v>
      </c>
      <c r="E20" s="182"/>
      <c r="F20" s="182"/>
      <c r="G20" s="182"/>
      <c r="H20" s="182"/>
      <c r="I20" s="182"/>
      <c r="J20" s="182"/>
      <c r="K20" s="182"/>
      <c r="L20" s="182"/>
      <c r="M20" s="182"/>
      <c r="N20" s="182"/>
      <c r="O20" s="182"/>
      <c r="P20" s="182"/>
      <c r="Q20" s="182"/>
      <c r="R20" s="182"/>
    </row>
    <row r="21" spans="1:18" x14ac:dyDescent="0.2">
      <c r="C21" s="220" t="s">
        <v>230</v>
      </c>
      <c r="D21" s="11"/>
      <c r="E21" s="11"/>
      <c r="F21" s="11"/>
      <c r="G21" s="11"/>
      <c r="H21" s="11"/>
      <c r="I21" s="11"/>
      <c r="J21" s="11"/>
      <c r="K21" s="11"/>
      <c r="L21" s="11"/>
      <c r="M21" s="11"/>
      <c r="N21" s="11"/>
      <c r="O21" s="11"/>
      <c r="P21" s="11"/>
      <c r="Q21" s="11"/>
      <c r="R21" s="11"/>
    </row>
    <row r="22" spans="1:18" x14ac:dyDescent="0.2">
      <c r="C22" s="220" t="s">
        <v>231</v>
      </c>
      <c r="D22" s="11"/>
      <c r="E22" s="11"/>
      <c r="F22" s="11"/>
      <c r="G22" s="11"/>
      <c r="H22" s="11"/>
      <c r="I22" s="11"/>
      <c r="J22" s="11"/>
      <c r="K22" s="11"/>
      <c r="L22" s="11"/>
      <c r="M22" s="11"/>
      <c r="N22" s="11"/>
      <c r="O22" s="11"/>
      <c r="P22" s="11"/>
      <c r="Q22" s="11"/>
      <c r="R22" s="11"/>
    </row>
    <row r="23" spans="1:18" x14ac:dyDescent="0.2">
      <c r="B23" s="1" t="s">
        <v>244</v>
      </c>
      <c r="C23" s="222"/>
      <c r="D23" s="237" t="s">
        <v>245</v>
      </c>
      <c r="E23" s="224"/>
      <c r="F23" s="224"/>
      <c r="G23" s="224"/>
      <c r="H23" s="224"/>
      <c r="I23" s="224"/>
      <c r="J23" s="224"/>
      <c r="K23" s="224"/>
      <c r="L23" s="224"/>
      <c r="M23" s="224"/>
      <c r="N23" s="224"/>
      <c r="O23" s="224"/>
      <c r="P23" s="224"/>
      <c r="Q23" s="224"/>
      <c r="R23" s="224"/>
    </row>
    <row r="24" spans="1:18" x14ac:dyDescent="0.2">
      <c r="C24" s="236" t="s">
        <v>245</v>
      </c>
      <c r="D24" s="11"/>
      <c r="E24" s="11"/>
      <c r="F24" s="11"/>
      <c r="G24" s="11"/>
      <c r="H24" s="11"/>
      <c r="I24" s="11"/>
      <c r="J24" s="11"/>
      <c r="K24" s="11"/>
      <c r="L24" s="11"/>
      <c r="M24" s="11"/>
      <c r="N24" s="11"/>
      <c r="O24" s="11"/>
      <c r="P24" s="11"/>
      <c r="Q24" s="11"/>
      <c r="R24" s="11"/>
    </row>
    <row r="25" spans="1:18" s="192" customFormat="1" x14ac:dyDescent="0.2">
      <c r="A25" s="391"/>
      <c r="B25" s="392" t="s">
        <v>757</v>
      </c>
      <c r="C25" s="227"/>
      <c r="D25" s="226"/>
      <c r="E25" s="226"/>
      <c r="F25" s="226"/>
      <c r="G25" s="226"/>
      <c r="H25" s="226"/>
      <c r="I25" s="226"/>
      <c r="J25" s="226"/>
      <c r="K25" s="226"/>
      <c r="L25" s="226"/>
      <c r="M25" s="226"/>
      <c r="N25" s="226"/>
      <c r="O25" s="226"/>
      <c r="P25" s="226"/>
      <c r="Q25" s="226"/>
      <c r="R25" s="226"/>
    </row>
    <row r="26" spans="1:18" s="192" customFormat="1" x14ac:dyDescent="0.2">
      <c r="A26" s="391"/>
      <c r="B26" s="227"/>
      <c r="C26" s="393" t="s">
        <v>757</v>
      </c>
      <c r="D26" s="395" t="str">
        <f>IF(COUNTIF(Journeys!D4:D49,"C")&gt;8,"C",IF(COUNTIF(Journeys!D4:D49,"C")&gt;0,"P"," "))</f>
        <v>P</v>
      </c>
      <c r="E26" s="395" t="str">
        <f>IF(COUNTIF(Journeys!E4:E49,"C")&gt;8,"C",IF(COUNTIF(Journeys!E4:E49,"C")&gt;0,"P"," "))</f>
        <v>P</v>
      </c>
      <c r="F26" s="395" t="str">
        <f>IF(COUNTIF(Journeys!F4:F49,"C")&gt;8,"C",IF(COUNTIF(Journeys!F4:F49,"C")&gt;0,"P"," "))</f>
        <v xml:space="preserve"> </v>
      </c>
      <c r="G26" s="395" t="str">
        <f>IF(COUNTIF(Journeys!G4:G49,"C")&gt;8,"C",IF(COUNTIF(Journeys!G4:G49,"C")&gt;0,"P"," "))</f>
        <v xml:space="preserve"> </v>
      </c>
      <c r="H26" s="395" t="str">
        <f>IF(COUNTIF(Journeys!H4:H49,"C")&gt;8,"C",IF(COUNTIF(Journeys!H4:H49,"C")&gt;0,"P"," "))</f>
        <v xml:space="preserve"> </v>
      </c>
      <c r="I26" s="395" t="str">
        <f>IF(COUNTIF(Journeys!I4:I49,"C")&gt;8,"C",IF(COUNTIF(Journeys!I4:I49,"C")&gt;0,"P"," "))</f>
        <v xml:space="preserve"> </v>
      </c>
      <c r="J26" s="395" t="str">
        <f>IF(COUNTIF(Journeys!J4:J49,"C")&gt;8,"C",IF(COUNTIF(Journeys!J4:J49,"C")&gt;0,"P"," "))</f>
        <v xml:space="preserve"> </v>
      </c>
      <c r="K26" s="395" t="str">
        <f>IF(COUNTIF(Journeys!K4:K49,"C")&gt;8,"C",IF(COUNTIF(Journeys!K4:K49,"C")&gt;0,"P"," "))</f>
        <v xml:space="preserve"> </v>
      </c>
      <c r="L26" s="395" t="str">
        <f>IF(COUNTIF(Journeys!L4:L49,"C")&gt;8,"C",IF(COUNTIF(Journeys!L4:L49,"C")&gt;0,"P"," "))</f>
        <v xml:space="preserve"> </v>
      </c>
      <c r="M26" s="395" t="str">
        <f>IF(COUNTIF(Journeys!M4:M49,"C")&gt;8,"C",IF(COUNTIF(Journeys!M4:M49,"C")&gt;0,"P"," "))</f>
        <v xml:space="preserve"> </v>
      </c>
      <c r="N26" s="395" t="str">
        <f>IF(COUNTIF(Journeys!N4:N49,"C")&gt;8,"C",IF(COUNTIF(Journeys!N4:N49,"C")&gt;0,"P"," "))</f>
        <v xml:space="preserve"> </v>
      </c>
      <c r="O26" s="395" t="str">
        <f>IF(COUNTIF(Journeys!O4:O49,"C")&gt;8,"C",IF(COUNTIF(Journeys!O4:O49,"C")&gt;0,"P"," "))</f>
        <v xml:space="preserve"> </v>
      </c>
      <c r="P26" s="395" t="str">
        <f>IF(COUNTIF(Journeys!P4:P49,"C")&gt;8,"C",IF(COUNTIF(Journeys!P4:P49,"C")&gt;0,"P"," "))</f>
        <v xml:space="preserve"> </v>
      </c>
      <c r="Q26" s="395" t="str">
        <f>IF(COUNTIF(Journeys!Q4:Q49,"C")&gt;8,"C",IF(COUNTIF(Journeys!Q4:Q49,"C")&gt;0,"P"," "))</f>
        <v xml:space="preserve"> </v>
      </c>
      <c r="R26" s="395" t="str">
        <f>IF(COUNTIF(Journeys!R4:R49,"C")&gt;8,"C",IF(COUNTIF(Journeys!R4:R49,"C")&gt;0,"P"," "))</f>
        <v xml:space="preserve"> </v>
      </c>
    </row>
    <row r="27" spans="1:18" x14ac:dyDescent="0.2">
      <c r="B27" s="1" t="s">
        <v>246</v>
      </c>
      <c r="C27" s="235"/>
      <c r="D27" s="224"/>
      <c r="E27" s="224"/>
      <c r="F27" s="224"/>
      <c r="G27" s="224"/>
      <c r="H27" s="224"/>
      <c r="I27" s="224"/>
      <c r="J27" s="224"/>
      <c r="K27" s="224"/>
      <c r="L27" s="224"/>
      <c r="M27" s="224"/>
      <c r="N27" s="224"/>
      <c r="O27" s="224"/>
      <c r="P27" s="224"/>
      <c r="Q27" s="224"/>
      <c r="R27" s="224"/>
    </row>
    <row r="28" spans="1:18" x14ac:dyDescent="0.2">
      <c r="C28" s="236" t="s">
        <v>247</v>
      </c>
      <c r="D28" s="11"/>
      <c r="E28" s="11"/>
      <c r="F28" s="11"/>
      <c r="G28" s="11"/>
      <c r="H28" s="11"/>
      <c r="I28" s="11"/>
      <c r="J28" s="11"/>
      <c r="K28" s="11"/>
      <c r="L28" s="11"/>
      <c r="M28" s="11"/>
      <c r="N28" s="11"/>
      <c r="O28" s="11"/>
      <c r="P28" s="11"/>
      <c r="Q28" s="11"/>
      <c r="R28" s="11"/>
    </row>
    <row r="29" spans="1:18" x14ac:dyDescent="0.2">
      <c r="B29" s="1" t="s">
        <v>130</v>
      </c>
      <c r="D29" s="182"/>
      <c r="E29" s="182"/>
      <c r="F29" s="182"/>
      <c r="G29" s="182"/>
      <c r="H29" s="182"/>
      <c r="I29" s="182"/>
      <c r="J29" s="182"/>
      <c r="K29" s="182"/>
      <c r="L29" s="182"/>
      <c r="M29" s="182"/>
      <c r="N29" s="182"/>
      <c r="O29" s="182"/>
      <c r="P29" s="182"/>
      <c r="Q29" s="182"/>
      <c r="R29" s="182"/>
    </row>
    <row r="30" spans="1:18" x14ac:dyDescent="0.2">
      <c r="C30" s="76" t="s">
        <v>37</v>
      </c>
      <c r="D30" s="11"/>
      <c r="E30" s="11"/>
      <c r="F30" s="11"/>
      <c r="G30" s="11"/>
      <c r="H30" s="11"/>
      <c r="I30" s="11"/>
      <c r="J30" s="11"/>
      <c r="K30" s="11"/>
      <c r="L30" s="11"/>
      <c r="M30" s="11"/>
      <c r="N30" s="11"/>
      <c r="O30" s="11"/>
      <c r="P30" s="11"/>
      <c r="Q30" s="11"/>
      <c r="R30" s="11"/>
    </row>
    <row r="31" spans="1:18" x14ac:dyDescent="0.2">
      <c r="C31" s="220" t="s">
        <v>232</v>
      </c>
      <c r="D31" s="11" t="s">
        <v>765</v>
      </c>
      <c r="E31" s="11" t="s">
        <v>765</v>
      </c>
      <c r="F31" s="11" t="s">
        <v>765</v>
      </c>
      <c r="G31" s="11"/>
      <c r="H31" s="11"/>
      <c r="I31" s="11"/>
      <c r="J31" s="11"/>
      <c r="K31" s="11"/>
      <c r="L31" s="11"/>
      <c r="M31" s="11"/>
      <c r="N31" s="11"/>
      <c r="O31" s="11"/>
      <c r="P31" s="11"/>
      <c r="Q31" s="11"/>
      <c r="R31" s="11"/>
    </row>
    <row r="32" spans="1:18" x14ac:dyDescent="0.2">
      <c r="C32" s="220" t="s">
        <v>233</v>
      </c>
      <c r="D32" s="11" t="s">
        <v>765</v>
      </c>
      <c r="E32" s="11" t="s">
        <v>765</v>
      </c>
      <c r="F32" s="11"/>
      <c r="G32" s="11"/>
      <c r="H32" s="11"/>
      <c r="I32" s="11"/>
      <c r="J32" s="11"/>
      <c r="K32" s="11"/>
      <c r="L32" s="11"/>
      <c r="M32" s="11"/>
      <c r="N32" s="11"/>
      <c r="O32" s="11"/>
      <c r="P32" s="11"/>
      <c r="Q32" s="11"/>
      <c r="R32" s="11"/>
    </row>
    <row r="33" spans="2:18" x14ac:dyDescent="0.2">
      <c r="C33" s="220" t="s">
        <v>234</v>
      </c>
      <c r="D33" s="11"/>
      <c r="E33" s="11"/>
      <c r="F33" s="11"/>
      <c r="G33" s="11"/>
      <c r="H33" s="11"/>
      <c r="I33" s="11"/>
      <c r="J33" s="11"/>
      <c r="K33" s="11"/>
      <c r="L33" s="11"/>
      <c r="M33" s="11"/>
      <c r="N33" s="11"/>
      <c r="O33" s="11"/>
      <c r="P33" s="11"/>
      <c r="Q33" s="11"/>
      <c r="R33" s="11"/>
    </row>
    <row r="34" spans="2:18" x14ac:dyDescent="0.2">
      <c r="C34" s="220" t="s">
        <v>235</v>
      </c>
      <c r="D34" s="11"/>
      <c r="E34" s="11"/>
      <c r="F34" s="11"/>
      <c r="G34" s="11"/>
      <c r="H34" s="11"/>
      <c r="I34" s="11"/>
      <c r="J34" s="11"/>
      <c r="K34" s="11"/>
      <c r="L34" s="11"/>
      <c r="M34" s="11"/>
      <c r="N34" s="11"/>
      <c r="O34" s="11"/>
      <c r="P34" s="11"/>
      <c r="Q34" s="11"/>
      <c r="R34" s="11"/>
    </row>
    <row r="35" spans="2:18" x14ac:dyDescent="0.2">
      <c r="C35" s="220" t="s">
        <v>236</v>
      </c>
      <c r="D35" s="11"/>
      <c r="E35" s="11"/>
      <c r="F35" s="11"/>
      <c r="G35" s="11"/>
      <c r="H35" s="11"/>
      <c r="I35" s="11"/>
      <c r="J35" s="11"/>
      <c r="K35" s="11"/>
      <c r="L35" s="11"/>
      <c r="M35" s="11"/>
      <c r="N35" s="11"/>
      <c r="O35" s="11"/>
      <c r="P35" s="11"/>
      <c r="Q35" s="11"/>
      <c r="R35" s="11"/>
    </row>
    <row r="36" spans="2:18" x14ac:dyDescent="0.2">
      <c r="B36" s="225" t="s">
        <v>237</v>
      </c>
      <c r="C36" s="226"/>
      <c r="D36" s="226"/>
      <c r="E36" s="226"/>
      <c r="F36" s="226"/>
      <c r="G36" s="226"/>
      <c r="H36" s="226"/>
      <c r="I36" s="226"/>
      <c r="J36" s="226"/>
      <c r="K36" s="226"/>
      <c r="L36" s="226"/>
      <c r="M36" s="226"/>
      <c r="N36" s="226"/>
      <c r="O36" s="226"/>
      <c r="P36" s="226"/>
      <c r="Q36" s="226"/>
      <c r="R36" s="226"/>
    </row>
    <row r="37" spans="2:18" x14ac:dyDescent="0.2">
      <c r="B37" s="227">
        <v>1</v>
      </c>
      <c r="C37" s="228" t="s">
        <v>238</v>
      </c>
      <c r="D37" s="229"/>
      <c r="E37" s="229"/>
      <c r="F37" s="229"/>
      <c r="G37" s="229"/>
      <c r="H37" s="229"/>
      <c r="I37" s="229"/>
      <c r="J37" s="229"/>
      <c r="K37" s="229"/>
      <c r="L37" s="229"/>
      <c r="M37" s="229"/>
      <c r="N37" s="229"/>
      <c r="O37" s="229"/>
      <c r="P37" s="229"/>
      <c r="Q37" s="229"/>
      <c r="R37" s="229"/>
    </row>
    <row r="38" spans="2:18" x14ac:dyDescent="0.2">
      <c r="B38" s="227">
        <v>2</v>
      </c>
      <c r="C38" s="228" t="s">
        <v>239</v>
      </c>
      <c r="D38" s="229"/>
      <c r="E38" s="229"/>
      <c r="F38" s="229"/>
      <c r="G38" s="229"/>
      <c r="H38" s="229"/>
      <c r="I38" s="229"/>
      <c r="J38" s="229"/>
      <c r="K38" s="229"/>
      <c r="L38" s="229"/>
      <c r="M38" s="229"/>
      <c r="N38" s="229"/>
      <c r="O38" s="229"/>
      <c r="P38" s="229"/>
      <c r="Q38" s="229"/>
      <c r="R38" s="229"/>
    </row>
    <row r="39" spans="2:18" x14ac:dyDescent="0.2">
      <c r="B39" s="227">
        <v>3</v>
      </c>
      <c r="C39" s="228" t="s">
        <v>240</v>
      </c>
      <c r="D39" s="229"/>
      <c r="E39" s="229"/>
      <c r="F39" s="229"/>
      <c r="G39" s="229"/>
      <c r="H39" s="229"/>
      <c r="I39" s="229"/>
      <c r="J39" s="229"/>
      <c r="K39" s="229"/>
      <c r="L39" s="229"/>
      <c r="M39" s="229"/>
      <c r="N39" s="229"/>
      <c r="O39" s="229"/>
      <c r="P39" s="229"/>
      <c r="Q39" s="229"/>
      <c r="R39" s="229"/>
    </row>
    <row r="40" spans="2:18" x14ac:dyDescent="0.2">
      <c r="B40" s="230">
        <v>4</v>
      </c>
      <c r="C40" s="228" t="s">
        <v>241</v>
      </c>
      <c r="D40" s="229"/>
      <c r="E40" s="229"/>
      <c r="F40" s="229"/>
      <c r="G40" s="229"/>
      <c r="H40" s="229"/>
      <c r="I40" s="229"/>
      <c r="J40" s="229"/>
      <c r="K40" s="229"/>
      <c r="L40" s="229"/>
      <c r="M40" s="229"/>
      <c r="N40" s="229"/>
      <c r="O40" s="229"/>
      <c r="P40" s="229"/>
      <c r="Q40" s="229"/>
      <c r="R40" s="229"/>
    </row>
    <row r="41" spans="2:18" ht="13.5" thickBot="1" x14ac:dyDescent="0.25">
      <c r="B41" s="230">
        <v>5</v>
      </c>
      <c r="C41" s="228" t="s">
        <v>243</v>
      </c>
      <c r="D41" s="229"/>
      <c r="E41" s="229"/>
      <c r="F41" s="229"/>
      <c r="G41" s="229"/>
      <c r="H41" s="229"/>
      <c r="I41" s="229"/>
      <c r="J41" s="229"/>
      <c r="K41" s="229"/>
      <c r="L41" s="229"/>
      <c r="M41" s="229"/>
      <c r="N41" s="229"/>
      <c r="O41" s="229"/>
      <c r="P41" s="229"/>
      <c r="Q41" s="229"/>
      <c r="R41" s="229"/>
    </row>
    <row r="42" spans="2:18" ht="13.5" thickBot="1" x14ac:dyDescent="0.25">
      <c r="B42" s="227"/>
      <c r="C42" s="231" t="s">
        <v>57</v>
      </c>
      <c r="D42" s="232" t="str">
        <f>IF(COUNTIF(D37:D41,"A")&gt;4,"C",IF(COUNTIF(D37:D41,"A")&gt;0,"P"," "))</f>
        <v xml:space="preserve"> </v>
      </c>
      <c r="E42" s="232" t="str">
        <f t="shared" ref="E42:R42" si="2">IF(COUNTIF(E37:E41,"A")&gt;4,"C",IF(COUNTIF(E37:E41,"A")&gt;0,"P"," "))</f>
        <v xml:space="preserve"> </v>
      </c>
      <c r="F42" s="232" t="str">
        <f t="shared" si="2"/>
        <v xml:space="preserve"> </v>
      </c>
      <c r="G42" s="232" t="str">
        <f t="shared" si="2"/>
        <v xml:space="preserve"> </v>
      </c>
      <c r="H42" s="232" t="str">
        <f t="shared" si="2"/>
        <v xml:space="preserve"> </v>
      </c>
      <c r="I42" s="232" t="str">
        <f t="shared" si="2"/>
        <v xml:space="preserve"> </v>
      </c>
      <c r="J42" s="232" t="str">
        <f t="shared" si="2"/>
        <v xml:space="preserve"> </v>
      </c>
      <c r="K42" s="232" t="str">
        <f t="shared" si="2"/>
        <v xml:space="preserve"> </v>
      </c>
      <c r="L42" s="232" t="str">
        <f t="shared" si="2"/>
        <v xml:space="preserve"> </v>
      </c>
      <c r="M42" s="232" t="str">
        <f t="shared" si="2"/>
        <v xml:space="preserve"> </v>
      </c>
      <c r="N42" s="232" t="str">
        <f t="shared" si="2"/>
        <v xml:space="preserve"> </v>
      </c>
      <c r="O42" s="232" t="str">
        <f t="shared" si="2"/>
        <v xml:space="preserve"> </v>
      </c>
      <c r="P42" s="232" t="str">
        <f t="shared" si="2"/>
        <v xml:space="preserve"> </v>
      </c>
      <c r="Q42" s="232" t="str">
        <f t="shared" si="2"/>
        <v xml:space="preserve"> </v>
      </c>
      <c r="R42" s="232" t="str">
        <f t="shared" si="2"/>
        <v xml:space="preserve"> </v>
      </c>
    </row>
    <row r="43" spans="2:18" x14ac:dyDescent="0.2">
      <c r="B43" s="225" t="s">
        <v>242</v>
      </c>
      <c r="C43" s="226"/>
      <c r="D43" s="226"/>
      <c r="E43" s="226"/>
      <c r="F43" s="226"/>
      <c r="G43" s="226"/>
      <c r="H43" s="226"/>
      <c r="I43" s="226"/>
      <c r="J43" s="226"/>
      <c r="K43" s="226"/>
      <c r="L43" s="226"/>
      <c r="M43" s="226"/>
      <c r="N43" s="226"/>
      <c r="O43" s="226"/>
      <c r="P43" s="226"/>
      <c r="Q43" s="226"/>
      <c r="R43" s="226"/>
    </row>
    <row r="44" spans="2:18" x14ac:dyDescent="0.2">
      <c r="B44" s="227">
        <v>1</v>
      </c>
      <c r="C44" s="228" t="s">
        <v>238</v>
      </c>
      <c r="D44" s="229"/>
      <c r="E44" s="229"/>
      <c r="F44" s="229"/>
      <c r="G44" s="229"/>
      <c r="H44" s="229"/>
      <c r="I44" s="229"/>
      <c r="J44" s="229"/>
      <c r="K44" s="229"/>
      <c r="L44" s="229"/>
      <c r="M44" s="229"/>
      <c r="N44" s="229"/>
      <c r="O44" s="229"/>
      <c r="P44" s="229"/>
      <c r="Q44" s="229"/>
      <c r="R44" s="229"/>
    </row>
    <row r="45" spans="2:18" x14ac:dyDescent="0.2">
      <c r="B45" s="227">
        <v>2</v>
      </c>
      <c r="C45" s="228" t="s">
        <v>239</v>
      </c>
      <c r="D45" s="229"/>
      <c r="E45" s="229"/>
      <c r="F45" s="229"/>
      <c r="G45" s="229"/>
      <c r="H45" s="229"/>
      <c r="I45" s="229"/>
      <c r="J45" s="229"/>
      <c r="K45" s="229"/>
      <c r="L45" s="229"/>
      <c r="M45" s="229"/>
      <c r="N45" s="229"/>
      <c r="O45" s="229"/>
      <c r="P45" s="229"/>
      <c r="Q45" s="229"/>
      <c r="R45" s="229"/>
    </row>
    <row r="46" spans="2:18" x14ac:dyDescent="0.2">
      <c r="B46" s="227">
        <v>3</v>
      </c>
      <c r="C46" s="228" t="s">
        <v>240</v>
      </c>
      <c r="D46" s="229"/>
      <c r="E46" s="229"/>
      <c r="F46" s="229"/>
      <c r="G46" s="229"/>
      <c r="H46" s="229"/>
      <c r="I46" s="229"/>
      <c r="J46" s="229"/>
      <c r="K46" s="229"/>
      <c r="L46" s="229"/>
      <c r="M46" s="229"/>
      <c r="N46" s="229"/>
      <c r="O46" s="229"/>
      <c r="P46" s="229"/>
      <c r="Q46" s="229"/>
      <c r="R46" s="229"/>
    </row>
    <row r="47" spans="2:18" x14ac:dyDescent="0.2">
      <c r="B47" s="230">
        <v>4</v>
      </c>
      <c r="C47" s="228" t="s">
        <v>241</v>
      </c>
      <c r="D47" s="229"/>
      <c r="E47" s="229"/>
      <c r="F47" s="229"/>
      <c r="G47" s="229"/>
      <c r="H47" s="229"/>
      <c r="I47" s="229"/>
      <c r="J47" s="229"/>
      <c r="K47" s="229"/>
      <c r="L47" s="229"/>
      <c r="M47" s="229"/>
      <c r="N47" s="229"/>
      <c r="O47" s="229"/>
      <c r="P47" s="229"/>
      <c r="Q47" s="229"/>
      <c r="R47" s="229"/>
    </row>
    <row r="48" spans="2:18" ht="13.5" thickBot="1" x14ac:dyDescent="0.25">
      <c r="B48" s="230">
        <v>5</v>
      </c>
      <c r="C48" s="228" t="s">
        <v>243</v>
      </c>
      <c r="D48" s="229"/>
      <c r="E48" s="229"/>
      <c r="F48" s="229"/>
      <c r="G48" s="229"/>
      <c r="H48" s="229"/>
      <c r="I48" s="229"/>
      <c r="J48" s="229"/>
      <c r="K48" s="229"/>
      <c r="L48" s="229"/>
      <c r="M48" s="229"/>
      <c r="N48" s="229"/>
      <c r="O48" s="229"/>
      <c r="P48" s="229"/>
      <c r="Q48" s="229"/>
      <c r="R48" s="229"/>
    </row>
    <row r="49" spans="1:18" ht="13.5" customHeight="1" thickBot="1" x14ac:dyDescent="0.25">
      <c r="A49" s="7"/>
      <c r="B49" s="227"/>
      <c r="C49" s="231" t="s">
        <v>57</v>
      </c>
      <c r="D49" s="232" t="str">
        <f>IF(COUNTIF(D44:D48,"A")&gt;4,"C",IF(COUNTIF(D44:D48,"A")&gt;0,"P"," "))</f>
        <v xml:space="preserve"> </v>
      </c>
      <c r="E49" s="232" t="str">
        <f t="shared" ref="E49:R49" si="3">IF(COUNTIF(E44:E48,"A")&gt;4,"C",IF(COUNTIF(E44:E48,"A")&gt;0,"P"," "))</f>
        <v xml:space="preserve"> </v>
      </c>
      <c r="F49" s="232" t="str">
        <f t="shared" si="3"/>
        <v xml:space="preserve"> </v>
      </c>
      <c r="G49" s="232" t="str">
        <f t="shared" si="3"/>
        <v xml:space="preserve"> </v>
      </c>
      <c r="H49" s="232" t="str">
        <f t="shared" si="3"/>
        <v xml:space="preserve"> </v>
      </c>
      <c r="I49" s="232" t="str">
        <f t="shared" si="3"/>
        <v xml:space="preserve"> </v>
      </c>
      <c r="J49" s="232" t="str">
        <f t="shared" si="3"/>
        <v xml:space="preserve"> </v>
      </c>
      <c r="K49" s="232" t="str">
        <f t="shared" si="3"/>
        <v xml:space="preserve"> </v>
      </c>
      <c r="L49" s="232" t="str">
        <f t="shared" si="3"/>
        <v xml:space="preserve"> </v>
      </c>
      <c r="M49" s="232" t="str">
        <f t="shared" si="3"/>
        <v xml:space="preserve"> </v>
      </c>
      <c r="N49" s="232" t="str">
        <f t="shared" si="3"/>
        <v xml:space="preserve"> </v>
      </c>
      <c r="O49" s="232" t="str">
        <f t="shared" si="3"/>
        <v xml:space="preserve"> </v>
      </c>
      <c r="P49" s="232" t="str">
        <f t="shared" si="3"/>
        <v xml:space="preserve"> </v>
      </c>
      <c r="Q49" s="232" t="str">
        <f t="shared" si="3"/>
        <v xml:space="preserve"> </v>
      </c>
      <c r="R49" s="232" t="str">
        <f t="shared" si="3"/>
        <v xml:space="preserve"> </v>
      </c>
    </row>
    <row r="50" spans="1:18" x14ac:dyDescent="0.2">
      <c r="A50" s="7"/>
      <c r="B50" s="123" t="s">
        <v>596</v>
      </c>
      <c r="C50" s="7"/>
      <c r="D50" s="269" t="s">
        <v>595</v>
      </c>
      <c r="E50" s="124"/>
      <c r="F50" s="124"/>
      <c r="G50" s="124"/>
      <c r="H50" s="124"/>
      <c r="I50" s="124"/>
      <c r="J50" s="124"/>
      <c r="K50" s="124"/>
      <c r="L50" s="124"/>
      <c r="M50" s="124"/>
      <c r="N50" s="124"/>
      <c r="O50" s="124"/>
      <c r="P50" s="124"/>
      <c r="Q50" s="124"/>
      <c r="R50" s="124"/>
    </row>
    <row r="51" spans="1:18" x14ac:dyDescent="0.2">
      <c r="A51" s="117"/>
      <c r="B51" s="125">
        <v>1</v>
      </c>
      <c r="C51" s="238" t="s">
        <v>248</v>
      </c>
      <c r="D51" s="113"/>
      <c r="E51" s="113"/>
      <c r="F51" s="113"/>
      <c r="G51" s="113"/>
      <c r="H51" s="113"/>
      <c r="I51" s="113"/>
      <c r="J51" s="113"/>
      <c r="K51" s="113"/>
      <c r="L51" s="113"/>
      <c r="M51" s="113"/>
      <c r="N51" s="113"/>
      <c r="O51" s="113"/>
      <c r="P51" s="113"/>
      <c r="Q51" s="113"/>
      <c r="R51" s="113"/>
    </row>
    <row r="52" spans="1:18" ht="12.75" customHeight="1" x14ac:dyDescent="0.2">
      <c r="A52" s="126"/>
      <c r="B52" s="125">
        <v>2</v>
      </c>
      <c r="C52" s="238" t="s">
        <v>144</v>
      </c>
      <c r="D52" s="113"/>
      <c r="E52" s="113"/>
      <c r="F52" s="113"/>
      <c r="G52" s="113"/>
      <c r="H52" s="113"/>
      <c r="I52" s="113"/>
      <c r="J52" s="113"/>
      <c r="K52" s="113"/>
      <c r="L52" s="113"/>
      <c r="M52" s="113"/>
      <c r="N52" s="113"/>
      <c r="O52" s="113"/>
      <c r="P52" s="113"/>
      <c r="Q52" s="113"/>
      <c r="R52" s="113"/>
    </row>
    <row r="53" spans="1:18" x14ac:dyDescent="0.2">
      <c r="A53" s="127"/>
      <c r="B53" s="125">
        <v>3</v>
      </c>
      <c r="C53" s="238" t="s">
        <v>249</v>
      </c>
      <c r="D53" s="113"/>
      <c r="E53" s="113"/>
      <c r="F53" s="113"/>
      <c r="G53" s="113"/>
      <c r="H53" s="113"/>
      <c r="I53" s="113"/>
      <c r="J53" s="113"/>
      <c r="K53" s="113"/>
      <c r="L53" s="113"/>
      <c r="M53" s="113"/>
      <c r="N53" s="113"/>
      <c r="O53" s="113"/>
      <c r="P53" s="113"/>
      <c r="Q53" s="113"/>
      <c r="R53" s="113"/>
    </row>
    <row r="54" spans="1:18" x14ac:dyDescent="0.2">
      <c r="A54" s="126"/>
      <c r="B54" s="125">
        <v>4</v>
      </c>
      <c r="C54" s="238" t="s">
        <v>250</v>
      </c>
      <c r="D54" s="113"/>
      <c r="E54" s="113"/>
      <c r="F54" s="113"/>
      <c r="G54" s="113"/>
      <c r="H54" s="113"/>
      <c r="I54" s="113"/>
      <c r="J54" s="113"/>
      <c r="K54" s="113"/>
      <c r="L54" s="113"/>
      <c r="M54" s="113"/>
      <c r="N54" s="113"/>
      <c r="O54" s="113"/>
      <c r="P54" s="113"/>
      <c r="Q54" s="113"/>
      <c r="R54" s="113"/>
    </row>
    <row r="55" spans="1:18" ht="12" customHeight="1" thickBot="1" x14ac:dyDescent="0.25">
      <c r="A55" s="126"/>
      <c r="B55" s="125">
        <v>5</v>
      </c>
      <c r="C55" s="238" t="s">
        <v>251</v>
      </c>
      <c r="D55" s="113"/>
      <c r="E55" s="113"/>
      <c r="F55" s="113"/>
      <c r="G55" s="113"/>
      <c r="H55" s="113"/>
      <c r="I55" s="113"/>
      <c r="J55" s="113"/>
      <c r="K55" s="113"/>
      <c r="L55" s="113"/>
      <c r="M55" s="113"/>
      <c r="N55" s="113"/>
      <c r="O55" s="113"/>
      <c r="P55" s="113"/>
      <c r="Q55" s="113"/>
      <c r="R55" s="113"/>
    </row>
    <row r="56" spans="1:18" ht="13.5" thickBot="1" x14ac:dyDescent="0.25">
      <c r="A56" s="119"/>
      <c r="B56" s="117"/>
      <c r="C56" s="128" t="s">
        <v>57</v>
      </c>
      <c r="D56" s="129" t="str">
        <f>IF(COUNTIF(D51:D55,"A")=5,"C",IF(COUNTIF(D51:D55,"A")&gt;0,"P"," "))</f>
        <v xml:space="preserve"> </v>
      </c>
      <c r="E56" s="129" t="str">
        <f t="shared" ref="E56:R56" si="4">IF(COUNTIF(E51:E55,"A")=5,"C",IF(COUNTIF(E51:E55,"A")&gt;0,"P"," "))</f>
        <v xml:space="preserve"> </v>
      </c>
      <c r="F56" s="129" t="str">
        <f t="shared" si="4"/>
        <v xml:space="preserve"> </v>
      </c>
      <c r="G56" s="129" t="str">
        <f t="shared" si="4"/>
        <v xml:space="preserve"> </v>
      </c>
      <c r="H56" s="129" t="str">
        <f t="shared" si="4"/>
        <v xml:space="preserve"> </v>
      </c>
      <c r="I56" s="129" t="str">
        <f t="shared" si="4"/>
        <v xml:space="preserve"> </v>
      </c>
      <c r="J56" s="129" t="str">
        <f t="shared" si="4"/>
        <v xml:space="preserve"> </v>
      </c>
      <c r="K56" s="129" t="str">
        <f t="shared" si="4"/>
        <v xml:space="preserve"> </v>
      </c>
      <c r="L56" s="129" t="str">
        <f t="shared" si="4"/>
        <v xml:space="preserve"> </v>
      </c>
      <c r="M56" s="129" t="str">
        <f t="shared" si="4"/>
        <v xml:space="preserve"> </v>
      </c>
      <c r="N56" s="129" t="str">
        <f t="shared" si="4"/>
        <v xml:space="preserve"> </v>
      </c>
      <c r="O56" s="129" t="str">
        <f t="shared" si="4"/>
        <v xml:space="preserve"> </v>
      </c>
      <c r="P56" s="129" t="str">
        <f t="shared" si="4"/>
        <v xml:space="preserve"> </v>
      </c>
      <c r="Q56" s="129" t="str">
        <f t="shared" si="4"/>
        <v xml:space="preserve"> </v>
      </c>
      <c r="R56" s="129" t="str">
        <f t="shared" si="4"/>
        <v xml:space="preserve"> </v>
      </c>
    </row>
    <row r="57" spans="1:18" ht="12.75" customHeight="1" x14ac:dyDescent="0.2">
      <c r="A57" s="119"/>
      <c r="B57" s="130"/>
      <c r="C57" s="128"/>
      <c r="D57" s="128"/>
      <c r="E57" s="128"/>
      <c r="F57" s="128"/>
      <c r="G57" s="128"/>
      <c r="H57" s="128"/>
      <c r="I57" s="128"/>
      <c r="J57" s="128"/>
      <c r="K57" s="128"/>
      <c r="L57" s="128"/>
      <c r="M57" s="128"/>
      <c r="N57" s="128"/>
      <c r="O57" s="128"/>
      <c r="P57" s="128"/>
      <c r="Q57" s="128"/>
      <c r="R57" s="128"/>
    </row>
  </sheetData>
  <sheetProtection password="DBCD" sheet="1" objects="1" scenarios="1" selectLockedCells="1"/>
  <mergeCells count="19">
    <mergeCell ref="L1:L4"/>
    <mergeCell ref="J1:J4"/>
    <mergeCell ref="D5:R5"/>
    <mergeCell ref="E1:E4"/>
    <mergeCell ref="M1:M4"/>
    <mergeCell ref="R1:R4"/>
    <mergeCell ref="N1:N4"/>
    <mergeCell ref="O1:O4"/>
    <mergeCell ref="K1:K4"/>
    <mergeCell ref="P1:P4"/>
    <mergeCell ref="Q1:Q4"/>
    <mergeCell ref="D1:D4"/>
    <mergeCell ref="G1:G4"/>
    <mergeCell ref="A4:C4"/>
    <mergeCell ref="F1:F4"/>
    <mergeCell ref="B5:C5"/>
    <mergeCell ref="B3:C3"/>
    <mergeCell ref="I1:I4"/>
    <mergeCell ref="H1:H4"/>
  </mergeCells>
  <phoneticPr fontId="2" type="noConversion"/>
  <hyperlinks>
    <hyperlink ref="D5" r:id="rId1"/>
    <hyperlink ref="P5" r:id="rId2" display="http://trax.boy-scouts.net/pdf/JrAide.pdf"/>
    <hyperlink ref="D10" r:id="rId3"/>
    <hyperlink ref="D20" r:id="rId4"/>
    <hyperlink ref="D23" r:id="rId5"/>
  </hyperlinks>
  <pageMargins left="0.5" right="0.25" top="1" bottom="1" header="0.5" footer="0.5"/>
  <pageSetup scale="86" orientation="portrait" r:id="rId6"/>
  <headerFooter alignWithMargins="0">
    <oddHeader>&amp;C&amp;"Arial,Bold"&amp;14Junior &amp;12Age-Level Awards - &amp;D</oddHeader>
    <oddFooter>Page &amp;P</oddFooter>
  </headerFooter>
  <drawing r:id="rId7"/>
  <legacyDrawing r:id="rId8"/>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tabColor indexed="62"/>
    <pageSetUpPr fitToPage="1"/>
  </sheetPr>
  <dimension ref="A1:R54"/>
  <sheetViews>
    <sheetView showGridLines="0" workbookViewId="0">
      <pane ySplit="4" topLeftCell="A5" activePane="bottomLeft" state="frozen"/>
      <selection pane="bottomLeft" activeCell="D5" sqref="D5"/>
    </sheetView>
  </sheetViews>
  <sheetFormatPr defaultRowHeight="12.75" x14ac:dyDescent="0.2"/>
  <cols>
    <col min="1" max="1" width="9" customWidth="1"/>
    <col min="2" max="2" width="2.7109375" customWidth="1"/>
    <col min="3" max="3" width="32.7109375" customWidth="1"/>
    <col min="4" max="18" width="3.28515625" customWidth="1"/>
  </cols>
  <sheetData>
    <row r="1" spans="1:18" ht="12.75" customHeight="1" x14ac:dyDescent="0.2">
      <c r="A1" s="115"/>
      <c r="B1" s="388" t="s">
        <v>123</v>
      </c>
      <c r="C1" s="389">
        <f>Instructions!F3</f>
        <v>10</v>
      </c>
      <c r="D1" s="423" t="str">
        <f>Bekah!$A$1</f>
        <v>Bekah</v>
      </c>
      <c r="E1" s="423" t="str">
        <f>Elizabeth!$A$1</f>
        <v>Elizabeth</v>
      </c>
      <c r="F1" s="423" t="str">
        <f ca="1">Meagan!$A$1</f>
        <v>Meagan</v>
      </c>
      <c r="G1" s="423" t="str">
        <f ca="1">'Junior 4'!$A$1</f>
        <v>Junior 4</v>
      </c>
      <c r="H1" s="423" t="str">
        <f ca="1">'Junior 5'!$A$1</f>
        <v>Junior 5</v>
      </c>
      <c r="I1" s="423" t="str">
        <f ca="1">'Junior 6'!$A$1</f>
        <v>Junior 6</v>
      </c>
      <c r="J1" s="423" t="str">
        <f ca="1">'Junior 7'!$A$1</f>
        <v>Junior 7</v>
      </c>
      <c r="K1" s="423" t="str">
        <f ca="1">'Junior 8'!$A$1</f>
        <v>Junior 8</v>
      </c>
      <c r="L1" s="423" t="str">
        <f ca="1">'Junior 9'!$A$1</f>
        <v>Junior 9</v>
      </c>
      <c r="M1" s="423" t="str">
        <f ca="1">'Junior 10'!$A$1</f>
        <v>Junior 10</v>
      </c>
      <c r="N1" s="423" t="str">
        <f ca="1">'Junior 11'!$A$1</f>
        <v>Junior 11</v>
      </c>
      <c r="O1" s="423" t="str">
        <f ca="1">'Junior 12'!$A$1</f>
        <v>Junior 12</v>
      </c>
      <c r="P1" s="423" t="str">
        <f ca="1">'Junior 13'!$A$1</f>
        <v>Junior 13</v>
      </c>
      <c r="Q1" s="423" t="str">
        <f ca="1">'Junior 14'!$A$1</f>
        <v>Junior 14</v>
      </c>
      <c r="R1" s="423" t="str">
        <f ca="1">'Junior 15'!$A$1</f>
        <v>Junior 15</v>
      </c>
    </row>
    <row r="2" spans="1:18" ht="12.75" customHeight="1" x14ac:dyDescent="0.25">
      <c r="A2" s="116"/>
      <c r="B2" s="151" t="s">
        <v>124</v>
      </c>
      <c r="C2" s="136">
        <f>Instructions!F5</f>
        <v>40726</v>
      </c>
      <c r="D2" s="424"/>
      <c r="E2" s="424"/>
      <c r="F2" s="424"/>
      <c r="G2" s="424"/>
      <c r="H2" s="424"/>
      <c r="I2" s="424"/>
      <c r="J2" s="424"/>
      <c r="K2" s="424"/>
      <c r="L2" s="424"/>
      <c r="M2" s="424"/>
      <c r="N2" s="424"/>
      <c r="O2" s="424"/>
      <c r="P2" s="424"/>
      <c r="Q2" s="424"/>
      <c r="R2" s="424"/>
    </row>
    <row r="3" spans="1:18" x14ac:dyDescent="0.2">
      <c r="A3" s="115"/>
      <c r="B3" s="492"/>
      <c r="C3" s="493"/>
      <c r="D3" s="424"/>
      <c r="E3" s="424"/>
      <c r="F3" s="424"/>
      <c r="G3" s="424"/>
      <c r="H3" s="424"/>
      <c r="I3" s="424"/>
      <c r="J3" s="424"/>
      <c r="K3" s="424"/>
      <c r="L3" s="424"/>
      <c r="M3" s="424"/>
      <c r="N3" s="424"/>
      <c r="O3" s="424"/>
      <c r="P3" s="424"/>
      <c r="Q3" s="424"/>
      <c r="R3" s="424"/>
    </row>
    <row r="4" spans="1:18" x14ac:dyDescent="0.2">
      <c r="A4" s="488" t="s">
        <v>50</v>
      </c>
      <c r="B4" s="488"/>
      <c r="C4" s="489"/>
      <c r="D4" s="425"/>
      <c r="E4" s="425"/>
      <c r="F4" s="425"/>
      <c r="G4" s="425"/>
      <c r="H4" s="425"/>
      <c r="I4" s="425"/>
      <c r="J4" s="425"/>
      <c r="K4" s="425"/>
      <c r="L4" s="425"/>
      <c r="M4" s="425"/>
      <c r="N4" s="425"/>
      <c r="O4" s="425"/>
      <c r="P4" s="425"/>
      <c r="Q4" s="425"/>
      <c r="R4" s="425"/>
    </row>
    <row r="5" spans="1:18" x14ac:dyDescent="0.2">
      <c r="A5" s="117"/>
      <c r="B5" s="118"/>
      <c r="C5" s="164" t="s">
        <v>85</v>
      </c>
      <c r="D5" s="163"/>
      <c r="E5" s="18"/>
      <c r="F5" s="18"/>
      <c r="G5" s="18"/>
      <c r="H5" s="18"/>
      <c r="I5" s="18"/>
      <c r="J5" s="18"/>
      <c r="K5" s="18"/>
      <c r="L5" s="18"/>
      <c r="M5" s="18"/>
      <c r="N5" s="18"/>
      <c r="O5" s="18"/>
      <c r="P5" s="163"/>
      <c r="Q5" s="18"/>
      <c r="R5" s="18"/>
    </row>
    <row r="6" spans="1:18" x14ac:dyDescent="0.2">
      <c r="A6" s="119"/>
      <c r="B6" s="118"/>
      <c r="C6" s="164" t="s">
        <v>85</v>
      </c>
      <c r="D6" s="18"/>
      <c r="E6" s="18"/>
      <c r="F6" s="18"/>
      <c r="G6" s="18"/>
      <c r="H6" s="18"/>
      <c r="I6" s="18"/>
      <c r="J6" s="18"/>
      <c r="K6" s="18"/>
      <c r="L6" s="18"/>
      <c r="M6" s="18"/>
      <c r="N6" s="18"/>
      <c r="O6" s="18"/>
      <c r="P6" s="18"/>
      <c r="Q6" s="18"/>
      <c r="R6" s="18"/>
    </row>
    <row r="7" spans="1:18" x14ac:dyDescent="0.2">
      <c r="A7" s="119"/>
      <c r="B7" s="118"/>
      <c r="C7" s="164" t="s">
        <v>85</v>
      </c>
      <c r="D7" s="18"/>
      <c r="E7" s="18"/>
      <c r="F7" s="18"/>
      <c r="G7" s="18"/>
      <c r="H7" s="18"/>
      <c r="I7" s="18"/>
      <c r="J7" s="18"/>
      <c r="K7" s="18"/>
      <c r="L7" s="18"/>
      <c r="M7" s="18"/>
      <c r="N7" s="18"/>
      <c r="O7" s="18"/>
      <c r="P7" s="18"/>
      <c r="Q7" s="18"/>
      <c r="R7" s="18"/>
    </row>
    <row r="8" spans="1:18" x14ac:dyDescent="0.2">
      <c r="A8" s="7"/>
      <c r="B8" s="118"/>
      <c r="C8" s="164" t="s">
        <v>85</v>
      </c>
      <c r="D8" s="18"/>
      <c r="E8" s="18"/>
      <c r="F8" s="18"/>
      <c r="G8" s="18"/>
      <c r="H8" s="18"/>
      <c r="I8" s="18"/>
      <c r="J8" s="18"/>
      <c r="K8" s="18"/>
      <c r="L8" s="18"/>
      <c r="M8" s="18"/>
      <c r="N8" s="18"/>
      <c r="O8" s="18"/>
      <c r="P8" s="18"/>
      <c r="Q8" s="18"/>
      <c r="R8" s="18"/>
    </row>
    <row r="9" spans="1:18" x14ac:dyDescent="0.2">
      <c r="A9" s="119"/>
      <c r="B9" s="118"/>
      <c r="C9" s="164" t="s">
        <v>85</v>
      </c>
      <c r="D9" s="18"/>
      <c r="E9" s="18"/>
      <c r="F9" s="18"/>
      <c r="G9" s="18"/>
      <c r="H9" s="18"/>
      <c r="I9" s="18"/>
      <c r="J9" s="18"/>
      <c r="K9" s="18"/>
      <c r="L9" s="18"/>
      <c r="M9" s="18"/>
      <c r="N9" s="18"/>
      <c r="O9" s="18"/>
      <c r="P9" s="18"/>
      <c r="Q9" s="18"/>
      <c r="R9" s="18"/>
    </row>
    <row r="10" spans="1:18" x14ac:dyDescent="0.2">
      <c r="A10" s="119"/>
      <c r="B10" s="118"/>
      <c r="C10" s="164" t="s">
        <v>85</v>
      </c>
      <c r="D10" s="18"/>
      <c r="E10" s="18"/>
      <c r="F10" s="18"/>
      <c r="G10" s="18"/>
      <c r="H10" s="18"/>
      <c r="I10" s="18"/>
      <c r="J10" s="18"/>
      <c r="K10" s="18"/>
      <c r="L10" s="18"/>
      <c r="M10" s="18"/>
      <c r="N10" s="18"/>
      <c r="O10" s="18"/>
      <c r="P10" s="18"/>
      <c r="Q10" s="18"/>
      <c r="R10" s="18"/>
    </row>
    <row r="11" spans="1:18" x14ac:dyDescent="0.2">
      <c r="A11" s="117"/>
      <c r="B11" s="118"/>
      <c r="C11" s="164" t="s">
        <v>85</v>
      </c>
      <c r="D11" s="18"/>
      <c r="E11" s="18"/>
      <c r="F11" s="18"/>
      <c r="G11" s="18"/>
      <c r="H11" s="18"/>
      <c r="I11" s="18"/>
      <c r="J11" s="18"/>
      <c r="K11" s="18"/>
      <c r="L11" s="18"/>
      <c r="M11" s="18"/>
      <c r="N11" s="18"/>
      <c r="O11" s="18"/>
      <c r="P11" s="18"/>
      <c r="Q11" s="18"/>
      <c r="R11" s="18"/>
    </row>
    <row r="12" spans="1:18" x14ac:dyDescent="0.2">
      <c r="A12" s="117"/>
      <c r="B12" s="125"/>
      <c r="C12" s="164" t="s">
        <v>85</v>
      </c>
      <c r="D12" s="113"/>
      <c r="E12" s="113"/>
      <c r="F12" s="113"/>
      <c r="G12" s="113"/>
      <c r="H12" s="113"/>
      <c r="I12" s="113"/>
      <c r="J12" s="113"/>
      <c r="K12" s="113"/>
      <c r="L12" s="113"/>
      <c r="M12" s="113"/>
      <c r="N12" s="113"/>
      <c r="O12" s="113"/>
      <c r="P12" s="113"/>
      <c r="Q12" s="113"/>
      <c r="R12" s="113"/>
    </row>
    <row r="13" spans="1:18" ht="12.75" customHeight="1" x14ac:dyDescent="0.2">
      <c r="A13" s="126"/>
      <c r="B13" s="125"/>
      <c r="C13" s="164" t="s">
        <v>85</v>
      </c>
      <c r="D13" s="113"/>
      <c r="E13" s="113"/>
      <c r="F13" s="113"/>
      <c r="G13" s="113"/>
      <c r="H13" s="113"/>
      <c r="I13" s="113"/>
      <c r="J13" s="113"/>
      <c r="K13" s="113"/>
      <c r="L13" s="113"/>
      <c r="M13" s="113"/>
      <c r="N13" s="113"/>
      <c r="O13" s="113"/>
      <c r="P13" s="113"/>
      <c r="Q13" s="113"/>
      <c r="R13" s="113"/>
    </row>
    <row r="14" spans="1:18" x14ac:dyDescent="0.2">
      <c r="A14" s="127"/>
      <c r="B14" s="125"/>
      <c r="C14" s="164" t="s">
        <v>85</v>
      </c>
      <c r="D14" s="113"/>
      <c r="E14" s="113"/>
      <c r="F14" s="113"/>
      <c r="G14" s="113"/>
      <c r="H14" s="113"/>
      <c r="I14" s="113"/>
      <c r="J14" s="113"/>
      <c r="K14" s="113"/>
      <c r="L14" s="113"/>
      <c r="M14" s="113"/>
      <c r="N14" s="113"/>
      <c r="O14" s="113"/>
      <c r="P14" s="113"/>
      <c r="Q14" s="113"/>
      <c r="R14" s="113"/>
    </row>
    <row r="15" spans="1:18" x14ac:dyDescent="0.2">
      <c r="A15" s="126"/>
      <c r="B15" s="125"/>
      <c r="C15" s="164" t="s">
        <v>85</v>
      </c>
      <c r="D15" s="113"/>
      <c r="E15" s="113"/>
      <c r="F15" s="113"/>
      <c r="G15" s="113"/>
      <c r="H15" s="113"/>
      <c r="I15" s="113"/>
      <c r="J15" s="113"/>
      <c r="K15" s="113"/>
      <c r="L15" s="113"/>
      <c r="M15" s="113"/>
      <c r="N15" s="113"/>
      <c r="O15" s="113"/>
      <c r="P15" s="113"/>
      <c r="Q15" s="113"/>
      <c r="R15" s="113"/>
    </row>
    <row r="16" spans="1:18" ht="12" customHeight="1" x14ac:dyDescent="0.2">
      <c r="A16" s="126"/>
      <c r="B16" s="125"/>
      <c r="C16" s="164" t="s">
        <v>85</v>
      </c>
      <c r="D16" s="113"/>
      <c r="E16" s="113"/>
      <c r="F16" s="113"/>
      <c r="G16" s="113"/>
      <c r="H16" s="113"/>
      <c r="I16" s="113"/>
      <c r="J16" s="113"/>
      <c r="K16" s="113"/>
      <c r="L16" s="113"/>
      <c r="M16" s="113"/>
      <c r="N16" s="113"/>
      <c r="O16" s="113"/>
      <c r="P16" s="113"/>
      <c r="Q16" s="113"/>
      <c r="R16" s="113"/>
    </row>
    <row r="17" spans="1:18" x14ac:dyDescent="0.2">
      <c r="A17" s="126"/>
      <c r="B17" s="125"/>
      <c r="C17" s="164" t="s">
        <v>85</v>
      </c>
      <c r="D17" s="113"/>
      <c r="E17" s="113"/>
      <c r="F17" s="113"/>
      <c r="G17" s="113"/>
      <c r="H17" s="113"/>
      <c r="I17" s="113"/>
      <c r="J17" s="113"/>
      <c r="K17" s="113"/>
      <c r="L17" s="113"/>
      <c r="M17" s="113"/>
      <c r="N17" s="113"/>
      <c r="O17" s="113"/>
      <c r="P17" s="113"/>
      <c r="Q17" s="113"/>
      <c r="R17" s="113"/>
    </row>
    <row r="18" spans="1:18" x14ac:dyDescent="0.2">
      <c r="A18" s="126"/>
      <c r="B18" s="125"/>
      <c r="C18" s="164" t="s">
        <v>85</v>
      </c>
      <c r="D18" s="114"/>
      <c r="E18" s="114"/>
      <c r="F18" s="114"/>
      <c r="G18" s="114"/>
      <c r="H18" s="114"/>
      <c r="I18" s="114"/>
      <c r="J18" s="114"/>
      <c r="K18" s="114"/>
      <c r="L18" s="114"/>
      <c r="M18" s="114"/>
      <c r="N18" s="114"/>
      <c r="O18" s="114"/>
      <c r="P18" s="114"/>
      <c r="Q18" s="114"/>
      <c r="R18" s="114"/>
    </row>
    <row r="19" spans="1:18" x14ac:dyDescent="0.2">
      <c r="A19" s="126"/>
      <c r="B19" s="125"/>
      <c r="C19" s="164" t="s">
        <v>85</v>
      </c>
      <c r="D19" s="18"/>
      <c r="E19" s="18"/>
      <c r="F19" s="18"/>
      <c r="G19" s="18"/>
      <c r="H19" s="18"/>
      <c r="I19" s="18"/>
      <c r="J19" s="18"/>
      <c r="K19" s="18"/>
      <c r="L19" s="18"/>
      <c r="M19" s="18"/>
      <c r="N19" s="18"/>
      <c r="O19" s="18"/>
      <c r="P19" s="18"/>
      <c r="Q19" s="18"/>
      <c r="R19" s="18"/>
    </row>
    <row r="20" spans="1:18" x14ac:dyDescent="0.2">
      <c r="A20" s="126"/>
      <c r="B20" s="125"/>
      <c r="C20" s="164" t="s">
        <v>85</v>
      </c>
      <c r="D20" s="113"/>
      <c r="E20" s="113"/>
      <c r="F20" s="113"/>
      <c r="G20" s="113"/>
      <c r="H20" s="113"/>
      <c r="I20" s="113"/>
      <c r="J20" s="113"/>
      <c r="K20" s="113"/>
      <c r="L20" s="113"/>
      <c r="M20" s="113"/>
      <c r="N20" s="113"/>
      <c r="O20" s="113"/>
      <c r="P20" s="113"/>
      <c r="Q20" s="113"/>
      <c r="R20" s="113"/>
    </row>
    <row r="21" spans="1:18" s="148" customFormat="1" x14ac:dyDescent="0.2">
      <c r="A21" s="61"/>
      <c r="B21" s="125"/>
      <c r="C21" s="164" t="s">
        <v>85</v>
      </c>
      <c r="D21" s="112"/>
      <c r="E21" s="112"/>
      <c r="F21" s="112"/>
      <c r="G21" s="112"/>
      <c r="H21" s="112"/>
      <c r="I21" s="112"/>
      <c r="J21" s="112"/>
      <c r="K21" s="112"/>
      <c r="L21" s="112"/>
      <c r="M21" s="112"/>
      <c r="N21" s="112"/>
      <c r="O21" s="112"/>
      <c r="P21" s="112"/>
      <c r="Q21" s="112"/>
      <c r="R21" s="112"/>
    </row>
    <row r="22" spans="1:18" ht="12" customHeight="1" x14ac:dyDescent="0.2">
      <c r="A22" s="126"/>
      <c r="B22" s="125"/>
      <c r="C22" s="164" t="s">
        <v>85</v>
      </c>
      <c r="D22" s="18"/>
      <c r="E22" s="18"/>
      <c r="F22" s="18"/>
      <c r="G22" s="18"/>
      <c r="H22" s="18"/>
      <c r="I22" s="18"/>
      <c r="J22" s="18"/>
      <c r="K22" s="18"/>
      <c r="L22" s="18"/>
      <c r="M22" s="18"/>
      <c r="N22" s="18"/>
      <c r="O22" s="18"/>
      <c r="P22" s="18"/>
      <c r="Q22" s="18"/>
      <c r="R22" s="18"/>
    </row>
    <row r="23" spans="1:18" x14ac:dyDescent="0.2">
      <c r="A23" s="126"/>
      <c r="B23" s="125"/>
      <c r="C23" s="164" t="s">
        <v>85</v>
      </c>
      <c r="D23" s="18"/>
      <c r="E23" s="18"/>
      <c r="F23" s="18"/>
      <c r="G23" s="18"/>
      <c r="H23" s="18"/>
      <c r="I23" s="18"/>
      <c r="J23" s="18"/>
      <c r="K23" s="18"/>
      <c r="L23" s="18"/>
      <c r="M23" s="18"/>
      <c r="N23" s="18"/>
      <c r="O23" s="18"/>
      <c r="P23" s="18"/>
      <c r="Q23" s="18"/>
      <c r="R23" s="18"/>
    </row>
    <row r="24" spans="1:18" x14ac:dyDescent="0.2">
      <c r="A24" s="126"/>
      <c r="B24" s="125"/>
      <c r="C24" s="164" t="s">
        <v>85</v>
      </c>
      <c r="D24" s="18"/>
      <c r="E24" s="18"/>
      <c r="F24" s="18"/>
      <c r="G24" s="18"/>
      <c r="H24" s="18"/>
      <c r="I24" s="18"/>
      <c r="J24" s="18"/>
      <c r="K24" s="18"/>
      <c r="L24" s="18"/>
      <c r="M24" s="18"/>
      <c r="N24" s="18"/>
      <c r="O24" s="18"/>
      <c r="P24" s="18"/>
      <c r="Q24" s="18"/>
      <c r="R24" s="18"/>
    </row>
    <row r="25" spans="1:18" x14ac:dyDescent="0.2">
      <c r="A25" s="126"/>
      <c r="B25" s="125"/>
      <c r="C25" s="164" t="s">
        <v>85</v>
      </c>
      <c r="D25" s="18"/>
      <c r="E25" s="18"/>
      <c r="F25" s="18"/>
      <c r="G25" s="18"/>
      <c r="H25" s="18"/>
      <c r="I25" s="18"/>
      <c r="J25" s="18"/>
      <c r="K25" s="18"/>
      <c r="L25" s="18"/>
      <c r="M25" s="18"/>
      <c r="N25" s="18"/>
      <c r="O25" s="18"/>
      <c r="P25" s="18"/>
      <c r="Q25" s="18"/>
      <c r="R25" s="18"/>
    </row>
    <row r="26" spans="1:18" x14ac:dyDescent="0.2">
      <c r="C26" s="164" t="s">
        <v>85</v>
      </c>
      <c r="D26" s="28"/>
      <c r="E26" s="28"/>
      <c r="F26" s="28"/>
      <c r="G26" s="28"/>
      <c r="H26" s="28"/>
      <c r="I26" s="28"/>
      <c r="J26" s="28"/>
      <c r="K26" s="28"/>
      <c r="L26" s="28"/>
      <c r="M26" s="28"/>
      <c r="N26" s="28"/>
      <c r="O26" s="28"/>
      <c r="P26" s="28"/>
      <c r="Q26" s="28"/>
      <c r="R26" s="28"/>
    </row>
    <row r="27" spans="1:18" x14ac:dyDescent="0.2">
      <c r="C27" s="164" t="s">
        <v>85</v>
      </c>
      <c r="D27" s="28"/>
      <c r="E27" s="28"/>
      <c r="F27" s="28"/>
      <c r="G27" s="28"/>
      <c r="H27" s="28"/>
      <c r="I27" s="28"/>
      <c r="J27" s="28"/>
      <c r="K27" s="28"/>
      <c r="L27" s="28"/>
      <c r="M27" s="28"/>
      <c r="N27" s="28"/>
      <c r="O27" s="28"/>
      <c r="P27" s="28"/>
      <c r="Q27" s="28"/>
      <c r="R27" s="28"/>
    </row>
    <row r="28" spans="1:18" x14ac:dyDescent="0.2">
      <c r="C28" s="164" t="s">
        <v>85</v>
      </c>
      <c r="D28" s="28"/>
      <c r="E28" s="28"/>
      <c r="F28" s="28"/>
      <c r="G28" s="28"/>
      <c r="H28" s="28"/>
      <c r="I28" s="28"/>
      <c r="J28" s="28"/>
      <c r="K28" s="28"/>
      <c r="L28" s="28"/>
      <c r="M28" s="28"/>
      <c r="N28" s="28"/>
      <c r="O28" s="28"/>
      <c r="P28" s="28"/>
      <c r="Q28" s="28"/>
      <c r="R28" s="28"/>
    </row>
    <row r="29" spans="1:18" x14ac:dyDescent="0.2">
      <c r="C29" s="164" t="s">
        <v>85</v>
      </c>
      <c r="D29" s="28"/>
      <c r="E29" s="28"/>
      <c r="F29" s="28"/>
      <c r="G29" s="28"/>
      <c r="H29" s="28"/>
      <c r="I29" s="28"/>
      <c r="J29" s="28"/>
      <c r="K29" s="28"/>
      <c r="L29" s="28"/>
      <c r="M29" s="28"/>
      <c r="N29" s="28"/>
      <c r="O29" s="28"/>
      <c r="P29" s="28"/>
      <c r="Q29" s="28"/>
      <c r="R29" s="28"/>
    </row>
    <row r="30" spans="1:18" x14ac:dyDescent="0.2">
      <c r="C30" s="164" t="s">
        <v>85</v>
      </c>
      <c r="D30" s="28"/>
      <c r="E30" s="28"/>
      <c r="F30" s="28"/>
      <c r="G30" s="28"/>
      <c r="H30" s="28"/>
      <c r="I30" s="28"/>
      <c r="J30" s="28"/>
      <c r="K30" s="28"/>
      <c r="L30" s="28"/>
      <c r="M30" s="28"/>
      <c r="N30" s="28"/>
      <c r="O30" s="28"/>
      <c r="P30" s="28"/>
      <c r="Q30" s="28"/>
      <c r="R30" s="28"/>
    </row>
    <row r="31" spans="1:18" x14ac:dyDescent="0.2">
      <c r="C31" s="164" t="s">
        <v>85</v>
      </c>
      <c r="D31" s="28"/>
      <c r="E31" s="28"/>
      <c r="F31" s="28"/>
      <c r="G31" s="28"/>
      <c r="H31" s="28"/>
      <c r="I31" s="28"/>
      <c r="J31" s="28"/>
      <c r="K31" s="28"/>
      <c r="L31" s="28"/>
      <c r="M31" s="28"/>
      <c r="N31" s="28"/>
      <c r="O31" s="28"/>
      <c r="P31" s="28"/>
      <c r="Q31" s="28"/>
      <c r="R31" s="28"/>
    </row>
    <row r="32" spans="1:18" x14ac:dyDescent="0.2">
      <c r="C32" s="164" t="s">
        <v>85</v>
      </c>
      <c r="D32" s="28"/>
      <c r="E32" s="28"/>
      <c r="F32" s="28"/>
      <c r="G32" s="28"/>
      <c r="H32" s="28"/>
      <c r="I32" s="28"/>
      <c r="J32" s="28"/>
      <c r="K32" s="28"/>
      <c r="L32" s="28"/>
      <c r="M32" s="28"/>
      <c r="N32" s="28"/>
      <c r="O32" s="28"/>
      <c r="P32" s="28"/>
      <c r="Q32" s="28"/>
      <c r="R32" s="28"/>
    </row>
    <row r="33" spans="3:18" x14ac:dyDescent="0.2">
      <c r="C33" s="164" t="s">
        <v>85</v>
      </c>
      <c r="D33" s="28"/>
      <c r="E33" s="28"/>
      <c r="F33" s="28"/>
      <c r="G33" s="28"/>
      <c r="H33" s="28"/>
      <c r="I33" s="28"/>
      <c r="J33" s="28"/>
      <c r="K33" s="28"/>
      <c r="L33" s="28"/>
      <c r="M33" s="28"/>
      <c r="N33" s="28"/>
      <c r="O33" s="28"/>
      <c r="P33" s="28"/>
      <c r="Q33" s="28"/>
      <c r="R33" s="28"/>
    </row>
    <row r="34" spans="3:18" x14ac:dyDescent="0.2">
      <c r="C34" s="164" t="s">
        <v>85</v>
      </c>
      <c r="D34" s="28"/>
      <c r="E34" s="28"/>
      <c r="F34" s="28"/>
      <c r="G34" s="28"/>
      <c r="H34" s="28"/>
      <c r="I34" s="28"/>
      <c r="J34" s="28"/>
      <c r="K34" s="28"/>
      <c r="L34" s="28"/>
      <c r="M34" s="28"/>
      <c r="N34" s="28"/>
      <c r="O34" s="28"/>
      <c r="P34" s="28"/>
      <c r="Q34" s="28"/>
      <c r="R34" s="28"/>
    </row>
    <row r="35" spans="3:18" x14ac:dyDescent="0.2">
      <c r="C35" s="164" t="s">
        <v>85</v>
      </c>
      <c r="D35" s="28"/>
      <c r="E35" s="28"/>
      <c r="F35" s="28"/>
      <c r="G35" s="28"/>
      <c r="H35" s="28"/>
      <c r="I35" s="28"/>
      <c r="J35" s="28"/>
      <c r="K35" s="28"/>
      <c r="L35" s="28"/>
      <c r="M35" s="28"/>
      <c r="N35" s="28"/>
      <c r="O35" s="28"/>
      <c r="P35" s="28"/>
      <c r="Q35" s="28"/>
      <c r="R35" s="28"/>
    </row>
    <row r="36" spans="3:18" x14ac:dyDescent="0.2">
      <c r="C36" s="164" t="s">
        <v>85</v>
      </c>
      <c r="D36" s="28"/>
      <c r="E36" s="28"/>
      <c r="F36" s="28"/>
      <c r="G36" s="28"/>
      <c r="H36" s="28"/>
      <c r="I36" s="28"/>
      <c r="J36" s="28"/>
      <c r="K36" s="28"/>
      <c r="L36" s="28"/>
      <c r="M36" s="28"/>
      <c r="N36" s="28"/>
      <c r="O36" s="28"/>
      <c r="P36" s="28"/>
      <c r="Q36" s="28"/>
      <c r="R36" s="28"/>
    </row>
    <row r="37" spans="3:18" x14ac:dyDescent="0.2">
      <c r="C37" s="164" t="s">
        <v>85</v>
      </c>
      <c r="D37" s="28"/>
      <c r="E37" s="28"/>
      <c r="F37" s="28"/>
      <c r="G37" s="28"/>
      <c r="H37" s="28"/>
      <c r="I37" s="28"/>
      <c r="J37" s="28"/>
      <c r="K37" s="28"/>
      <c r="L37" s="28"/>
      <c r="M37" s="28"/>
      <c r="N37" s="28"/>
      <c r="O37" s="28"/>
      <c r="P37" s="28"/>
      <c r="Q37" s="28"/>
      <c r="R37" s="28"/>
    </row>
    <row r="38" spans="3:18" x14ac:dyDescent="0.2">
      <c r="C38" s="164" t="s">
        <v>85</v>
      </c>
      <c r="D38" s="28"/>
      <c r="E38" s="28"/>
      <c r="F38" s="28"/>
      <c r="G38" s="28"/>
      <c r="H38" s="28"/>
      <c r="I38" s="28"/>
      <c r="J38" s="28"/>
      <c r="K38" s="28"/>
      <c r="L38" s="28"/>
      <c r="M38" s="28"/>
      <c r="N38" s="28"/>
      <c r="O38" s="28"/>
      <c r="P38" s="28"/>
      <c r="Q38" s="28"/>
      <c r="R38" s="28"/>
    </row>
    <row r="39" spans="3:18" x14ac:dyDescent="0.2">
      <c r="C39" s="164" t="s">
        <v>85</v>
      </c>
      <c r="D39" s="28"/>
      <c r="E39" s="28"/>
      <c r="F39" s="28"/>
      <c r="G39" s="28"/>
      <c r="H39" s="28"/>
      <c r="I39" s="28"/>
      <c r="J39" s="28"/>
      <c r="K39" s="28"/>
      <c r="L39" s="28"/>
      <c r="M39" s="28"/>
      <c r="N39" s="28"/>
      <c r="O39" s="28"/>
      <c r="P39" s="28"/>
      <c r="Q39" s="28"/>
      <c r="R39" s="28"/>
    </row>
    <row r="40" spans="3:18" x14ac:dyDescent="0.2">
      <c r="C40" s="164" t="s">
        <v>85</v>
      </c>
      <c r="D40" s="28"/>
      <c r="E40" s="28"/>
      <c r="F40" s="28"/>
      <c r="G40" s="28"/>
      <c r="H40" s="28"/>
      <c r="I40" s="28"/>
      <c r="J40" s="28"/>
      <c r="K40" s="28"/>
      <c r="L40" s="28"/>
      <c r="M40" s="28"/>
      <c r="N40" s="28"/>
      <c r="O40" s="28"/>
      <c r="P40" s="28"/>
      <c r="Q40" s="28"/>
      <c r="R40" s="28"/>
    </row>
    <row r="41" spans="3:18" x14ac:dyDescent="0.2">
      <c r="C41" s="164" t="s">
        <v>85</v>
      </c>
      <c r="D41" s="28"/>
      <c r="E41" s="28"/>
      <c r="F41" s="28"/>
      <c r="G41" s="28"/>
      <c r="H41" s="28"/>
      <c r="I41" s="28"/>
      <c r="J41" s="28"/>
      <c r="K41" s="28"/>
      <c r="L41" s="28"/>
      <c r="M41" s="28"/>
      <c r="N41" s="28"/>
      <c r="O41" s="28"/>
      <c r="P41" s="28"/>
      <c r="Q41" s="28"/>
      <c r="R41" s="28"/>
    </row>
    <row r="42" spans="3:18" x14ac:dyDescent="0.2">
      <c r="C42" s="164" t="s">
        <v>85</v>
      </c>
      <c r="D42" s="28"/>
      <c r="E42" s="28"/>
      <c r="F42" s="28"/>
      <c r="G42" s="28"/>
      <c r="H42" s="28"/>
      <c r="I42" s="28"/>
      <c r="J42" s="28"/>
      <c r="K42" s="28"/>
      <c r="L42" s="28"/>
      <c r="M42" s="28"/>
      <c r="N42" s="28"/>
      <c r="O42" s="28"/>
      <c r="P42" s="28"/>
      <c r="Q42" s="28"/>
      <c r="R42" s="28"/>
    </row>
    <row r="43" spans="3:18" x14ac:dyDescent="0.2">
      <c r="C43" s="164" t="s">
        <v>85</v>
      </c>
      <c r="D43" s="28"/>
      <c r="E43" s="28"/>
      <c r="F43" s="28"/>
      <c r="G43" s="28"/>
      <c r="H43" s="28"/>
      <c r="I43" s="28"/>
      <c r="J43" s="28"/>
      <c r="K43" s="28"/>
      <c r="L43" s="28"/>
      <c r="M43" s="28"/>
      <c r="N43" s="28"/>
      <c r="O43" s="28"/>
      <c r="P43" s="28"/>
      <c r="Q43" s="28"/>
      <c r="R43" s="28"/>
    </row>
    <row r="44" spans="3:18" x14ac:dyDescent="0.2">
      <c r="C44" s="164" t="s">
        <v>85</v>
      </c>
      <c r="D44" s="28"/>
      <c r="E44" s="28"/>
      <c r="F44" s="28"/>
      <c r="G44" s="28"/>
      <c r="H44" s="28"/>
      <c r="I44" s="28"/>
      <c r="J44" s="28"/>
      <c r="K44" s="28"/>
      <c r="L44" s="28"/>
      <c r="M44" s="28"/>
      <c r="N44" s="28"/>
      <c r="O44" s="28"/>
      <c r="P44" s="28"/>
      <c r="Q44" s="28"/>
      <c r="R44" s="28"/>
    </row>
    <row r="45" spans="3:18" x14ac:dyDescent="0.2">
      <c r="C45" s="164" t="s">
        <v>85</v>
      </c>
      <c r="D45" s="28"/>
      <c r="E45" s="28"/>
      <c r="F45" s="28"/>
      <c r="G45" s="28"/>
      <c r="H45" s="28"/>
      <c r="I45" s="28"/>
      <c r="J45" s="28"/>
      <c r="K45" s="28"/>
      <c r="L45" s="28"/>
      <c r="M45" s="28"/>
      <c r="N45" s="28"/>
      <c r="O45" s="28"/>
      <c r="P45" s="28"/>
      <c r="Q45" s="28"/>
      <c r="R45" s="28"/>
    </row>
    <row r="46" spans="3:18" x14ac:dyDescent="0.2">
      <c r="C46" s="164" t="s">
        <v>85</v>
      </c>
      <c r="D46" s="28"/>
      <c r="E46" s="28"/>
      <c r="F46" s="28"/>
      <c r="G46" s="28"/>
      <c r="H46" s="28"/>
      <c r="I46" s="28"/>
      <c r="J46" s="28"/>
      <c r="K46" s="28"/>
      <c r="L46" s="28"/>
      <c r="M46" s="28"/>
      <c r="N46" s="28"/>
      <c r="O46" s="28"/>
      <c r="P46" s="28"/>
      <c r="Q46" s="28"/>
      <c r="R46" s="28"/>
    </row>
    <row r="47" spans="3:18" x14ac:dyDescent="0.2">
      <c r="C47" s="164" t="s">
        <v>85</v>
      </c>
      <c r="D47" s="28"/>
      <c r="E47" s="28"/>
      <c r="F47" s="28"/>
      <c r="G47" s="28"/>
      <c r="H47" s="28"/>
      <c r="I47" s="28"/>
      <c r="J47" s="28"/>
      <c r="K47" s="28"/>
      <c r="L47" s="28"/>
      <c r="M47" s="28"/>
      <c r="N47" s="28"/>
      <c r="O47" s="28"/>
      <c r="P47" s="28"/>
      <c r="Q47" s="28"/>
      <c r="R47" s="28"/>
    </row>
    <row r="48" spans="3:18" x14ac:dyDescent="0.2">
      <c r="C48" s="164" t="s">
        <v>85</v>
      </c>
      <c r="D48" s="28"/>
      <c r="E48" s="28"/>
      <c r="F48" s="28"/>
      <c r="G48" s="28"/>
      <c r="H48" s="28"/>
      <c r="I48" s="28"/>
      <c r="J48" s="28"/>
      <c r="K48" s="28"/>
      <c r="L48" s="28"/>
      <c r="M48" s="28"/>
      <c r="N48" s="28"/>
      <c r="O48" s="28"/>
      <c r="P48" s="28"/>
      <c r="Q48" s="28"/>
      <c r="R48" s="28"/>
    </row>
    <row r="49" spans="3:18" x14ac:dyDescent="0.2">
      <c r="C49" s="164" t="s">
        <v>85</v>
      </c>
      <c r="D49" s="28"/>
      <c r="E49" s="28"/>
      <c r="F49" s="28"/>
      <c r="G49" s="28"/>
      <c r="H49" s="28"/>
      <c r="I49" s="28"/>
      <c r="J49" s="28"/>
      <c r="K49" s="28"/>
      <c r="L49" s="28"/>
      <c r="M49" s="28"/>
      <c r="N49" s="28"/>
      <c r="O49" s="28"/>
      <c r="P49" s="28"/>
      <c r="Q49" s="28"/>
      <c r="R49" s="28"/>
    </row>
    <row r="50" spans="3:18" x14ac:dyDescent="0.2">
      <c r="C50" s="164" t="s">
        <v>85</v>
      </c>
      <c r="D50" s="28"/>
      <c r="E50" s="28"/>
      <c r="F50" s="28"/>
      <c r="G50" s="28"/>
      <c r="H50" s="28"/>
      <c r="I50" s="28"/>
      <c r="J50" s="28"/>
      <c r="K50" s="28"/>
      <c r="L50" s="28"/>
      <c r="M50" s="28"/>
      <c r="N50" s="28"/>
      <c r="O50" s="28"/>
      <c r="P50" s="28"/>
      <c r="Q50" s="28"/>
      <c r="R50" s="28"/>
    </row>
    <row r="51" spans="3:18" x14ac:dyDescent="0.2">
      <c r="C51" s="164" t="s">
        <v>85</v>
      </c>
      <c r="D51" s="28"/>
      <c r="E51" s="28"/>
      <c r="F51" s="28"/>
      <c r="G51" s="28"/>
      <c r="H51" s="28"/>
      <c r="I51" s="28"/>
      <c r="J51" s="28"/>
      <c r="K51" s="28"/>
      <c r="L51" s="28"/>
      <c r="M51" s="28"/>
      <c r="N51" s="28"/>
      <c r="O51" s="28"/>
      <c r="P51" s="28"/>
      <c r="Q51" s="28"/>
      <c r="R51" s="28"/>
    </row>
    <row r="52" spans="3:18" x14ac:dyDescent="0.2">
      <c r="C52" s="164" t="s">
        <v>85</v>
      </c>
      <c r="D52" s="28"/>
      <c r="E52" s="28"/>
      <c r="F52" s="28"/>
      <c r="G52" s="28"/>
      <c r="H52" s="28"/>
      <c r="I52" s="28"/>
      <c r="J52" s="28"/>
      <c r="K52" s="28"/>
      <c r="L52" s="28"/>
      <c r="M52" s="28"/>
      <c r="N52" s="28"/>
      <c r="O52" s="28"/>
      <c r="P52" s="28"/>
      <c r="Q52" s="28"/>
      <c r="R52" s="28"/>
    </row>
    <row r="53" spans="3:18" x14ac:dyDescent="0.2">
      <c r="C53" s="164" t="s">
        <v>85</v>
      </c>
      <c r="D53" s="28"/>
      <c r="E53" s="28"/>
      <c r="F53" s="28"/>
      <c r="G53" s="28"/>
      <c r="H53" s="28"/>
      <c r="I53" s="28"/>
      <c r="J53" s="28"/>
      <c r="K53" s="28"/>
      <c r="L53" s="28"/>
      <c r="M53" s="28"/>
      <c r="N53" s="28"/>
      <c r="O53" s="28"/>
      <c r="P53" s="28"/>
      <c r="Q53" s="28"/>
      <c r="R53" s="28"/>
    </row>
    <row r="54" spans="3:18" x14ac:dyDescent="0.2">
      <c r="C54" s="164" t="s">
        <v>85</v>
      </c>
      <c r="D54" s="28"/>
      <c r="E54" s="28"/>
      <c r="F54" s="28"/>
      <c r="G54" s="28"/>
      <c r="H54" s="28"/>
      <c r="I54" s="28"/>
      <c r="J54" s="28"/>
      <c r="K54" s="28"/>
      <c r="L54" s="28"/>
      <c r="M54" s="28"/>
      <c r="N54" s="28"/>
      <c r="O54" s="28"/>
      <c r="P54" s="28"/>
      <c r="Q54" s="28"/>
      <c r="R54" s="28"/>
    </row>
  </sheetData>
  <sheetProtection password="DBCD" sheet="1" objects="1" scenarios="1" selectLockedCells="1"/>
  <mergeCells count="17">
    <mergeCell ref="M1:M4"/>
    <mergeCell ref="R1:R4"/>
    <mergeCell ref="O1:O4"/>
    <mergeCell ref="L1:L4"/>
    <mergeCell ref="N1:N4"/>
    <mergeCell ref="A4:C4"/>
    <mergeCell ref="B3:C3"/>
    <mergeCell ref="H1:H4"/>
    <mergeCell ref="E1:E4"/>
    <mergeCell ref="D1:D4"/>
    <mergeCell ref="G1:G4"/>
    <mergeCell ref="F1:F4"/>
    <mergeCell ref="J1:J4"/>
    <mergeCell ref="P1:P4"/>
    <mergeCell ref="I1:I4"/>
    <mergeCell ref="Q1:Q4"/>
    <mergeCell ref="K1:K4"/>
  </mergeCells>
  <phoneticPr fontId="2" type="noConversion"/>
  <pageMargins left="0.5" right="0.25" top="1" bottom="1" header="0.5" footer="0.5"/>
  <pageSetup scale="90" orientation="portrait" r:id="rId1"/>
  <headerFooter alignWithMargins="0">
    <oddHeader>&amp;C&amp;"Arial,Bold"&amp;14Junior &amp;12Fun Patches - &amp;D</oddHead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CC99FF"/>
  </sheetPr>
  <dimension ref="A1:AE131"/>
  <sheetViews>
    <sheetView showGridLines="0" workbookViewId="0">
      <pane ySplit="2" topLeftCell="A101" activePane="bottomLeft" state="frozen"/>
      <selection pane="bottomLeft" activeCell="K5" sqref="K5"/>
    </sheetView>
  </sheetViews>
  <sheetFormatPr defaultRowHeight="12.75" x14ac:dyDescent="0.2"/>
  <cols>
    <col min="1" max="1" width="34.140625" customWidth="1"/>
    <col min="2" max="31" width="3.140625" customWidth="1"/>
  </cols>
  <sheetData>
    <row r="1" spans="1:31" ht="57.75" customHeight="1" thickTop="1" x14ac:dyDescent="0.2">
      <c r="A1" s="84" t="s">
        <v>64</v>
      </c>
      <c r="B1" s="495" t="str">
        <f>Bekah!$A$1</f>
        <v>Bekah</v>
      </c>
      <c r="C1" s="495"/>
      <c r="D1" s="495" t="str">
        <f>Elizabeth!$A$1</f>
        <v>Elizabeth</v>
      </c>
      <c r="E1" s="495"/>
      <c r="F1" s="495" t="str">
        <f ca="1">Meagan!$A$1</f>
        <v>Meagan</v>
      </c>
      <c r="G1" s="495"/>
      <c r="H1" s="495" t="str">
        <f ca="1">'Junior 4'!$A$1</f>
        <v>Junior 4</v>
      </c>
      <c r="I1" s="495"/>
      <c r="J1" s="495" t="str">
        <f ca="1">'Junior 5'!$A$1</f>
        <v>Junior 5</v>
      </c>
      <c r="K1" s="495"/>
      <c r="L1" s="495" t="str">
        <f ca="1">'Junior 6'!$A$1</f>
        <v>Junior 6</v>
      </c>
      <c r="M1" s="495"/>
      <c r="N1" s="495" t="str">
        <f ca="1">'Junior 7'!$A$1</f>
        <v>Junior 7</v>
      </c>
      <c r="O1" s="495"/>
      <c r="P1" s="495" t="str">
        <f ca="1">'Junior 8'!$A$1</f>
        <v>Junior 8</v>
      </c>
      <c r="Q1" s="495"/>
      <c r="R1" s="495" t="str">
        <f ca="1">'Junior 9'!$A$1</f>
        <v>Junior 9</v>
      </c>
      <c r="S1" s="495"/>
      <c r="T1" s="495" t="str">
        <f ca="1">'Junior 10'!$A$1</f>
        <v>Junior 10</v>
      </c>
      <c r="U1" s="495"/>
      <c r="V1" s="495" t="str">
        <f ca="1">'Junior 11'!$A$1</f>
        <v>Junior 11</v>
      </c>
      <c r="W1" s="495"/>
      <c r="X1" s="495" t="str">
        <f ca="1">'Junior 12'!$A$1</f>
        <v>Junior 12</v>
      </c>
      <c r="Y1" s="495"/>
      <c r="Z1" s="495" t="str">
        <f ca="1">'Junior 13'!$A$1</f>
        <v>Junior 13</v>
      </c>
      <c r="AA1" s="495"/>
      <c r="AB1" s="495" t="str">
        <f ca="1">'Junior 14'!$A$1</f>
        <v>Junior 14</v>
      </c>
      <c r="AC1" s="495"/>
      <c r="AD1" s="495" t="str">
        <f ca="1">'Junior 15'!$A$1</f>
        <v>Junior 15</v>
      </c>
      <c r="AE1" s="496"/>
    </row>
    <row r="2" spans="1:31" ht="46.5" x14ac:dyDescent="0.2">
      <c r="A2" s="154" t="s">
        <v>40</v>
      </c>
      <c r="B2" s="92" t="s">
        <v>103</v>
      </c>
      <c r="C2" s="93" t="s">
        <v>104</v>
      </c>
      <c r="D2" s="92" t="s">
        <v>103</v>
      </c>
      <c r="E2" s="93" t="s">
        <v>104</v>
      </c>
      <c r="F2" s="92" t="s">
        <v>103</v>
      </c>
      <c r="G2" s="93" t="s">
        <v>104</v>
      </c>
      <c r="H2" s="92" t="s">
        <v>103</v>
      </c>
      <c r="I2" s="93" t="s">
        <v>104</v>
      </c>
      <c r="J2" s="92" t="s">
        <v>103</v>
      </c>
      <c r="K2" s="93" t="s">
        <v>104</v>
      </c>
      <c r="L2" s="92" t="s">
        <v>103</v>
      </c>
      <c r="M2" s="93" t="s">
        <v>104</v>
      </c>
      <c r="N2" s="92" t="s">
        <v>103</v>
      </c>
      <c r="O2" s="93" t="s">
        <v>104</v>
      </c>
      <c r="P2" s="92" t="s">
        <v>103</v>
      </c>
      <c r="Q2" s="93" t="s">
        <v>104</v>
      </c>
      <c r="R2" s="92" t="s">
        <v>103</v>
      </c>
      <c r="S2" s="93" t="s">
        <v>104</v>
      </c>
      <c r="T2" s="92" t="s">
        <v>103</v>
      </c>
      <c r="U2" s="93" t="s">
        <v>104</v>
      </c>
      <c r="V2" s="92" t="s">
        <v>103</v>
      </c>
      <c r="W2" s="93" t="s">
        <v>104</v>
      </c>
      <c r="X2" s="92" t="s">
        <v>103</v>
      </c>
      <c r="Y2" s="93" t="s">
        <v>104</v>
      </c>
      <c r="Z2" s="92" t="s">
        <v>103</v>
      </c>
      <c r="AA2" s="93" t="s">
        <v>104</v>
      </c>
      <c r="AB2" s="92" t="s">
        <v>103</v>
      </c>
      <c r="AC2" s="93" t="s">
        <v>104</v>
      </c>
      <c r="AD2" s="92" t="s">
        <v>103</v>
      </c>
      <c r="AE2" s="153" t="s">
        <v>104</v>
      </c>
    </row>
    <row r="3" spans="1:31" x14ac:dyDescent="0.2">
      <c r="A3" s="85" t="str">
        <f>Badges!$A$5</f>
        <v>It's Your World -- Change It!</v>
      </c>
      <c r="B3" s="94"/>
      <c r="C3" s="100"/>
      <c r="D3" s="95"/>
      <c r="E3" s="100"/>
      <c r="F3" s="95"/>
      <c r="G3" s="100"/>
      <c r="H3" s="95"/>
      <c r="I3" s="145"/>
      <c r="J3" s="96"/>
      <c r="K3" s="100"/>
      <c r="L3" s="95"/>
      <c r="M3" s="100"/>
      <c r="N3" s="95"/>
      <c r="O3" s="100"/>
      <c r="P3" s="95"/>
      <c r="Q3" s="100"/>
      <c r="R3" s="95"/>
      <c r="S3" s="97"/>
      <c r="T3" s="98"/>
      <c r="U3" s="97"/>
      <c r="V3" s="98"/>
      <c r="W3" s="97"/>
      <c r="X3" s="98"/>
      <c r="Y3" s="97"/>
      <c r="Z3" s="94"/>
      <c r="AA3" s="100"/>
      <c r="AB3" s="95"/>
      <c r="AC3" s="100"/>
      <c r="AD3" s="95"/>
      <c r="AE3" s="183"/>
    </row>
    <row r="4" spans="1:31" x14ac:dyDescent="0.2">
      <c r="A4" s="86" t="str">
        <f>Badges!$B$6</f>
        <v>Digital Photographer</v>
      </c>
      <c r="B4" s="99" t="str">
        <f>IF(Badges!D28="C","E","")</f>
        <v/>
      </c>
      <c r="C4" s="138"/>
      <c r="D4" s="99" t="str">
        <f>IF(Badges!E28="C","E","")</f>
        <v>E</v>
      </c>
      <c r="E4" s="138"/>
      <c r="F4" s="99" t="str">
        <f>IF(Badges!F28="C","E","")</f>
        <v/>
      </c>
      <c r="G4" s="138"/>
      <c r="H4" s="99" t="str">
        <f>IF(Badges!G28="C","E","")</f>
        <v/>
      </c>
      <c r="I4" s="138"/>
      <c r="J4" s="99" t="str">
        <f>IF(Badges!H28="C","E","")</f>
        <v/>
      </c>
      <c r="K4" s="138"/>
      <c r="L4" s="99" t="str">
        <f>IF(Badges!I28="C","E","")</f>
        <v/>
      </c>
      <c r="M4" s="138"/>
      <c r="N4" s="99" t="str">
        <f>IF(Badges!J28="C","E","")</f>
        <v/>
      </c>
      <c r="O4" s="138"/>
      <c r="P4" s="99" t="str">
        <f>IF(Badges!K28="C","E","")</f>
        <v/>
      </c>
      <c r="Q4" s="138"/>
      <c r="R4" s="99" t="str">
        <f>IF(Badges!L28="C","E","")</f>
        <v/>
      </c>
      <c r="S4" s="138"/>
      <c r="T4" s="99" t="str">
        <f>IF(Badges!M28="C","E","")</f>
        <v/>
      </c>
      <c r="U4" s="138"/>
      <c r="V4" s="99" t="str">
        <f>IF(Badges!N28="C","E","")</f>
        <v/>
      </c>
      <c r="W4" s="138"/>
      <c r="X4" s="99" t="str">
        <f>IF(Badges!O28="C","E","")</f>
        <v/>
      </c>
      <c r="Y4" s="138"/>
      <c r="Z4" s="99" t="str">
        <f>IF(Badges!P28="C","E","")</f>
        <v/>
      </c>
      <c r="AA4" s="138"/>
      <c r="AB4" s="99" t="str">
        <f>IF(Badges!Q28="C","E","")</f>
        <v/>
      </c>
      <c r="AC4" s="138"/>
      <c r="AD4" s="99" t="str">
        <f>IF(Badges!R28="C","E","")</f>
        <v/>
      </c>
      <c r="AE4" s="137"/>
    </row>
    <row r="5" spans="1:31" x14ac:dyDescent="0.2">
      <c r="A5" s="86" t="str">
        <f>Badges!B29</f>
        <v>Staying Fit</v>
      </c>
      <c r="B5" s="99" t="str">
        <f>IF(Badges!D51="C","E","")</f>
        <v/>
      </c>
      <c r="C5" s="138"/>
      <c r="D5" s="99" t="str">
        <f>IF(Badges!E51="C","E","")</f>
        <v/>
      </c>
      <c r="E5" s="138"/>
      <c r="F5" s="99" t="str">
        <f>IF(Badges!F51="C","E","")</f>
        <v/>
      </c>
      <c r="G5" s="138"/>
      <c r="H5" s="99" t="str">
        <f>IF(Badges!G51="C","E","")</f>
        <v/>
      </c>
      <c r="I5" s="138"/>
      <c r="J5" s="99" t="str">
        <f>IF(Badges!H51="C","E","")</f>
        <v/>
      </c>
      <c r="K5" s="138"/>
      <c r="L5" s="99" t="str">
        <f>IF(Badges!I51="C","E","")</f>
        <v/>
      </c>
      <c r="M5" s="138"/>
      <c r="N5" s="99" t="str">
        <f>IF(Badges!J51="C","E","")</f>
        <v/>
      </c>
      <c r="O5" s="138"/>
      <c r="P5" s="99" t="str">
        <f>IF(Badges!K51="C","E","")</f>
        <v/>
      </c>
      <c r="Q5" s="138"/>
      <c r="R5" s="99" t="str">
        <f>IF(Badges!L51="C","E","")</f>
        <v/>
      </c>
      <c r="S5" s="138"/>
      <c r="T5" s="99" t="str">
        <f>IF(Badges!M51="C","E","")</f>
        <v/>
      </c>
      <c r="U5" s="138"/>
      <c r="V5" s="99" t="str">
        <f>IF(Badges!N51="C","E","")</f>
        <v/>
      </c>
      <c r="W5" s="138"/>
      <c r="X5" s="99" t="str">
        <f>IF(Badges!O51="C","E","")</f>
        <v/>
      </c>
      <c r="Y5" s="138"/>
      <c r="Z5" s="99" t="str">
        <f>IF(Badges!P51="C","E","")</f>
        <v/>
      </c>
      <c r="AA5" s="138"/>
      <c r="AB5" s="99" t="str">
        <f>IF(Badges!Q51="C","E","")</f>
        <v/>
      </c>
      <c r="AC5" s="138"/>
      <c r="AD5" s="99" t="str">
        <f>IF(Badges!R51="C","E","")</f>
        <v/>
      </c>
      <c r="AE5" s="137"/>
    </row>
    <row r="6" spans="1:31" x14ac:dyDescent="0.2">
      <c r="A6" s="86" t="str">
        <f>Badges!B52</f>
        <v>Musician</v>
      </c>
      <c r="B6" s="99" t="str">
        <f>IF(Badges!D74="C","E","")</f>
        <v/>
      </c>
      <c r="C6" s="138"/>
      <c r="D6" s="99" t="str">
        <f>IF(Badges!E74="C","E","")</f>
        <v/>
      </c>
      <c r="E6" s="138"/>
      <c r="F6" s="99" t="str">
        <f>IF(Badges!F74="C","E","")</f>
        <v/>
      </c>
      <c r="G6" s="138"/>
      <c r="H6" s="99" t="str">
        <f>IF(Badges!G74="C","E","")</f>
        <v/>
      </c>
      <c r="I6" s="138"/>
      <c r="J6" s="99" t="str">
        <f>IF(Badges!H74="C","E","")</f>
        <v/>
      </c>
      <c r="K6" s="138"/>
      <c r="L6" s="99" t="str">
        <f>IF(Badges!I74="C","E","")</f>
        <v/>
      </c>
      <c r="M6" s="138"/>
      <c r="N6" s="99" t="str">
        <f>IF(Badges!J74="C","E","")</f>
        <v/>
      </c>
      <c r="O6" s="138"/>
      <c r="P6" s="99" t="str">
        <f>IF(Badges!K74="C","E","")</f>
        <v/>
      </c>
      <c r="Q6" s="138"/>
      <c r="R6" s="99" t="str">
        <f>IF(Badges!L74="C","E","")</f>
        <v/>
      </c>
      <c r="S6" s="138"/>
      <c r="T6" s="99" t="str">
        <f>IF(Badges!M74="C","E","")</f>
        <v/>
      </c>
      <c r="U6" s="138"/>
      <c r="V6" s="99" t="str">
        <f>IF(Badges!N74="C","E","")</f>
        <v/>
      </c>
      <c r="W6" s="138"/>
      <c r="X6" s="99" t="str">
        <f>IF(Badges!O74="C","E","")</f>
        <v/>
      </c>
      <c r="Y6" s="138"/>
      <c r="Z6" s="99" t="str">
        <f>IF(Badges!P74="C","E","")</f>
        <v/>
      </c>
      <c r="AA6" s="138"/>
      <c r="AB6" s="99" t="str">
        <f>IF(Badges!Q74="C","E","")</f>
        <v/>
      </c>
      <c r="AC6" s="138"/>
      <c r="AD6" s="99" t="str">
        <f>IF(Badges!R74="C","E","")</f>
        <v/>
      </c>
      <c r="AE6" s="137"/>
    </row>
    <row r="7" spans="1:31" x14ac:dyDescent="0.2">
      <c r="A7" s="86" t="str">
        <f>Badges!B75</f>
        <v>Entertainment Technology</v>
      </c>
      <c r="B7" s="99" t="str">
        <f>IF(Badges!D97="C","E","")</f>
        <v/>
      </c>
      <c r="C7" s="138"/>
      <c r="D7" s="99" t="str">
        <f>IF(Badges!E97="C","E","")</f>
        <v/>
      </c>
      <c r="E7" s="138"/>
      <c r="F7" s="99" t="str">
        <f>IF(Badges!F97="C","E","")</f>
        <v/>
      </c>
      <c r="G7" s="138"/>
      <c r="H7" s="99" t="str">
        <f>IF(Badges!G97="C","E","")</f>
        <v/>
      </c>
      <c r="I7" s="138"/>
      <c r="J7" s="99" t="str">
        <f>IF(Badges!H97="C","E","")</f>
        <v/>
      </c>
      <c r="K7" s="138"/>
      <c r="L7" s="99" t="str">
        <f>IF(Badges!I97="C","E","")</f>
        <v/>
      </c>
      <c r="M7" s="138"/>
      <c r="N7" s="99" t="str">
        <f>IF(Badges!J97="C","E","")</f>
        <v/>
      </c>
      <c r="O7" s="138"/>
      <c r="P7" s="99" t="str">
        <f>IF(Badges!K97="C","E","")</f>
        <v/>
      </c>
      <c r="Q7" s="138"/>
      <c r="R7" s="99" t="str">
        <f>IF(Badges!L97="C","E","")</f>
        <v/>
      </c>
      <c r="S7" s="138"/>
      <c r="T7" s="99" t="str">
        <f>IF(Badges!M97="C","E","")</f>
        <v/>
      </c>
      <c r="U7" s="138"/>
      <c r="V7" s="99" t="str">
        <f>IF(Badges!N97="C","E","")</f>
        <v/>
      </c>
      <c r="W7" s="138"/>
      <c r="X7" s="99" t="str">
        <f>IF(Badges!O97="C","E","")</f>
        <v/>
      </c>
      <c r="Y7" s="138"/>
      <c r="Z7" s="99" t="str">
        <f>IF(Badges!P97="C","E","")</f>
        <v/>
      </c>
      <c r="AA7" s="138"/>
      <c r="AB7" s="99" t="str">
        <f>IF(Badges!Q97="C","E","")</f>
        <v/>
      </c>
      <c r="AC7" s="138"/>
      <c r="AD7" s="99" t="str">
        <f>IF(Badges!R97="C","E","")</f>
        <v/>
      </c>
      <c r="AE7" s="137"/>
    </row>
    <row r="8" spans="1:31" x14ac:dyDescent="0.2">
      <c r="A8" s="86" t="str">
        <f>Badges!B98</f>
        <v>Scribe</v>
      </c>
      <c r="B8" s="99" t="str">
        <f>IF(Badges!D120="C","E","")</f>
        <v/>
      </c>
      <c r="C8" s="138"/>
      <c r="D8" s="99" t="str">
        <f>IF(Badges!E120="C","E","")</f>
        <v/>
      </c>
      <c r="E8" s="138"/>
      <c r="F8" s="99" t="str">
        <f>IF(Badges!F120="C","E","")</f>
        <v/>
      </c>
      <c r="G8" s="138"/>
      <c r="H8" s="99" t="str">
        <f>IF(Badges!G120="C","E","")</f>
        <v/>
      </c>
      <c r="I8" s="138"/>
      <c r="J8" s="99" t="str">
        <f>IF(Badges!H120="C","E","")</f>
        <v/>
      </c>
      <c r="K8" s="138"/>
      <c r="L8" s="99" t="str">
        <f>IF(Badges!I120="C","E","")</f>
        <v/>
      </c>
      <c r="M8" s="138"/>
      <c r="N8" s="99" t="str">
        <f>IF(Badges!J120="C","E","")</f>
        <v/>
      </c>
      <c r="O8" s="138"/>
      <c r="P8" s="99" t="str">
        <f>IF(Badges!K120="C","E","")</f>
        <v/>
      </c>
      <c r="Q8" s="138"/>
      <c r="R8" s="99" t="str">
        <f>IF(Badges!L120="C","E","")</f>
        <v/>
      </c>
      <c r="S8" s="138"/>
      <c r="T8" s="99" t="str">
        <f>IF(Badges!M120="C","E","")</f>
        <v/>
      </c>
      <c r="U8" s="138"/>
      <c r="V8" s="99" t="str">
        <f>IF(Badges!N120="C","E","")</f>
        <v/>
      </c>
      <c r="W8" s="138"/>
      <c r="X8" s="99" t="str">
        <f>IF(Badges!O120="C","E","")</f>
        <v/>
      </c>
      <c r="Y8" s="138"/>
      <c r="Z8" s="99" t="str">
        <f>IF(Badges!P120="C","E","")</f>
        <v/>
      </c>
      <c r="AA8" s="138"/>
      <c r="AB8" s="99" t="str">
        <f>IF(Badges!Q120="C","E","")</f>
        <v/>
      </c>
      <c r="AC8" s="138"/>
      <c r="AD8" s="99" t="str">
        <f>IF(Badges!R120="C","E","")</f>
        <v/>
      </c>
      <c r="AE8" s="137"/>
    </row>
    <row r="9" spans="1:31" x14ac:dyDescent="0.2">
      <c r="A9" s="85" t="str">
        <f>Badges!A121</f>
        <v>It's Your Planet -- Love It!</v>
      </c>
      <c r="B9" s="95"/>
      <c r="C9" s="145"/>
      <c r="D9" s="95"/>
      <c r="E9" s="145"/>
      <c r="F9" s="95"/>
      <c r="G9" s="145"/>
      <c r="H9" s="95"/>
      <c r="I9" s="145"/>
      <c r="J9" s="95"/>
      <c r="K9" s="145"/>
      <c r="L9" s="95"/>
      <c r="M9" s="145"/>
      <c r="N9" s="95"/>
      <c r="O9" s="145"/>
      <c r="P9" s="95"/>
      <c r="Q9" s="145"/>
      <c r="R9" s="95"/>
      <c r="S9" s="145"/>
      <c r="T9" s="95"/>
      <c r="U9" s="145"/>
      <c r="V9" s="95"/>
      <c r="W9" s="145"/>
      <c r="X9" s="95"/>
      <c r="Y9" s="145"/>
      <c r="Z9" s="95"/>
      <c r="AA9" s="145"/>
      <c r="AB9" s="95"/>
      <c r="AC9" s="145"/>
      <c r="AD9" s="95"/>
      <c r="AE9" s="174"/>
    </row>
    <row r="10" spans="1:31" x14ac:dyDescent="0.2">
      <c r="A10" s="86" t="str">
        <f>Badges!B122</f>
        <v>Jeweler</v>
      </c>
      <c r="B10" s="99" t="str">
        <f>IF(Badges!D144="C","E","")</f>
        <v/>
      </c>
      <c r="C10" s="138"/>
      <c r="D10" s="99" t="str">
        <f>IF(Badges!E144="C","E","")</f>
        <v/>
      </c>
      <c r="E10" s="138"/>
      <c r="F10" s="99" t="str">
        <f>IF(Badges!F144="C","E","")</f>
        <v/>
      </c>
      <c r="G10" s="138"/>
      <c r="H10" s="99" t="str">
        <f>IF(Badges!G144="C","E","")</f>
        <v/>
      </c>
      <c r="I10" s="138"/>
      <c r="J10" s="99" t="str">
        <f>IF(Badges!H144="C","E","")</f>
        <v/>
      </c>
      <c r="K10" s="138"/>
      <c r="L10" s="99" t="str">
        <f>IF(Badges!I144="C","E","")</f>
        <v/>
      </c>
      <c r="M10" s="138"/>
      <c r="N10" s="99" t="str">
        <f>IF(Badges!J144="C","E","")</f>
        <v/>
      </c>
      <c r="O10" s="138"/>
      <c r="P10" s="99" t="str">
        <f>IF(Badges!K144="C","E","")</f>
        <v/>
      </c>
      <c r="Q10" s="138"/>
      <c r="R10" s="99" t="str">
        <f>IF(Badges!L144="C","E","")</f>
        <v/>
      </c>
      <c r="S10" s="138"/>
      <c r="T10" s="99" t="str">
        <f>IF(Badges!M144="C","E","")</f>
        <v/>
      </c>
      <c r="U10" s="138"/>
      <c r="V10" s="99" t="str">
        <f>IF(Badges!N144="C","E","")</f>
        <v/>
      </c>
      <c r="W10" s="138"/>
      <c r="X10" s="99" t="str">
        <f>IF(Badges!O144="C","E","")</f>
        <v/>
      </c>
      <c r="Y10" s="138"/>
      <c r="Z10" s="99" t="str">
        <f>IF(Badges!P144="C","E","")</f>
        <v/>
      </c>
      <c r="AA10" s="138"/>
      <c r="AB10" s="99" t="str">
        <f>IF(Badges!Q144="C","E","")</f>
        <v/>
      </c>
      <c r="AC10" s="138"/>
      <c r="AD10" s="99" t="str">
        <f>IF(Badges!R144="C","E","")</f>
        <v/>
      </c>
      <c r="AE10" s="137"/>
    </row>
    <row r="11" spans="1:31" x14ac:dyDescent="0.2">
      <c r="A11" s="86" t="str">
        <f>Badges!B145</f>
        <v>Gardener</v>
      </c>
      <c r="B11" s="99" t="str">
        <f>IF(Badges!D167="C","E","")</f>
        <v/>
      </c>
      <c r="C11" s="138"/>
      <c r="D11" s="99" t="str">
        <f>IF(Badges!E167="C","E","")</f>
        <v/>
      </c>
      <c r="E11" s="138"/>
      <c r="F11" s="99" t="str">
        <f>IF(Badges!F167="C","E","")</f>
        <v/>
      </c>
      <c r="G11" s="138"/>
      <c r="H11" s="99" t="str">
        <f>IF(Badges!G167="C","E","")</f>
        <v/>
      </c>
      <c r="I11" s="138"/>
      <c r="J11" s="99" t="str">
        <f>IF(Badges!H167="C","E","")</f>
        <v/>
      </c>
      <c r="K11" s="138"/>
      <c r="L11" s="99" t="str">
        <f>IF(Badges!I167="C","E","")</f>
        <v/>
      </c>
      <c r="M11" s="138"/>
      <c r="N11" s="99" t="str">
        <f>IF(Badges!J167="C","E","")</f>
        <v/>
      </c>
      <c r="O11" s="138"/>
      <c r="P11" s="99" t="str">
        <f>IF(Badges!K167="C","E","")</f>
        <v/>
      </c>
      <c r="Q11" s="138"/>
      <c r="R11" s="99" t="str">
        <f>IF(Badges!L167="C","E","")</f>
        <v/>
      </c>
      <c r="S11" s="138"/>
      <c r="T11" s="99" t="str">
        <f>IF(Badges!M167="C","E","")</f>
        <v/>
      </c>
      <c r="U11" s="138"/>
      <c r="V11" s="99" t="str">
        <f>IF(Badges!N167="C","E","")</f>
        <v/>
      </c>
      <c r="W11" s="138"/>
      <c r="X11" s="99" t="str">
        <f>IF(Badges!O167="C","E","")</f>
        <v/>
      </c>
      <c r="Y11" s="138"/>
      <c r="Z11" s="99" t="str">
        <f>IF(Badges!P167="C","E","")</f>
        <v/>
      </c>
      <c r="AA11" s="138"/>
      <c r="AB11" s="99" t="str">
        <f>IF(Badges!Q167="C","E","")</f>
        <v/>
      </c>
      <c r="AC11" s="138"/>
      <c r="AD11" s="99" t="str">
        <f>IF(Badges!R167="C","E","")</f>
        <v/>
      </c>
      <c r="AE11" s="137"/>
    </row>
    <row r="12" spans="1:31" x14ac:dyDescent="0.2">
      <c r="A12" s="86" t="str">
        <f>Badges!B168</f>
        <v>Detective</v>
      </c>
      <c r="B12" s="99" t="str">
        <f>IF(Badges!D190="C","E","")</f>
        <v/>
      </c>
      <c r="C12" s="138"/>
      <c r="D12" s="99" t="str">
        <f>IF(Badges!E190="C","E","")</f>
        <v/>
      </c>
      <c r="E12" s="138"/>
      <c r="F12" s="99" t="str">
        <f>IF(Badges!F190="C","E","")</f>
        <v/>
      </c>
      <c r="G12" s="138"/>
      <c r="H12" s="99" t="str">
        <f>IF(Badges!G190="C","E","")</f>
        <v/>
      </c>
      <c r="I12" s="138"/>
      <c r="J12" s="99" t="str">
        <f>IF(Badges!H190="C","E","")</f>
        <v/>
      </c>
      <c r="K12" s="138"/>
      <c r="L12" s="99" t="str">
        <f>IF(Badges!I190="C","E","")</f>
        <v/>
      </c>
      <c r="M12" s="138"/>
      <c r="N12" s="99" t="str">
        <f>IF(Badges!J190="C","E","")</f>
        <v/>
      </c>
      <c r="O12" s="138"/>
      <c r="P12" s="99" t="str">
        <f>IF(Badges!K190="C","E","")</f>
        <v/>
      </c>
      <c r="Q12" s="138"/>
      <c r="R12" s="99" t="str">
        <f>IF(Badges!L190="C","E","")</f>
        <v/>
      </c>
      <c r="S12" s="138"/>
      <c r="T12" s="99" t="str">
        <f>IF(Badges!M190="C","E","")</f>
        <v/>
      </c>
      <c r="U12" s="138"/>
      <c r="V12" s="99" t="str">
        <f>IF(Badges!N190="C","E","")</f>
        <v/>
      </c>
      <c r="W12" s="138"/>
      <c r="X12" s="99" t="str">
        <f>IF(Badges!O190="C","E","")</f>
        <v/>
      </c>
      <c r="Y12" s="138"/>
      <c r="Z12" s="99" t="str">
        <f>IF(Badges!P190="C","E","")</f>
        <v/>
      </c>
      <c r="AA12" s="138"/>
      <c r="AB12" s="99" t="str">
        <f>IF(Badges!Q190="C","E","")</f>
        <v/>
      </c>
      <c r="AC12" s="138"/>
      <c r="AD12" s="99" t="str">
        <f>IF(Badges!R190="C","E","")</f>
        <v/>
      </c>
      <c r="AE12" s="137"/>
    </row>
    <row r="13" spans="1:31" x14ac:dyDescent="0.2">
      <c r="A13" s="86" t="str">
        <f>Badges!B191</f>
        <v>Camper</v>
      </c>
      <c r="B13" s="99" t="str">
        <f>IF(Badges!D213="C","E","")</f>
        <v/>
      </c>
      <c r="C13" s="138"/>
      <c r="D13" s="99" t="str">
        <f>IF(Badges!E213="C","E","")</f>
        <v/>
      </c>
      <c r="E13" s="138"/>
      <c r="F13" s="99" t="str">
        <f>IF(Badges!F213="C","E","")</f>
        <v/>
      </c>
      <c r="G13" s="138"/>
      <c r="H13" s="99" t="str">
        <f>IF(Badges!G213="C","E","")</f>
        <v/>
      </c>
      <c r="I13" s="138"/>
      <c r="J13" s="99" t="str">
        <f>IF(Badges!H213="C","E","")</f>
        <v/>
      </c>
      <c r="K13" s="138"/>
      <c r="L13" s="99" t="str">
        <f>IF(Badges!I213="C","E","")</f>
        <v/>
      </c>
      <c r="M13" s="138"/>
      <c r="N13" s="99" t="str">
        <f>IF(Badges!J213="C","E","")</f>
        <v/>
      </c>
      <c r="O13" s="138"/>
      <c r="P13" s="99" t="str">
        <f>IF(Badges!K213="C","E","")</f>
        <v/>
      </c>
      <c r="Q13" s="138"/>
      <c r="R13" s="99" t="str">
        <f>IF(Badges!L213="C","E","")</f>
        <v/>
      </c>
      <c r="S13" s="138"/>
      <c r="T13" s="99" t="str">
        <f>IF(Badges!M213="C","E","")</f>
        <v/>
      </c>
      <c r="U13" s="138"/>
      <c r="V13" s="99" t="str">
        <f>IF(Badges!N213="C","E","")</f>
        <v/>
      </c>
      <c r="W13" s="138"/>
      <c r="X13" s="99" t="str">
        <f>IF(Badges!O213="C","E","")</f>
        <v/>
      </c>
      <c r="Y13" s="138"/>
      <c r="Z13" s="99" t="str">
        <f>IF(Badges!P213="C","E","")</f>
        <v/>
      </c>
      <c r="AA13" s="138"/>
      <c r="AB13" s="99" t="str">
        <f>IF(Badges!Q213="C","E","")</f>
        <v/>
      </c>
      <c r="AC13" s="138"/>
      <c r="AD13" s="99" t="str">
        <f>IF(Badges!R213="C","E","")</f>
        <v/>
      </c>
      <c r="AE13" s="137"/>
    </row>
    <row r="14" spans="1:31" x14ac:dyDescent="0.2">
      <c r="A14" s="86" t="str">
        <f>Badges!B214</f>
        <v>Independence</v>
      </c>
      <c r="B14" s="99" t="str">
        <f>IF(Badges!D236="C","E","")</f>
        <v/>
      </c>
      <c r="C14" s="138"/>
      <c r="D14" s="99" t="str">
        <f>IF(Badges!E236="C","E","")</f>
        <v/>
      </c>
      <c r="E14" s="138"/>
      <c r="F14" s="99" t="str">
        <f>IF(Badges!F236="C","E","")</f>
        <v/>
      </c>
      <c r="G14" s="138"/>
      <c r="H14" s="99" t="str">
        <f>IF(Badges!G236="C","E","")</f>
        <v/>
      </c>
      <c r="I14" s="138"/>
      <c r="J14" s="99" t="str">
        <f>IF(Badges!H236="C","E","")</f>
        <v/>
      </c>
      <c r="K14" s="138"/>
      <c r="L14" s="99" t="str">
        <f>IF(Badges!I236="C","E","")</f>
        <v/>
      </c>
      <c r="M14" s="138"/>
      <c r="N14" s="99" t="str">
        <f>IF(Badges!J236="C","E","")</f>
        <v/>
      </c>
      <c r="O14" s="138"/>
      <c r="P14" s="99" t="str">
        <f>IF(Badges!K236="C","E","")</f>
        <v/>
      </c>
      <c r="Q14" s="138"/>
      <c r="R14" s="99" t="str">
        <f>IF(Badges!L236="C","E","")</f>
        <v/>
      </c>
      <c r="S14" s="138"/>
      <c r="T14" s="99" t="str">
        <f>IF(Badges!M236="C","E","")</f>
        <v/>
      </c>
      <c r="U14" s="138"/>
      <c r="V14" s="99" t="str">
        <f>IF(Badges!N236="C","E","")</f>
        <v/>
      </c>
      <c r="W14" s="138"/>
      <c r="X14" s="99" t="str">
        <f>IF(Badges!O236="C","E","")</f>
        <v/>
      </c>
      <c r="Y14" s="138"/>
      <c r="Z14" s="99" t="str">
        <f>IF(Badges!P236="C","E","")</f>
        <v/>
      </c>
      <c r="AA14" s="138"/>
      <c r="AB14" s="99" t="str">
        <f>IF(Badges!Q236="C","E","")</f>
        <v/>
      </c>
      <c r="AC14" s="138"/>
      <c r="AD14" s="99" t="str">
        <f>IF(Badges!R236="C","E","")</f>
        <v/>
      </c>
      <c r="AE14" s="137"/>
    </row>
    <row r="15" spans="1:31" x14ac:dyDescent="0.2">
      <c r="A15" s="85" t="str">
        <f>Badges!A237</f>
        <v>It's Your Story -- Tell It!</v>
      </c>
      <c r="B15" s="95"/>
      <c r="C15" s="145"/>
      <c r="D15" s="95"/>
      <c r="E15" s="145"/>
      <c r="F15" s="95"/>
      <c r="G15" s="145"/>
      <c r="H15" s="95"/>
      <c r="I15" s="145"/>
      <c r="J15" s="95"/>
      <c r="K15" s="145"/>
      <c r="L15" s="95"/>
      <c r="M15" s="145"/>
      <c r="N15" s="95"/>
      <c r="O15" s="145"/>
      <c r="P15" s="95"/>
      <c r="Q15" s="145"/>
      <c r="R15" s="95"/>
      <c r="S15" s="145"/>
      <c r="T15" s="95"/>
      <c r="U15" s="145"/>
      <c r="V15" s="95"/>
      <c r="W15" s="145"/>
      <c r="X15" s="95"/>
      <c r="Y15" s="145"/>
      <c r="Z15" s="95"/>
      <c r="AA15" s="145"/>
      <c r="AB15" s="95"/>
      <c r="AC15" s="145"/>
      <c r="AD15" s="95"/>
      <c r="AE15" s="174"/>
    </row>
    <row r="16" spans="1:31" x14ac:dyDescent="0.2">
      <c r="A16" s="86" t="str">
        <f>Badges!B238</f>
        <v>Gecacher</v>
      </c>
      <c r="B16" s="99" t="str">
        <f>IF(Badges!D260="C","E","")</f>
        <v/>
      </c>
      <c r="C16" s="138"/>
      <c r="D16" s="99" t="str">
        <f>IF(Badges!E260="C","E","")</f>
        <v/>
      </c>
      <c r="E16" s="138"/>
      <c r="F16" s="99" t="str">
        <f>IF(Badges!F260="C","E","")</f>
        <v/>
      </c>
      <c r="G16" s="138"/>
      <c r="H16" s="99" t="str">
        <f>IF(Badges!G260="C","E","")</f>
        <v/>
      </c>
      <c r="I16" s="138"/>
      <c r="J16" s="99" t="str">
        <f>IF(Badges!H260="C","E","")</f>
        <v/>
      </c>
      <c r="K16" s="138"/>
      <c r="L16" s="99" t="str">
        <f>IF(Badges!I260="C","E","")</f>
        <v/>
      </c>
      <c r="M16" s="138"/>
      <c r="N16" s="99" t="str">
        <f>IF(Badges!J260="C","E","")</f>
        <v/>
      </c>
      <c r="O16" s="138"/>
      <c r="P16" s="99" t="str">
        <f>IF(Badges!K260="C","E","")</f>
        <v/>
      </c>
      <c r="Q16" s="138"/>
      <c r="R16" s="99" t="str">
        <f>IF(Badges!L260="C","E","")</f>
        <v/>
      </c>
      <c r="S16" s="138"/>
      <c r="T16" s="99" t="str">
        <f>IF(Badges!M260="C","E","")</f>
        <v/>
      </c>
      <c r="U16" s="138"/>
      <c r="V16" s="99" t="str">
        <f>IF(Badges!N260="C","E","")</f>
        <v/>
      </c>
      <c r="W16" s="138"/>
      <c r="X16" s="99" t="str">
        <f>IF(Badges!O260="C","E","")</f>
        <v/>
      </c>
      <c r="Y16" s="138"/>
      <c r="Z16" s="99" t="str">
        <f>IF(Badges!P260="C","E","")</f>
        <v/>
      </c>
      <c r="AA16" s="138"/>
      <c r="AB16" s="99" t="str">
        <f>IF(Badges!Q260="C","E","")</f>
        <v/>
      </c>
      <c r="AC16" s="138"/>
      <c r="AD16" s="99" t="str">
        <f>IF(Badges!R260="C","E","")</f>
        <v/>
      </c>
      <c r="AE16" s="137"/>
    </row>
    <row r="17" spans="1:31" x14ac:dyDescent="0.2">
      <c r="A17" s="86" t="str">
        <f>Badges!B261</f>
        <v>Animal Habitats</v>
      </c>
      <c r="B17" s="99" t="str">
        <f>IF(Badges!D283="C","E","")</f>
        <v>E</v>
      </c>
      <c r="C17" s="138" t="s">
        <v>782</v>
      </c>
      <c r="D17" s="99" t="str">
        <f>IF(Badges!E283="C","E","")</f>
        <v>E</v>
      </c>
      <c r="E17" s="138" t="s">
        <v>782</v>
      </c>
      <c r="F17" s="99" t="str">
        <f>IF(Badges!F283="C","E","")</f>
        <v/>
      </c>
      <c r="G17" s="138"/>
      <c r="H17" s="99" t="str">
        <f>IF(Badges!G283="C","E","")</f>
        <v/>
      </c>
      <c r="I17" s="138"/>
      <c r="J17" s="99" t="str">
        <f>IF(Badges!H283="C","E","")</f>
        <v/>
      </c>
      <c r="K17" s="138"/>
      <c r="L17" s="99" t="str">
        <f>IF(Badges!I283="C","E","")</f>
        <v/>
      </c>
      <c r="M17" s="138"/>
      <c r="N17" s="99" t="str">
        <f>IF(Badges!J283="C","E","")</f>
        <v/>
      </c>
      <c r="O17" s="138"/>
      <c r="P17" s="99" t="str">
        <f>IF(Badges!K283="C","E","")</f>
        <v/>
      </c>
      <c r="Q17" s="138"/>
      <c r="R17" s="99" t="str">
        <f>IF(Badges!L283="C","E","")</f>
        <v/>
      </c>
      <c r="S17" s="138"/>
      <c r="T17" s="99" t="str">
        <f>IF(Badges!M283="C","E","")</f>
        <v/>
      </c>
      <c r="U17" s="138"/>
      <c r="V17" s="99" t="str">
        <f>IF(Badges!N283="C","E","")</f>
        <v/>
      </c>
      <c r="W17" s="138"/>
      <c r="X17" s="99" t="str">
        <f>IF(Badges!O283="C","E","")</f>
        <v/>
      </c>
      <c r="Y17" s="138"/>
      <c r="Z17" s="99" t="str">
        <f>IF(Badges!P283="C","E","")</f>
        <v/>
      </c>
      <c r="AA17" s="138"/>
      <c r="AB17" s="99" t="str">
        <f>IF(Badges!Q283="C","E","")</f>
        <v/>
      </c>
      <c r="AC17" s="138"/>
      <c r="AD17" s="99" t="str">
        <f>IF(Badges!R283="C","E","")</f>
        <v/>
      </c>
      <c r="AE17" s="137"/>
    </row>
    <row r="18" spans="1:31" x14ac:dyDescent="0.2">
      <c r="A18" s="86" t="str">
        <f>Badges!B284</f>
        <v>Playing the Past</v>
      </c>
      <c r="B18" s="99" t="str">
        <f>IF(Badges!D306="C","E","")</f>
        <v/>
      </c>
      <c r="C18" s="138"/>
      <c r="D18" s="99" t="str">
        <f>IF(Badges!E306="C","E","")</f>
        <v/>
      </c>
      <c r="E18" s="138"/>
      <c r="F18" s="99" t="str">
        <f>IF(Badges!F306="C","E","")</f>
        <v/>
      </c>
      <c r="G18" s="138"/>
      <c r="H18" s="99" t="str">
        <f>IF(Badges!G306="C","E","")</f>
        <v/>
      </c>
      <c r="I18" s="138"/>
      <c r="J18" s="99" t="str">
        <f>IF(Badges!H306="C","E","")</f>
        <v/>
      </c>
      <c r="K18" s="138"/>
      <c r="L18" s="99" t="str">
        <f>IF(Badges!I306="C","E","")</f>
        <v/>
      </c>
      <c r="M18" s="138"/>
      <c r="N18" s="99" t="str">
        <f>IF(Badges!J306="C","E","")</f>
        <v/>
      </c>
      <c r="O18" s="138"/>
      <c r="P18" s="99" t="str">
        <f>IF(Badges!K306="C","E","")</f>
        <v/>
      </c>
      <c r="Q18" s="138"/>
      <c r="R18" s="99" t="str">
        <f>IF(Badges!L306="C","E","")</f>
        <v/>
      </c>
      <c r="S18" s="138"/>
      <c r="T18" s="99" t="str">
        <f>IF(Badges!M306="C","E","")</f>
        <v/>
      </c>
      <c r="U18" s="138"/>
      <c r="V18" s="99" t="str">
        <f>IF(Badges!N306="C","E","")</f>
        <v/>
      </c>
      <c r="W18" s="138"/>
      <c r="X18" s="99" t="str">
        <f>IF(Badges!O306="C","E","")</f>
        <v/>
      </c>
      <c r="Y18" s="138"/>
      <c r="Z18" s="99" t="str">
        <f>IF(Badges!P306="C","E","")</f>
        <v/>
      </c>
      <c r="AA18" s="138"/>
      <c r="AB18" s="99" t="str">
        <f>IF(Badges!Q306="C","E","")</f>
        <v/>
      </c>
      <c r="AC18" s="138"/>
      <c r="AD18" s="99" t="str">
        <f>IF(Badges!R306="C","E","")</f>
        <v/>
      </c>
      <c r="AE18" s="137"/>
    </row>
    <row r="19" spans="1:31" x14ac:dyDescent="0.2">
      <c r="A19" s="86" t="str">
        <f>Badges!B307</f>
        <v>Product Designer</v>
      </c>
      <c r="B19" s="99" t="str">
        <f>IF(Badges!D329="C","E","")</f>
        <v/>
      </c>
      <c r="C19" s="138"/>
      <c r="D19" s="99" t="str">
        <f>IF(Badges!E329="C","E","")</f>
        <v/>
      </c>
      <c r="E19" s="138"/>
      <c r="F19" s="99" t="str">
        <f>IF(Badges!F329="C","E","")</f>
        <v/>
      </c>
      <c r="G19" s="138"/>
      <c r="H19" s="99" t="str">
        <f>IF(Badges!G329="C","E","")</f>
        <v/>
      </c>
      <c r="I19" s="138"/>
      <c r="J19" s="99" t="str">
        <f>IF(Badges!H329="C","E","")</f>
        <v/>
      </c>
      <c r="K19" s="138"/>
      <c r="L19" s="99" t="str">
        <f>IF(Badges!I329="C","E","")</f>
        <v/>
      </c>
      <c r="M19" s="138"/>
      <c r="N19" s="99" t="str">
        <f>IF(Badges!J329="C","E","")</f>
        <v/>
      </c>
      <c r="O19" s="138"/>
      <c r="P19" s="99" t="str">
        <f>IF(Badges!K329="C","E","")</f>
        <v/>
      </c>
      <c r="Q19" s="138"/>
      <c r="R19" s="99" t="str">
        <f>IF(Badges!L329="C","E","")</f>
        <v/>
      </c>
      <c r="S19" s="138"/>
      <c r="T19" s="99" t="str">
        <f>IF(Badges!M329="C","E","")</f>
        <v/>
      </c>
      <c r="U19" s="138"/>
      <c r="V19" s="99" t="str">
        <f>IF(Badges!N329="C","E","")</f>
        <v/>
      </c>
      <c r="W19" s="138"/>
      <c r="X19" s="99" t="str">
        <f>IF(Badges!O329="C","E","")</f>
        <v/>
      </c>
      <c r="Y19" s="138"/>
      <c r="Z19" s="99" t="str">
        <f>IF(Badges!P329="C","E","")</f>
        <v/>
      </c>
      <c r="AA19" s="138"/>
      <c r="AB19" s="99" t="str">
        <f>IF(Badges!Q329="C","E","")</f>
        <v/>
      </c>
      <c r="AC19" s="138"/>
      <c r="AD19" s="99" t="str">
        <f>IF(Badges!R329="C","E","")</f>
        <v/>
      </c>
      <c r="AE19" s="137"/>
    </row>
    <row r="20" spans="1:31" x14ac:dyDescent="0.2">
      <c r="A20" s="86" t="str">
        <f>Badges!B330</f>
        <v>Social Butterfly</v>
      </c>
      <c r="B20" s="99" t="str">
        <f>IF(Badges!D352="C","E","")</f>
        <v/>
      </c>
      <c r="C20" s="138"/>
      <c r="D20" s="99" t="str">
        <f>IF(Badges!E352="C","E","")</f>
        <v/>
      </c>
      <c r="E20" s="138"/>
      <c r="F20" s="99" t="str">
        <f>IF(Badges!F352="C","E","")</f>
        <v/>
      </c>
      <c r="G20" s="138"/>
      <c r="H20" s="99" t="str">
        <f>IF(Badges!G352="C","E","")</f>
        <v/>
      </c>
      <c r="I20" s="138"/>
      <c r="J20" s="99" t="str">
        <f>IF(Badges!H352="C","E","")</f>
        <v/>
      </c>
      <c r="K20" s="138"/>
      <c r="L20" s="99" t="str">
        <f>IF(Badges!I352="C","E","")</f>
        <v/>
      </c>
      <c r="M20" s="138"/>
      <c r="N20" s="99" t="str">
        <f>IF(Badges!J352="C","E","")</f>
        <v/>
      </c>
      <c r="O20" s="138"/>
      <c r="P20" s="99" t="str">
        <f>IF(Badges!K352="C","E","")</f>
        <v/>
      </c>
      <c r="Q20" s="138"/>
      <c r="R20" s="99" t="str">
        <f>IF(Badges!L352="C","E","")</f>
        <v/>
      </c>
      <c r="S20" s="138"/>
      <c r="T20" s="99" t="str">
        <f>IF(Badges!M352="C","E","")</f>
        <v/>
      </c>
      <c r="U20" s="138"/>
      <c r="V20" s="99" t="str">
        <f>IF(Badges!N352="C","E","")</f>
        <v/>
      </c>
      <c r="W20" s="138"/>
      <c r="X20" s="99" t="str">
        <f>IF(Badges!O352="C","E","")</f>
        <v/>
      </c>
      <c r="Y20" s="138"/>
      <c r="Z20" s="99" t="str">
        <f>IF(Badges!P352="C","E","")</f>
        <v/>
      </c>
      <c r="AA20" s="138"/>
      <c r="AB20" s="99" t="str">
        <f>IF(Badges!Q352="C","E","")</f>
        <v/>
      </c>
      <c r="AC20" s="138"/>
      <c r="AD20" s="99" t="str">
        <f>IF(Badges!R352="C","E","")</f>
        <v/>
      </c>
      <c r="AE20" s="137"/>
    </row>
    <row r="21" spans="1:31" x14ac:dyDescent="0.2">
      <c r="A21" s="85" t="str">
        <f>Badges!A353</f>
        <v>Legacy</v>
      </c>
      <c r="B21" s="95"/>
      <c r="C21" s="145"/>
      <c r="D21" s="95"/>
      <c r="E21" s="145"/>
      <c r="F21" s="95"/>
      <c r="G21" s="145"/>
      <c r="H21" s="95"/>
      <c r="I21" s="145"/>
      <c r="J21" s="95"/>
      <c r="K21" s="145"/>
      <c r="L21" s="95"/>
      <c r="M21" s="145"/>
      <c r="N21" s="95"/>
      <c r="O21" s="145"/>
      <c r="P21" s="95"/>
      <c r="Q21" s="145"/>
      <c r="R21" s="95"/>
      <c r="S21" s="145"/>
      <c r="T21" s="95"/>
      <c r="U21" s="145"/>
      <c r="V21" s="95"/>
      <c r="W21" s="145"/>
      <c r="X21" s="95"/>
      <c r="Y21" s="145"/>
      <c r="Z21" s="95"/>
      <c r="AA21" s="145"/>
      <c r="AB21" s="95"/>
      <c r="AC21" s="145"/>
      <c r="AD21" s="95"/>
      <c r="AE21" s="174"/>
    </row>
    <row r="22" spans="1:31" x14ac:dyDescent="0.2">
      <c r="A22" s="86" t="str">
        <f>Badges!B354</f>
        <v>Drawing</v>
      </c>
      <c r="B22" s="99" t="str">
        <f>IF(Badges!D376="C","E","")</f>
        <v>E</v>
      </c>
      <c r="C22" s="138"/>
      <c r="D22" s="99" t="str">
        <f>IF(Badges!E376="C","E","")</f>
        <v>E</v>
      </c>
      <c r="E22" s="138"/>
      <c r="F22" s="99" t="str">
        <f>IF(Badges!F376="C","E","")</f>
        <v>E</v>
      </c>
      <c r="G22" s="138"/>
      <c r="H22" s="99" t="str">
        <f>IF(Badges!G376="C","E","")</f>
        <v/>
      </c>
      <c r="I22" s="138"/>
      <c r="J22" s="99" t="str">
        <f>IF(Badges!H376="C","E","")</f>
        <v/>
      </c>
      <c r="K22" s="138"/>
      <c r="L22" s="99" t="str">
        <f>IF(Badges!I376="C","E","")</f>
        <v/>
      </c>
      <c r="M22" s="138"/>
      <c r="N22" s="99" t="str">
        <f>IF(Badges!J376="C","E","")</f>
        <v/>
      </c>
      <c r="O22" s="138"/>
      <c r="P22" s="99" t="str">
        <f>IF(Badges!K376="C","E","")</f>
        <v/>
      </c>
      <c r="Q22" s="138"/>
      <c r="R22" s="99" t="str">
        <f>IF(Badges!L376="C","E","")</f>
        <v/>
      </c>
      <c r="S22" s="138"/>
      <c r="T22" s="99" t="str">
        <f>IF(Badges!M376="C","E","")</f>
        <v/>
      </c>
      <c r="U22" s="138"/>
      <c r="V22" s="99" t="str">
        <f>IF(Badges!N376="C","E","")</f>
        <v/>
      </c>
      <c r="W22" s="138"/>
      <c r="X22" s="99" t="str">
        <f>IF(Badges!O376="C","E","")</f>
        <v/>
      </c>
      <c r="Y22" s="138"/>
      <c r="Z22" s="99" t="str">
        <f>IF(Badges!P376="C","E","")</f>
        <v/>
      </c>
      <c r="AA22" s="138"/>
      <c r="AB22" s="99" t="str">
        <f>IF(Badges!Q376="C","E","")</f>
        <v/>
      </c>
      <c r="AC22" s="138"/>
      <c r="AD22" s="99" t="str">
        <f>IF(Badges!R376="C","E","")</f>
        <v/>
      </c>
      <c r="AE22" s="137"/>
    </row>
    <row r="23" spans="1:31" x14ac:dyDescent="0.2">
      <c r="A23" s="86" t="str">
        <f>Badges!B377</f>
        <v>Practice with Purpose</v>
      </c>
      <c r="B23" s="99" t="str">
        <f>IF(Badges!D399="C","E","")</f>
        <v/>
      </c>
      <c r="C23" s="138"/>
      <c r="D23" s="99" t="str">
        <f>IF(Badges!E399="C","E","")</f>
        <v/>
      </c>
      <c r="E23" s="138"/>
      <c r="F23" s="99" t="str">
        <f>IF(Badges!F399="C","E","")</f>
        <v/>
      </c>
      <c r="G23" s="138"/>
      <c r="H23" s="99" t="str">
        <f>IF(Badges!G399="C","E","")</f>
        <v/>
      </c>
      <c r="I23" s="138"/>
      <c r="J23" s="99" t="str">
        <f>IF(Badges!H399="C","E","")</f>
        <v/>
      </c>
      <c r="K23" s="138"/>
      <c r="L23" s="99" t="str">
        <f>IF(Badges!I399="C","E","")</f>
        <v/>
      </c>
      <c r="M23" s="138"/>
      <c r="N23" s="99" t="str">
        <f>IF(Badges!J399="C","E","")</f>
        <v/>
      </c>
      <c r="O23" s="138"/>
      <c r="P23" s="99" t="str">
        <f>IF(Badges!K399="C","E","")</f>
        <v/>
      </c>
      <c r="Q23" s="138"/>
      <c r="R23" s="99" t="str">
        <f>IF(Badges!L399="C","E","")</f>
        <v/>
      </c>
      <c r="S23" s="138"/>
      <c r="T23" s="99" t="str">
        <f>IF(Badges!M399="C","E","")</f>
        <v/>
      </c>
      <c r="U23" s="138"/>
      <c r="V23" s="99" t="str">
        <f>IF(Badges!N399="C","E","")</f>
        <v/>
      </c>
      <c r="W23" s="138"/>
      <c r="X23" s="99" t="str">
        <f>IF(Badges!O399="C","E","")</f>
        <v/>
      </c>
      <c r="Y23" s="138"/>
      <c r="Z23" s="99" t="str">
        <f>IF(Badges!P399="C","E","")</f>
        <v/>
      </c>
      <c r="AA23" s="138"/>
      <c r="AB23" s="99" t="str">
        <f>IF(Badges!Q399="C","E","")</f>
        <v/>
      </c>
      <c r="AC23" s="138"/>
      <c r="AD23" s="99" t="str">
        <f>IF(Badges!R399="C","E","")</f>
        <v/>
      </c>
      <c r="AE23" s="137"/>
    </row>
    <row r="24" spans="1:31" x14ac:dyDescent="0.2">
      <c r="A24" s="86" t="str">
        <f>Badges!B400</f>
        <v>Inside Government</v>
      </c>
      <c r="B24" s="99" t="str">
        <f>IF(Badges!D422="C","E","")</f>
        <v/>
      </c>
      <c r="C24" s="138"/>
      <c r="D24" s="99" t="str">
        <f>IF(Badges!E422="C","E","")</f>
        <v/>
      </c>
      <c r="E24" s="138"/>
      <c r="F24" s="99" t="str">
        <f>IF(Badges!F422="C","E","")</f>
        <v/>
      </c>
      <c r="G24" s="138"/>
      <c r="H24" s="99" t="str">
        <f>IF(Badges!G422="C","E","")</f>
        <v/>
      </c>
      <c r="I24" s="138"/>
      <c r="J24" s="99" t="str">
        <f>IF(Badges!H422="C","E","")</f>
        <v/>
      </c>
      <c r="K24" s="138"/>
      <c r="L24" s="99" t="str">
        <f>IF(Badges!I422="C","E","")</f>
        <v/>
      </c>
      <c r="M24" s="138"/>
      <c r="N24" s="99" t="str">
        <f>IF(Badges!J422="C","E","")</f>
        <v/>
      </c>
      <c r="O24" s="138"/>
      <c r="P24" s="99" t="str">
        <f>IF(Badges!K422="C","E","")</f>
        <v/>
      </c>
      <c r="Q24" s="138"/>
      <c r="R24" s="99" t="str">
        <f>IF(Badges!L422="C","E","")</f>
        <v/>
      </c>
      <c r="S24" s="138"/>
      <c r="T24" s="99" t="str">
        <f>IF(Badges!M422="C","E","")</f>
        <v/>
      </c>
      <c r="U24" s="138"/>
      <c r="V24" s="99" t="str">
        <f>IF(Badges!N422="C","E","")</f>
        <v/>
      </c>
      <c r="W24" s="138"/>
      <c r="X24" s="99" t="str">
        <f>IF(Badges!O422="C","E","")</f>
        <v/>
      </c>
      <c r="Y24" s="138"/>
      <c r="Z24" s="99" t="str">
        <f>IF(Badges!P422="C","E","")</f>
        <v/>
      </c>
      <c r="AA24" s="138"/>
      <c r="AB24" s="99" t="str">
        <f>IF(Badges!Q422="C","E","")</f>
        <v/>
      </c>
      <c r="AC24" s="138"/>
      <c r="AD24" s="99" t="str">
        <f>IF(Badges!R422="C","E","")</f>
        <v/>
      </c>
      <c r="AE24" s="137"/>
    </row>
    <row r="25" spans="1:31" x14ac:dyDescent="0.2">
      <c r="A25" s="86" t="str">
        <f>Badges!B423</f>
        <v>Simple Meals</v>
      </c>
      <c r="B25" s="99" t="str">
        <f>IF(Badges!D445="C","E","")</f>
        <v/>
      </c>
      <c r="C25" s="138"/>
      <c r="D25" s="99" t="str">
        <f>IF(Badges!E445="C","E","")</f>
        <v/>
      </c>
      <c r="E25" s="138"/>
      <c r="F25" s="99" t="str">
        <f>IF(Badges!F445="C","E","")</f>
        <v/>
      </c>
      <c r="G25" s="138"/>
      <c r="H25" s="99" t="str">
        <f>IF(Badges!G445="C","E","")</f>
        <v/>
      </c>
      <c r="I25" s="138"/>
      <c r="J25" s="99" t="str">
        <f>IF(Badges!H445="C","E","")</f>
        <v/>
      </c>
      <c r="K25" s="138"/>
      <c r="L25" s="99" t="str">
        <f>IF(Badges!I445="C","E","")</f>
        <v/>
      </c>
      <c r="M25" s="138"/>
      <c r="N25" s="99" t="str">
        <f>IF(Badges!J445="C","E","")</f>
        <v/>
      </c>
      <c r="O25" s="138"/>
      <c r="P25" s="99" t="str">
        <f>IF(Badges!K445="C","E","")</f>
        <v/>
      </c>
      <c r="Q25" s="138"/>
      <c r="R25" s="99" t="str">
        <f>IF(Badges!L445="C","E","")</f>
        <v/>
      </c>
      <c r="S25" s="138"/>
      <c r="T25" s="99" t="str">
        <f>IF(Badges!M445="C","E","")</f>
        <v/>
      </c>
      <c r="U25" s="138"/>
      <c r="V25" s="99" t="str">
        <f>IF(Badges!N445="C","E","")</f>
        <v/>
      </c>
      <c r="W25" s="138"/>
      <c r="X25" s="99" t="str">
        <f>IF(Badges!O445="C","E","")</f>
        <v/>
      </c>
      <c r="Y25" s="138"/>
      <c r="Z25" s="99" t="str">
        <f>IF(Badges!P445="C","E","")</f>
        <v/>
      </c>
      <c r="AA25" s="138"/>
      <c r="AB25" s="99" t="str">
        <f>IF(Badges!Q445="C","E","")</f>
        <v/>
      </c>
      <c r="AC25" s="138"/>
      <c r="AD25" s="99" t="str">
        <f>IF(Badges!R445="C","E","")</f>
        <v/>
      </c>
      <c r="AE25" s="137"/>
    </row>
    <row r="26" spans="1:31" x14ac:dyDescent="0.2">
      <c r="A26" s="86" t="str">
        <f>Badges!B446</f>
        <v>Junior First Aid</v>
      </c>
      <c r="B26" s="99" t="str">
        <f>IF(Badges!D468="C","E","")</f>
        <v/>
      </c>
      <c r="C26" s="138"/>
      <c r="D26" s="99" t="str">
        <f>IF(Badges!E468="C","E","")</f>
        <v/>
      </c>
      <c r="E26" s="138"/>
      <c r="F26" s="99" t="str">
        <f>IF(Badges!F468="C","E","")</f>
        <v/>
      </c>
      <c r="G26" s="138"/>
      <c r="H26" s="99" t="str">
        <f>IF(Badges!G468="C","E","")</f>
        <v/>
      </c>
      <c r="I26" s="138"/>
      <c r="J26" s="99" t="str">
        <f>IF(Badges!H468="C","E","")</f>
        <v/>
      </c>
      <c r="K26" s="138"/>
      <c r="L26" s="99" t="str">
        <f>IF(Badges!I468="C","E","")</f>
        <v/>
      </c>
      <c r="M26" s="138"/>
      <c r="N26" s="99" t="str">
        <f>IF(Badges!J468="C","E","")</f>
        <v/>
      </c>
      <c r="O26" s="138"/>
      <c r="P26" s="99" t="str">
        <f>IF(Badges!K468="C","E","")</f>
        <v/>
      </c>
      <c r="Q26" s="138"/>
      <c r="R26" s="99" t="str">
        <f>IF(Badges!L468="C","E","")</f>
        <v/>
      </c>
      <c r="S26" s="138"/>
      <c r="T26" s="99" t="str">
        <f>IF(Badges!M468="C","E","")</f>
        <v/>
      </c>
      <c r="U26" s="138"/>
      <c r="V26" s="99" t="str">
        <f>IF(Badges!N468="C","E","")</f>
        <v/>
      </c>
      <c r="W26" s="138"/>
      <c r="X26" s="99" t="str">
        <f>IF(Badges!O468="C","E","")</f>
        <v/>
      </c>
      <c r="Y26" s="138"/>
      <c r="Z26" s="99" t="str">
        <f>IF(Badges!P468="C","E","")</f>
        <v/>
      </c>
      <c r="AA26" s="138"/>
      <c r="AB26" s="99" t="str">
        <f>IF(Badges!Q468="C","E","")</f>
        <v/>
      </c>
      <c r="AC26" s="138"/>
      <c r="AD26" s="99" t="str">
        <f>IF(Badges!R468="C","E","")</f>
        <v/>
      </c>
      <c r="AE26" s="137"/>
    </row>
    <row r="27" spans="1:31" x14ac:dyDescent="0.2">
      <c r="A27" s="86" t="str">
        <f>Badges!B469</f>
        <v>Junior Girl Scout Way</v>
      </c>
      <c r="B27" s="99" t="str">
        <f>IF(Badges!D491="C","E","")</f>
        <v>E</v>
      </c>
      <c r="C27" s="138" t="s">
        <v>782</v>
      </c>
      <c r="D27" s="99" t="str">
        <f>IF(Badges!E491="C","E","")</f>
        <v>E</v>
      </c>
      <c r="E27" s="138" t="s">
        <v>782</v>
      </c>
      <c r="F27" s="99" t="str">
        <f>IF(Badges!F491="C","E","")</f>
        <v/>
      </c>
      <c r="G27" s="138"/>
      <c r="H27" s="99" t="str">
        <f>IF(Badges!G491="C","E","")</f>
        <v/>
      </c>
      <c r="I27" s="138"/>
      <c r="J27" s="99" t="str">
        <f>IF(Badges!H491="C","E","")</f>
        <v/>
      </c>
      <c r="K27" s="138"/>
      <c r="L27" s="99" t="str">
        <f>IF(Badges!I491="C","E","")</f>
        <v/>
      </c>
      <c r="M27" s="138"/>
      <c r="N27" s="99" t="str">
        <f>IF(Badges!J491="C","E","")</f>
        <v/>
      </c>
      <c r="O27" s="138"/>
      <c r="P27" s="99" t="str">
        <f>IF(Badges!K491="C","E","")</f>
        <v/>
      </c>
      <c r="Q27" s="138"/>
      <c r="R27" s="99" t="str">
        <f>IF(Badges!L491="C","E","")</f>
        <v/>
      </c>
      <c r="S27" s="138"/>
      <c r="T27" s="99" t="str">
        <f>IF(Badges!M491="C","E","")</f>
        <v/>
      </c>
      <c r="U27" s="138"/>
      <c r="V27" s="99" t="str">
        <f>IF(Badges!N491="C","E","")</f>
        <v/>
      </c>
      <c r="W27" s="138"/>
      <c r="X27" s="99" t="str">
        <f>IF(Badges!O491="C","E","")</f>
        <v/>
      </c>
      <c r="Y27" s="138"/>
      <c r="Z27" s="99" t="str">
        <f>IF(Badges!P491="C","E","")</f>
        <v/>
      </c>
      <c r="AA27" s="138"/>
      <c r="AB27" s="99" t="str">
        <f>IF(Badges!Q491="C","E","")</f>
        <v/>
      </c>
      <c r="AC27" s="138"/>
      <c r="AD27" s="99" t="str">
        <f>IF(Badges!R491="C","E","")</f>
        <v/>
      </c>
      <c r="AE27" s="137"/>
    </row>
    <row r="28" spans="1:31" x14ac:dyDescent="0.2">
      <c r="A28" s="86" t="str">
        <f>Badges!B492</f>
        <v>Flowers</v>
      </c>
      <c r="B28" s="99" t="str">
        <f>IF(Badges!D514="C","E","")</f>
        <v/>
      </c>
      <c r="C28" s="138"/>
      <c r="D28" s="99" t="str">
        <f>IF(Badges!E514="C","E","")</f>
        <v/>
      </c>
      <c r="E28" s="138"/>
      <c r="F28" s="99" t="str">
        <f>IF(Badges!F514="C","E","")</f>
        <v/>
      </c>
      <c r="G28" s="138"/>
      <c r="H28" s="99" t="str">
        <f>IF(Badges!G514="C","E","")</f>
        <v/>
      </c>
      <c r="I28" s="138"/>
      <c r="J28" s="99" t="str">
        <f>IF(Badges!H514="C","E","")</f>
        <v/>
      </c>
      <c r="K28" s="138"/>
      <c r="L28" s="99" t="str">
        <f>IF(Badges!I514="C","E","")</f>
        <v/>
      </c>
      <c r="M28" s="138"/>
      <c r="N28" s="99" t="str">
        <f>IF(Badges!J514="C","E","")</f>
        <v/>
      </c>
      <c r="O28" s="138"/>
      <c r="P28" s="99" t="str">
        <f>IF(Badges!K514="C","E","")</f>
        <v/>
      </c>
      <c r="Q28" s="138"/>
      <c r="R28" s="99" t="str">
        <f>IF(Badges!L514="C","E","")</f>
        <v/>
      </c>
      <c r="S28" s="138"/>
      <c r="T28" s="99" t="str">
        <f>IF(Badges!M514="C","E","")</f>
        <v/>
      </c>
      <c r="U28" s="138"/>
      <c r="V28" s="99" t="str">
        <f>IF(Badges!N514="C","E","")</f>
        <v/>
      </c>
      <c r="W28" s="138"/>
      <c r="X28" s="99" t="str">
        <f>IF(Badges!O514="C","E","")</f>
        <v/>
      </c>
      <c r="Y28" s="138"/>
      <c r="Z28" s="99" t="str">
        <f>IF(Badges!P514="C","E","")</f>
        <v/>
      </c>
      <c r="AA28" s="138"/>
      <c r="AB28" s="99" t="str">
        <f>IF(Badges!Q514="C","E","")</f>
        <v/>
      </c>
      <c r="AC28" s="138"/>
      <c r="AD28" s="99" t="str">
        <f>IF(Badges!R514="C","E","")</f>
        <v/>
      </c>
      <c r="AE28" s="137"/>
    </row>
    <row r="29" spans="1:31" x14ac:dyDescent="0.2">
      <c r="A29" s="85" t="str">
        <f>Badges!A515</f>
        <v>Financial Literacy</v>
      </c>
      <c r="B29" s="95"/>
      <c r="C29" s="145"/>
      <c r="D29" s="95"/>
      <c r="E29" s="145"/>
      <c r="F29" s="95"/>
      <c r="G29" s="145"/>
      <c r="H29" s="95"/>
      <c r="I29" s="145"/>
      <c r="J29" s="95"/>
      <c r="K29" s="145"/>
      <c r="L29" s="95"/>
      <c r="M29" s="145"/>
      <c r="N29" s="95"/>
      <c r="O29" s="145"/>
      <c r="P29" s="95"/>
      <c r="Q29" s="145"/>
      <c r="R29" s="95"/>
      <c r="S29" s="145"/>
      <c r="T29" s="95"/>
      <c r="U29" s="145"/>
      <c r="V29" s="95"/>
      <c r="W29" s="145"/>
      <c r="X29" s="95"/>
      <c r="Y29" s="145"/>
      <c r="Z29" s="95"/>
      <c r="AA29" s="145"/>
      <c r="AB29" s="95"/>
      <c r="AC29" s="145"/>
      <c r="AD29" s="95"/>
      <c r="AE29" s="174"/>
    </row>
    <row r="30" spans="1:31" x14ac:dyDescent="0.2">
      <c r="A30" s="86" t="str">
        <f>Badges!B516</f>
        <v>Business Owner</v>
      </c>
      <c r="B30" s="99" t="str">
        <f>IF(Badges!D538="C","E","")</f>
        <v/>
      </c>
      <c r="C30" s="138"/>
      <c r="D30" s="99" t="str">
        <f>IF(Badges!E538="C","E","")</f>
        <v/>
      </c>
      <c r="E30" s="138"/>
      <c r="F30" s="99" t="str">
        <f>IF(Badges!F538="C","E","")</f>
        <v/>
      </c>
      <c r="G30" s="138"/>
      <c r="H30" s="99" t="str">
        <f>IF(Badges!G538="C","E","")</f>
        <v/>
      </c>
      <c r="I30" s="138"/>
      <c r="J30" s="99" t="str">
        <f>IF(Badges!H538="C","E","")</f>
        <v/>
      </c>
      <c r="K30" s="138"/>
      <c r="L30" s="99" t="str">
        <f>IF(Badges!I538="C","E","")</f>
        <v/>
      </c>
      <c r="M30" s="138"/>
      <c r="N30" s="99" t="str">
        <f>IF(Badges!J538="C","E","")</f>
        <v/>
      </c>
      <c r="O30" s="138"/>
      <c r="P30" s="99" t="str">
        <f>IF(Badges!K538="C","E","")</f>
        <v/>
      </c>
      <c r="Q30" s="138"/>
      <c r="R30" s="99" t="str">
        <f>IF(Badges!L538="C","E","")</f>
        <v/>
      </c>
      <c r="S30" s="138"/>
      <c r="T30" s="99" t="str">
        <f>IF(Badges!M538="C","E","")</f>
        <v/>
      </c>
      <c r="U30" s="138"/>
      <c r="V30" s="99" t="str">
        <f>IF(Badges!N538="C","E","")</f>
        <v/>
      </c>
      <c r="W30" s="138"/>
      <c r="X30" s="99" t="str">
        <f>IF(Badges!O538="C","E","")</f>
        <v/>
      </c>
      <c r="Y30" s="138"/>
      <c r="Z30" s="99" t="str">
        <f>IF(Badges!P538="C","E","")</f>
        <v/>
      </c>
      <c r="AA30" s="138"/>
      <c r="AB30" s="99" t="str">
        <f>IF(Badges!Q538="C","E","")</f>
        <v/>
      </c>
      <c r="AC30" s="138"/>
      <c r="AD30" s="99" t="str">
        <f>IF(Badges!R538="C","E","")</f>
        <v/>
      </c>
      <c r="AE30" s="137"/>
    </row>
    <row r="31" spans="1:31" x14ac:dyDescent="0.2">
      <c r="A31" s="86" t="str">
        <f>Badges!B539</f>
        <v>Savvy Shopper</v>
      </c>
      <c r="B31" s="99" t="str">
        <f>IF(Badges!D561="C","E","")</f>
        <v/>
      </c>
      <c r="C31" s="138"/>
      <c r="D31" s="99" t="str">
        <f>IF(Badges!E561="C","E","")</f>
        <v/>
      </c>
      <c r="E31" s="138"/>
      <c r="F31" s="99" t="str">
        <f>IF(Badges!F561="C","E","")</f>
        <v/>
      </c>
      <c r="G31" s="138"/>
      <c r="H31" s="99" t="str">
        <f>IF(Badges!G561="C","E","")</f>
        <v/>
      </c>
      <c r="I31" s="138"/>
      <c r="J31" s="99" t="str">
        <f>IF(Badges!H561="C","E","")</f>
        <v/>
      </c>
      <c r="K31" s="138"/>
      <c r="L31" s="99" t="str">
        <f>IF(Badges!I561="C","E","")</f>
        <v/>
      </c>
      <c r="M31" s="138"/>
      <c r="N31" s="99" t="str">
        <f>IF(Badges!J561="C","E","")</f>
        <v/>
      </c>
      <c r="O31" s="138"/>
      <c r="P31" s="99" t="str">
        <f>IF(Badges!K561="C","E","")</f>
        <v/>
      </c>
      <c r="Q31" s="138"/>
      <c r="R31" s="99" t="str">
        <f>IF(Badges!L561="C","E","")</f>
        <v/>
      </c>
      <c r="S31" s="138"/>
      <c r="T31" s="99" t="str">
        <f>IF(Badges!M561="C","E","")</f>
        <v/>
      </c>
      <c r="U31" s="138"/>
      <c r="V31" s="99" t="str">
        <f>IF(Badges!N561="C","E","")</f>
        <v/>
      </c>
      <c r="W31" s="138"/>
      <c r="X31" s="99" t="str">
        <f>IF(Badges!O561="C","E","")</f>
        <v/>
      </c>
      <c r="Y31" s="138"/>
      <c r="Z31" s="99" t="str">
        <f>IF(Badges!P561="C","E","")</f>
        <v/>
      </c>
      <c r="AA31" s="138"/>
      <c r="AB31" s="99" t="str">
        <f>IF(Badges!Q561="C","E","")</f>
        <v/>
      </c>
      <c r="AC31" s="138"/>
      <c r="AD31" s="99" t="str">
        <f>IF(Badges!R561="C","E","")</f>
        <v/>
      </c>
      <c r="AE31" s="137"/>
    </row>
    <row r="32" spans="1:31" x14ac:dyDescent="0.2">
      <c r="A32" s="85" t="str">
        <f>Badges!A562</f>
        <v>Cookie Business</v>
      </c>
      <c r="B32" s="95"/>
      <c r="C32" s="145"/>
      <c r="D32" s="95"/>
      <c r="E32" s="145"/>
      <c r="F32" s="95"/>
      <c r="G32" s="145"/>
      <c r="H32" s="95"/>
      <c r="I32" s="145"/>
      <c r="J32" s="95"/>
      <c r="K32" s="145"/>
      <c r="L32" s="95"/>
      <c r="M32" s="145"/>
      <c r="N32" s="95"/>
      <c r="O32" s="145"/>
      <c r="P32" s="95"/>
      <c r="Q32" s="145"/>
      <c r="R32" s="95"/>
      <c r="S32" s="145"/>
      <c r="T32" s="95"/>
      <c r="U32" s="145"/>
      <c r="V32" s="95"/>
      <c r="W32" s="145"/>
      <c r="X32" s="95"/>
      <c r="Y32" s="145"/>
      <c r="Z32" s="95"/>
      <c r="AA32" s="145"/>
      <c r="AB32" s="95"/>
      <c r="AC32" s="145"/>
      <c r="AD32" s="95"/>
      <c r="AE32" s="174"/>
    </row>
    <row r="33" spans="1:31" x14ac:dyDescent="0.2">
      <c r="A33" s="86" t="str">
        <f>Badges!B563</f>
        <v>Cookie CEO</v>
      </c>
      <c r="B33" s="99" t="str">
        <f>IF(Badges!D575="C","E","")</f>
        <v>E</v>
      </c>
      <c r="C33" s="138"/>
      <c r="D33" s="99" t="str">
        <f>IF(Badges!E575="C","E","")</f>
        <v>E</v>
      </c>
      <c r="E33" s="138"/>
      <c r="F33" s="99" t="str">
        <f>IF(Badges!F575="C","E","")</f>
        <v>E</v>
      </c>
      <c r="G33" s="138"/>
      <c r="H33" s="99" t="str">
        <f>IF(Badges!G575="C","E","")</f>
        <v/>
      </c>
      <c r="I33" s="138"/>
      <c r="J33" s="99" t="str">
        <f>IF(Badges!H575="C","E","")</f>
        <v/>
      </c>
      <c r="K33" s="138"/>
      <c r="L33" s="99" t="str">
        <f>IF(Badges!I575="C","E","")</f>
        <v/>
      </c>
      <c r="M33" s="138"/>
      <c r="N33" s="99" t="str">
        <f>IF(Badges!J575="C","E","")</f>
        <v/>
      </c>
      <c r="O33" s="138"/>
      <c r="P33" s="99" t="str">
        <f>IF(Badges!K575="C","E","")</f>
        <v/>
      </c>
      <c r="Q33" s="138"/>
      <c r="R33" s="99" t="str">
        <f>IF(Badges!L575="C","E","")</f>
        <v/>
      </c>
      <c r="S33" s="138"/>
      <c r="T33" s="99" t="str">
        <f>IF(Badges!M575="C","E","")</f>
        <v/>
      </c>
      <c r="U33" s="138"/>
      <c r="V33" s="99" t="str">
        <f>IF(Badges!N575="C","E","")</f>
        <v/>
      </c>
      <c r="W33" s="138"/>
      <c r="X33" s="99" t="str">
        <f>IF(Badges!O575="C","E","")</f>
        <v/>
      </c>
      <c r="Y33" s="138"/>
      <c r="Z33" s="99" t="str">
        <f>IF(Badges!P575="C","E","")</f>
        <v/>
      </c>
      <c r="AA33" s="138"/>
      <c r="AB33" s="99" t="str">
        <f>IF(Badges!Q575="C","E","")</f>
        <v/>
      </c>
      <c r="AC33" s="138"/>
      <c r="AD33" s="99" t="str">
        <f>IF(Badges!R575="C","E","")</f>
        <v/>
      </c>
      <c r="AE33" s="137"/>
    </row>
    <row r="34" spans="1:31" x14ac:dyDescent="0.2">
      <c r="A34" s="86" t="str">
        <f>Badges!B576</f>
        <v>Customer Insights</v>
      </c>
      <c r="B34" s="99" t="str">
        <f>IF(Badges!D588="C","E","")</f>
        <v/>
      </c>
      <c r="C34" s="138"/>
      <c r="D34" s="99" t="str">
        <f>IF(Badges!E588="C","E","")</f>
        <v/>
      </c>
      <c r="E34" s="138"/>
      <c r="F34" s="99" t="str">
        <f>IF(Badges!F588="C","E","")</f>
        <v/>
      </c>
      <c r="G34" s="138"/>
      <c r="H34" s="99" t="str">
        <f>IF(Badges!G588="C","E","")</f>
        <v/>
      </c>
      <c r="I34" s="138"/>
      <c r="J34" s="99" t="str">
        <f>IF(Badges!H588="C","E","")</f>
        <v/>
      </c>
      <c r="K34" s="138"/>
      <c r="L34" s="99" t="str">
        <f>IF(Badges!I588="C","E","")</f>
        <v/>
      </c>
      <c r="M34" s="138"/>
      <c r="N34" s="99" t="str">
        <f>IF(Badges!J588="C","E","")</f>
        <v/>
      </c>
      <c r="O34" s="138"/>
      <c r="P34" s="99" t="str">
        <f>IF(Badges!K588="C","E","")</f>
        <v/>
      </c>
      <c r="Q34" s="138"/>
      <c r="R34" s="99" t="str">
        <f>IF(Badges!L588="C","E","")</f>
        <v/>
      </c>
      <c r="S34" s="138"/>
      <c r="T34" s="99" t="str">
        <f>IF(Badges!M588="C","E","")</f>
        <v/>
      </c>
      <c r="U34" s="138"/>
      <c r="V34" s="99" t="str">
        <f>IF(Badges!N588="C","E","")</f>
        <v/>
      </c>
      <c r="W34" s="138"/>
      <c r="X34" s="99" t="str">
        <f>IF(Badges!O588="C","E","")</f>
        <v/>
      </c>
      <c r="Y34" s="138"/>
      <c r="Z34" s="99" t="str">
        <f>IF(Badges!P588="C","E","")</f>
        <v/>
      </c>
      <c r="AA34" s="138"/>
      <c r="AB34" s="99" t="str">
        <f>IF(Badges!Q588="C","E","")</f>
        <v/>
      </c>
      <c r="AC34" s="138"/>
      <c r="AD34" s="99" t="str">
        <f>IF(Badges!R588="C","E","")</f>
        <v/>
      </c>
      <c r="AE34" s="137"/>
    </row>
    <row r="35" spans="1:31" x14ac:dyDescent="0.2">
      <c r="A35" s="104" t="s">
        <v>133</v>
      </c>
      <c r="B35" s="102"/>
      <c r="C35" s="175"/>
      <c r="D35" s="102"/>
      <c r="E35" s="175"/>
      <c r="F35" s="102"/>
      <c r="G35" s="175"/>
      <c r="H35" s="102"/>
      <c r="I35" s="175"/>
      <c r="J35" s="102"/>
      <c r="K35" s="175"/>
      <c r="L35" s="102"/>
      <c r="M35" s="175"/>
      <c r="N35" s="102"/>
      <c r="O35" s="175"/>
      <c r="P35" s="102"/>
      <c r="Q35" s="175"/>
      <c r="R35" s="102"/>
      <c r="S35" s="175"/>
      <c r="T35" s="102"/>
      <c r="U35" s="175"/>
      <c r="V35" s="102"/>
      <c r="W35" s="175"/>
      <c r="X35" s="102"/>
      <c r="Y35" s="175"/>
      <c r="Z35" s="102"/>
      <c r="AA35" s="175"/>
      <c r="AB35" s="102"/>
      <c r="AC35" s="175"/>
      <c r="AD35" s="102"/>
      <c r="AE35" s="176"/>
    </row>
    <row r="36" spans="1:31" x14ac:dyDescent="0.2">
      <c r="A36" s="105" t="str">
        <f>Journeys!A6</f>
        <v>Agent of Change</v>
      </c>
      <c r="B36" s="106"/>
      <c r="C36" s="177"/>
      <c r="D36" s="106"/>
      <c r="E36" s="177"/>
      <c r="F36" s="106"/>
      <c r="G36" s="177"/>
      <c r="H36" s="106"/>
      <c r="I36" s="177"/>
      <c r="J36" s="106"/>
      <c r="K36" s="177"/>
      <c r="L36" s="106"/>
      <c r="M36" s="177"/>
      <c r="N36" s="106"/>
      <c r="O36" s="177"/>
      <c r="P36" s="106"/>
      <c r="Q36" s="177"/>
      <c r="R36" s="106"/>
      <c r="S36" s="177"/>
      <c r="T36" s="106"/>
      <c r="U36" s="177"/>
      <c r="V36" s="106"/>
      <c r="W36" s="177"/>
      <c r="X36" s="106"/>
      <c r="Y36" s="177"/>
      <c r="Z36" s="106"/>
      <c r="AA36" s="177"/>
      <c r="AB36" s="106"/>
      <c r="AC36" s="177"/>
      <c r="AD36" s="106"/>
      <c r="AE36" s="178"/>
    </row>
    <row r="37" spans="1:31" x14ac:dyDescent="0.2">
      <c r="A37" s="91" t="str">
        <f>Journeys!B7</f>
        <v>The Power of One Award</v>
      </c>
      <c r="B37" s="99" t="str">
        <f>IF(Journeys!D11="C","E","")</f>
        <v>E</v>
      </c>
      <c r="C37" s="138"/>
      <c r="D37" s="99" t="str">
        <f>IF(Journeys!E11="C","E","")</f>
        <v>E</v>
      </c>
      <c r="E37" s="138"/>
      <c r="F37" s="99" t="str">
        <f>IF(Journeys!F11="C","E","")</f>
        <v/>
      </c>
      <c r="G37" s="138"/>
      <c r="H37" s="99" t="str">
        <f>IF(Journeys!G11="C","E","")</f>
        <v/>
      </c>
      <c r="I37" s="138"/>
      <c r="J37" s="99" t="str">
        <f>IF(Journeys!H11="C","E","")</f>
        <v/>
      </c>
      <c r="K37" s="138"/>
      <c r="L37" s="99" t="str">
        <f>IF(Journeys!I11="C","E","")</f>
        <v/>
      </c>
      <c r="M37" s="138"/>
      <c r="N37" s="99" t="str">
        <f>IF(Journeys!J11="C","E","")</f>
        <v/>
      </c>
      <c r="O37" s="138"/>
      <c r="P37" s="99" t="str">
        <f>IF(Journeys!K11="C","E","")</f>
        <v/>
      </c>
      <c r="Q37" s="138"/>
      <c r="R37" s="99" t="str">
        <f>IF(Journeys!L11="C","E","")</f>
        <v/>
      </c>
      <c r="S37" s="138"/>
      <c r="T37" s="99" t="str">
        <f>IF(Journeys!M11="C","E","")</f>
        <v/>
      </c>
      <c r="U37" s="138"/>
      <c r="V37" s="99" t="str">
        <f>IF(Journeys!N11="C","E","")</f>
        <v/>
      </c>
      <c r="W37" s="138"/>
      <c r="X37" s="99" t="str">
        <f>IF(Journeys!O11="C","E","")</f>
        <v/>
      </c>
      <c r="Y37" s="138"/>
      <c r="Z37" s="99" t="str">
        <f>IF(Journeys!P11="C","E","")</f>
        <v/>
      </c>
      <c r="AA37" s="138"/>
      <c r="AB37" s="99" t="str">
        <f>IF(Journeys!Q11="C","E","")</f>
        <v/>
      </c>
      <c r="AC37" s="138"/>
      <c r="AD37" s="99" t="str">
        <f>IF(Journeys!R11="C","E","")</f>
        <v/>
      </c>
      <c r="AE37" s="137"/>
    </row>
    <row r="38" spans="1:31" x14ac:dyDescent="0.2">
      <c r="A38" s="91" t="str">
        <f>Journeys!B12</f>
        <v>The Power of Team Award</v>
      </c>
      <c r="B38" s="99" t="str">
        <f>IF(Journeys!D15="C","E","")</f>
        <v>E</v>
      </c>
      <c r="C38" s="138"/>
      <c r="D38" s="99" t="str">
        <f>IF(Journeys!E15="C","E","")</f>
        <v>E</v>
      </c>
      <c r="E38" s="138"/>
      <c r="F38" s="99" t="str">
        <f>IF(Journeys!F15="C","E","")</f>
        <v/>
      </c>
      <c r="G38" s="138"/>
      <c r="H38" s="99" t="str">
        <f>IF(Journeys!G15="C","E","")</f>
        <v/>
      </c>
      <c r="I38" s="138"/>
      <c r="J38" s="99" t="str">
        <f>IF(Journeys!H15="C","E","")</f>
        <v/>
      </c>
      <c r="K38" s="138"/>
      <c r="L38" s="99" t="str">
        <f>IF(Journeys!I15="C","E","")</f>
        <v/>
      </c>
      <c r="M38" s="138"/>
      <c r="N38" s="99" t="str">
        <f>IF(Journeys!J15="C","E","")</f>
        <v/>
      </c>
      <c r="O38" s="138"/>
      <c r="P38" s="99" t="str">
        <f>IF(Journeys!K15="C","E","")</f>
        <v/>
      </c>
      <c r="Q38" s="138"/>
      <c r="R38" s="99" t="str">
        <f>IF(Journeys!L15="C","E","")</f>
        <v/>
      </c>
      <c r="S38" s="138"/>
      <c r="T38" s="99" t="str">
        <f>IF(Journeys!M15="C","E","")</f>
        <v/>
      </c>
      <c r="U38" s="138"/>
      <c r="V38" s="99" t="str">
        <f>IF(Journeys!N15="C","E","")</f>
        <v/>
      </c>
      <c r="W38" s="138"/>
      <c r="X38" s="99" t="str">
        <f>IF(Journeys!O15="C","E","")</f>
        <v/>
      </c>
      <c r="Y38" s="138"/>
      <c r="Z38" s="99" t="str">
        <f>IF(Journeys!P15="C","E","")</f>
        <v/>
      </c>
      <c r="AA38" s="138"/>
      <c r="AB38" s="99" t="str">
        <f>IF(Journeys!Q15="C","E","")</f>
        <v/>
      </c>
      <c r="AC38" s="138"/>
      <c r="AD38" s="99" t="str">
        <f>IF(Journeys!R15="C","E","")</f>
        <v/>
      </c>
      <c r="AE38" s="137"/>
    </row>
    <row r="39" spans="1:31" x14ac:dyDescent="0.2">
      <c r="A39" s="91" t="str">
        <f>Journeys!B16</f>
        <v>The Power of Community Award</v>
      </c>
      <c r="B39" s="99" t="str">
        <f>IF(Journeys!D19="C","E","")</f>
        <v>E</v>
      </c>
      <c r="C39" s="138"/>
      <c r="D39" s="99" t="str">
        <f>IF(Journeys!E19="C","E","")</f>
        <v/>
      </c>
      <c r="E39" s="138"/>
      <c r="F39" s="99" t="str">
        <f>IF(Journeys!F19="C","E","")</f>
        <v/>
      </c>
      <c r="G39" s="138"/>
      <c r="H39" s="99" t="str">
        <f>IF(Journeys!G19="C","E","")</f>
        <v/>
      </c>
      <c r="I39" s="138"/>
      <c r="J39" s="99" t="str">
        <f>IF(Journeys!H19="C","E","")</f>
        <v/>
      </c>
      <c r="K39" s="138"/>
      <c r="L39" s="99" t="str">
        <f>IF(Journeys!I19="C","E","")</f>
        <v/>
      </c>
      <c r="M39" s="138"/>
      <c r="N39" s="99" t="str">
        <f>IF(Journeys!J19="C","E","")</f>
        <v/>
      </c>
      <c r="O39" s="138"/>
      <c r="P39" s="99" t="str">
        <f>IF(Journeys!K19="C","E","")</f>
        <v/>
      </c>
      <c r="Q39" s="138"/>
      <c r="R39" s="99" t="str">
        <f>IF(Journeys!L19="C","E","")</f>
        <v/>
      </c>
      <c r="S39" s="138"/>
      <c r="T39" s="99" t="str">
        <f>IF(Journeys!M19="C","E","")</f>
        <v/>
      </c>
      <c r="U39" s="138"/>
      <c r="V39" s="99" t="str">
        <f>IF(Journeys!N19="C","E","")</f>
        <v/>
      </c>
      <c r="W39" s="138"/>
      <c r="X39" s="99" t="str">
        <f>IF(Journeys!O19="C","E","")</f>
        <v/>
      </c>
      <c r="Y39" s="138"/>
      <c r="Z39" s="99" t="str">
        <f>IF(Journeys!P19="C","E","")</f>
        <v/>
      </c>
      <c r="AA39" s="138"/>
      <c r="AB39" s="99" t="str">
        <f>IF(Journeys!Q19="C","E","")</f>
        <v/>
      </c>
      <c r="AC39" s="138"/>
      <c r="AD39" s="99" t="str">
        <f>IF(Journeys!R19="C","E","")</f>
        <v/>
      </c>
      <c r="AE39" s="137"/>
    </row>
    <row r="40" spans="1:31" x14ac:dyDescent="0.2">
      <c r="A40" s="90" t="str">
        <f>Journeys!A22</f>
        <v>GET MOVING!</v>
      </c>
      <c r="B40" s="95"/>
      <c r="C40" s="145"/>
      <c r="D40" s="95"/>
      <c r="E40" s="145"/>
      <c r="F40" s="95"/>
      <c r="G40" s="145"/>
      <c r="H40" s="95"/>
      <c r="I40" s="145"/>
      <c r="J40" s="95"/>
      <c r="K40" s="145"/>
      <c r="L40" s="95"/>
      <c r="M40" s="145"/>
      <c r="N40" s="95"/>
      <c r="O40" s="145"/>
      <c r="P40" s="95"/>
      <c r="Q40" s="145"/>
      <c r="R40" s="95"/>
      <c r="S40" s="145"/>
      <c r="T40" s="95"/>
      <c r="U40" s="145"/>
      <c r="V40" s="95"/>
      <c r="W40" s="145"/>
      <c r="X40" s="95"/>
      <c r="Y40" s="145"/>
      <c r="Z40" s="95"/>
      <c r="AA40" s="145"/>
      <c r="AB40" s="95"/>
      <c r="AC40" s="145"/>
      <c r="AD40" s="95"/>
      <c r="AE40" s="174"/>
    </row>
    <row r="41" spans="1:31" x14ac:dyDescent="0.2">
      <c r="A41" s="91" t="str">
        <f>Journeys!B23</f>
        <v>Energize Award</v>
      </c>
      <c r="B41" s="99" t="str">
        <f>IF(Journeys!D27="C","E","")</f>
        <v/>
      </c>
      <c r="C41" s="138"/>
      <c r="D41" s="99" t="str">
        <f>IF(Journeys!E27="C","E","")</f>
        <v/>
      </c>
      <c r="E41" s="138"/>
      <c r="F41" s="99" t="str">
        <f>IF(Journeys!F27="C","E","")</f>
        <v/>
      </c>
      <c r="G41" s="138"/>
      <c r="H41" s="99" t="str">
        <f>IF(Journeys!G27="C","E","")</f>
        <v/>
      </c>
      <c r="I41" s="138"/>
      <c r="J41" s="99" t="str">
        <f>IF(Journeys!H27="C","E","")</f>
        <v/>
      </c>
      <c r="K41" s="138"/>
      <c r="L41" s="99" t="str">
        <f>IF(Journeys!I27="C","E","")</f>
        <v/>
      </c>
      <c r="M41" s="138"/>
      <c r="N41" s="99" t="str">
        <f>IF(Journeys!J27="C","E","")</f>
        <v/>
      </c>
      <c r="O41" s="138"/>
      <c r="P41" s="99" t="str">
        <f>IF(Journeys!K27="C","E","")</f>
        <v/>
      </c>
      <c r="Q41" s="138"/>
      <c r="R41" s="99" t="str">
        <f>IF(Journeys!L27="C","E","")</f>
        <v/>
      </c>
      <c r="S41" s="138"/>
      <c r="T41" s="99" t="str">
        <f>IF(Journeys!M27="C","E","")</f>
        <v/>
      </c>
      <c r="U41" s="138"/>
      <c r="V41" s="99" t="str">
        <f>IF(Journeys!N27="C","E","")</f>
        <v/>
      </c>
      <c r="W41" s="138"/>
      <c r="X41" s="99" t="str">
        <f>IF(Journeys!O27="C","E","")</f>
        <v/>
      </c>
      <c r="Y41" s="138"/>
      <c r="Z41" s="99" t="str">
        <f>IF(Journeys!P27="C","E","")</f>
        <v/>
      </c>
      <c r="AA41" s="138"/>
      <c r="AB41" s="99" t="str">
        <f>IF(Journeys!Q27="C","E","")</f>
        <v/>
      </c>
      <c r="AC41" s="138"/>
      <c r="AD41" s="99" t="str">
        <f>IF(Journeys!R27="C","E","")</f>
        <v/>
      </c>
      <c r="AE41" s="137"/>
    </row>
    <row r="42" spans="1:31" x14ac:dyDescent="0.2">
      <c r="A42" s="91" t="str">
        <f>Journeys!B28</f>
        <v>Investigate Award</v>
      </c>
      <c r="B42" s="99" t="str">
        <f>IF(Journeys!D32="C","E","")</f>
        <v/>
      </c>
      <c r="C42" s="138"/>
      <c r="D42" s="99" t="str">
        <f>IF(Journeys!E32="C","E","")</f>
        <v/>
      </c>
      <c r="E42" s="138"/>
      <c r="F42" s="99" t="str">
        <f>IF(Journeys!F32="C","E","")</f>
        <v/>
      </c>
      <c r="G42" s="138"/>
      <c r="H42" s="99" t="str">
        <f>IF(Journeys!G32="C","E","")</f>
        <v/>
      </c>
      <c r="I42" s="138"/>
      <c r="J42" s="99" t="str">
        <f>IF(Journeys!H32="C","E","")</f>
        <v/>
      </c>
      <c r="K42" s="138"/>
      <c r="L42" s="99" t="str">
        <f>IF(Journeys!I32="C","E","")</f>
        <v/>
      </c>
      <c r="M42" s="138"/>
      <c r="N42" s="99" t="str">
        <f>IF(Journeys!J32="C","E","")</f>
        <v/>
      </c>
      <c r="O42" s="138"/>
      <c r="P42" s="99" t="str">
        <f>IF(Journeys!K32="C","E","")</f>
        <v/>
      </c>
      <c r="Q42" s="138"/>
      <c r="R42" s="99" t="str">
        <f>IF(Journeys!L32="C","E","")</f>
        <v/>
      </c>
      <c r="S42" s="138"/>
      <c r="T42" s="99" t="str">
        <f>IF(Journeys!M32="C","E","")</f>
        <v/>
      </c>
      <c r="U42" s="138"/>
      <c r="V42" s="99" t="str">
        <f>IF(Journeys!N32="C","E","")</f>
        <v/>
      </c>
      <c r="W42" s="138"/>
      <c r="X42" s="99" t="str">
        <f>IF(Journeys!O32="C","E","")</f>
        <v/>
      </c>
      <c r="Y42" s="138"/>
      <c r="Z42" s="99" t="str">
        <f>IF(Journeys!P32="C","E","")</f>
        <v/>
      </c>
      <c r="AA42" s="138"/>
      <c r="AB42" s="99" t="str">
        <f>IF(Journeys!Q32="C","E","")</f>
        <v/>
      </c>
      <c r="AC42" s="138"/>
      <c r="AD42" s="99" t="str">
        <f>IF(Journeys!R32="C","E","")</f>
        <v/>
      </c>
      <c r="AE42" s="137"/>
    </row>
    <row r="43" spans="1:31" x14ac:dyDescent="0.2">
      <c r="A43" s="91" t="str">
        <f>Journeys!B33</f>
        <v>Innovate Award</v>
      </c>
      <c r="B43" s="99" t="str">
        <f>IF(Journeys!D36="C","E","")</f>
        <v/>
      </c>
      <c r="C43" s="138"/>
      <c r="D43" s="99" t="str">
        <f>IF(Journeys!E36="C","E","")</f>
        <v/>
      </c>
      <c r="E43" s="138"/>
      <c r="F43" s="99" t="str">
        <f>IF(Journeys!F36="C","E","")</f>
        <v/>
      </c>
      <c r="G43" s="138"/>
      <c r="H43" s="99" t="str">
        <f>IF(Journeys!G36="C","E","")</f>
        <v/>
      </c>
      <c r="I43" s="138"/>
      <c r="J43" s="99" t="str">
        <f>IF(Journeys!H36="C","E","")</f>
        <v/>
      </c>
      <c r="K43" s="138"/>
      <c r="L43" s="99" t="str">
        <f>IF(Journeys!I36="C","E","")</f>
        <v/>
      </c>
      <c r="M43" s="138"/>
      <c r="N43" s="99" t="str">
        <f>IF(Journeys!J36="C","E","")</f>
        <v/>
      </c>
      <c r="O43" s="138"/>
      <c r="P43" s="99" t="str">
        <f>IF(Journeys!K36="C","E","")</f>
        <v/>
      </c>
      <c r="Q43" s="138"/>
      <c r="R43" s="99" t="str">
        <f>IF(Journeys!L36="C","E","")</f>
        <v/>
      </c>
      <c r="S43" s="138"/>
      <c r="T43" s="99" t="str">
        <f>IF(Journeys!M36="C","E","")</f>
        <v/>
      </c>
      <c r="U43" s="138"/>
      <c r="V43" s="99" t="str">
        <f>IF(Journeys!N36="C","E","")</f>
        <v/>
      </c>
      <c r="W43" s="138"/>
      <c r="X43" s="99" t="str">
        <f>IF(Journeys!O36="C","E","")</f>
        <v/>
      </c>
      <c r="Y43" s="138"/>
      <c r="Z43" s="99" t="str">
        <f>IF(Journeys!P36="C","E","")</f>
        <v/>
      </c>
      <c r="AA43" s="138"/>
      <c r="AB43" s="99" t="str">
        <f>IF(Journeys!Q36="C","E","")</f>
        <v/>
      </c>
      <c r="AC43" s="138"/>
      <c r="AD43" s="99" t="str">
        <f>IF(Journeys!R36="C","E","")</f>
        <v/>
      </c>
      <c r="AE43" s="137"/>
    </row>
    <row r="44" spans="1:31" x14ac:dyDescent="0.2">
      <c r="A44" s="90" t="str">
        <f>Journeys!A39</f>
        <v>aMUSE</v>
      </c>
      <c r="B44" s="95"/>
      <c r="C44" s="145"/>
      <c r="D44" s="95"/>
      <c r="E44" s="145"/>
      <c r="F44" s="95"/>
      <c r="G44" s="145"/>
      <c r="H44" s="95"/>
      <c r="I44" s="145"/>
      <c r="J44" s="95"/>
      <c r="K44" s="145"/>
      <c r="L44" s="95"/>
      <c r="M44" s="145"/>
      <c r="N44" s="95"/>
      <c r="O44" s="145"/>
      <c r="P44" s="95"/>
      <c r="Q44" s="145"/>
      <c r="R44" s="95"/>
      <c r="S44" s="145"/>
      <c r="T44" s="95"/>
      <c r="U44" s="145"/>
      <c r="V44" s="95"/>
      <c r="W44" s="145"/>
      <c r="X44" s="95"/>
      <c r="Y44" s="145"/>
      <c r="Z44" s="95"/>
      <c r="AA44" s="145"/>
      <c r="AB44" s="95"/>
      <c r="AC44" s="145"/>
      <c r="AD44" s="95"/>
      <c r="AE44" s="174"/>
    </row>
    <row r="45" spans="1:31" x14ac:dyDescent="0.2">
      <c r="A45" s="91" t="str">
        <f>Journeys!B40</f>
        <v>Reach Out</v>
      </c>
      <c r="B45" s="99" t="str">
        <f>IF(Journeys!D42="C","E","")</f>
        <v/>
      </c>
      <c r="C45" s="138"/>
      <c r="D45" s="99" t="str">
        <f>IF(Journeys!E42="C","E","")</f>
        <v/>
      </c>
      <c r="E45" s="138"/>
      <c r="F45" s="99" t="str">
        <f>IF(Journeys!F42="C","E","")</f>
        <v/>
      </c>
      <c r="G45" s="138"/>
      <c r="H45" s="99" t="str">
        <f>IF(Journeys!G42="C","E","")</f>
        <v/>
      </c>
      <c r="I45" s="138"/>
      <c r="J45" s="99" t="str">
        <f>IF(Journeys!H42="C","E","")</f>
        <v/>
      </c>
      <c r="K45" s="138"/>
      <c r="L45" s="99" t="str">
        <f>IF(Journeys!I42="C","E","")</f>
        <v/>
      </c>
      <c r="M45" s="138"/>
      <c r="N45" s="99" t="str">
        <f>IF(Journeys!J42="C","E","")</f>
        <v/>
      </c>
      <c r="O45" s="138"/>
      <c r="P45" s="99" t="str">
        <f>IF(Journeys!K42="C","E","")</f>
        <v/>
      </c>
      <c r="Q45" s="138"/>
      <c r="R45" s="99" t="str">
        <f>IF(Journeys!L42="C","E","")</f>
        <v/>
      </c>
      <c r="S45" s="138"/>
      <c r="T45" s="99" t="str">
        <f>IF(Journeys!M42="C","E","")</f>
        <v/>
      </c>
      <c r="U45" s="138"/>
      <c r="V45" s="99" t="str">
        <f>IF(Journeys!N42="C","E","")</f>
        <v/>
      </c>
      <c r="W45" s="138"/>
      <c r="X45" s="99" t="str">
        <f>IF(Journeys!O42="C","E","")</f>
        <v/>
      </c>
      <c r="Y45" s="138"/>
      <c r="Z45" s="99" t="str">
        <f>IF(Journeys!P42="C","E","")</f>
        <v/>
      </c>
      <c r="AA45" s="138"/>
      <c r="AB45" s="99" t="str">
        <f>IF(Journeys!Q42="C","E","")</f>
        <v/>
      </c>
      <c r="AC45" s="138"/>
      <c r="AD45" s="99" t="str">
        <f>IF(Journeys!R42="C","E","")</f>
        <v/>
      </c>
      <c r="AE45" s="137"/>
    </row>
    <row r="46" spans="1:31" x14ac:dyDescent="0.2">
      <c r="A46" s="91" t="str">
        <f>Journeys!B43</f>
        <v>Speak Out</v>
      </c>
      <c r="B46" s="99" t="str">
        <f>IF(Journeys!D45="C","E","")</f>
        <v/>
      </c>
      <c r="C46" s="138"/>
      <c r="D46" s="99" t="str">
        <f>IF(Journeys!E45="C","E","")</f>
        <v/>
      </c>
      <c r="E46" s="138"/>
      <c r="F46" s="99" t="str">
        <f>IF(Journeys!F45="C","E","")</f>
        <v/>
      </c>
      <c r="G46" s="138"/>
      <c r="H46" s="99" t="str">
        <f>IF(Journeys!G45="C","E","")</f>
        <v/>
      </c>
      <c r="I46" s="138"/>
      <c r="J46" s="99" t="str">
        <f>IF(Journeys!H45="C","E","")</f>
        <v/>
      </c>
      <c r="K46" s="138"/>
      <c r="L46" s="99" t="str">
        <f>IF(Journeys!I45="C","E","")</f>
        <v/>
      </c>
      <c r="M46" s="138"/>
      <c r="N46" s="99" t="str">
        <f>IF(Journeys!J45="C","E","")</f>
        <v/>
      </c>
      <c r="O46" s="138"/>
      <c r="P46" s="99" t="str">
        <f>IF(Journeys!K45="C","E","")</f>
        <v/>
      </c>
      <c r="Q46" s="138"/>
      <c r="R46" s="99" t="str">
        <f>IF(Journeys!L45="C","E","")</f>
        <v/>
      </c>
      <c r="S46" s="138"/>
      <c r="T46" s="99" t="str">
        <f>IF(Journeys!M45="C","E","")</f>
        <v/>
      </c>
      <c r="U46" s="138"/>
      <c r="V46" s="99" t="str">
        <f>IF(Journeys!N45="C","E","")</f>
        <v/>
      </c>
      <c r="W46" s="138"/>
      <c r="X46" s="99" t="str">
        <f>IF(Journeys!O45="C","E","")</f>
        <v/>
      </c>
      <c r="Y46" s="138"/>
      <c r="Z46" s="99" t="str">
        <f>IF(Journeys!P45="C","E","")</f>
        <v/>
      </c>
      <c r="AA46" s="138"/>
      <c r="AB46" s="99" t="str">
        <f>IF(Journeys!Q45="C","E","")</f>
        <v/>
      </c>
      <c r="AC46" s="138"/>
      <c r="AD46" s="99" t="str">
        <f>IF(Journeys!R45="C","E","")</f>
        <v/>
      </c>
      <c r="AE46" s="137"/>
    </row>
    <row r="47" spans="1:31" x14ac:dyDescent="0.2">
      <c r="A47" s="91" t="str">
        <f>Journeys!B46</f>
        <v>Try Out</v>
      </c>
      <c r="B47" s="99" t="str">
        <f>IF(Journeys!D48="C","E","")</f>
        <v/>
      </c>
      <c r="C47" s="138"/>
      <c r="D47" s="99" t="str">
        <f>IF(Journeys!E48="C","E","")</f>
        <v/>
      </c>
      <c r="E47" s="138"/>
      <c r="F47" s="99" t="str">
        <f>IF(Journeys!F48="C","E","")</f>
        <v/>
      </c>
      <c r="G47" s="138"/>
      <c r="H47" s="99" t="str">
        <f>IF(Journeys!G48="C","E","")</f>
        <v/>
      </c>
      <c r="I47" s="138"/>
      <c r="J47" s="99" t="str">
        <f>IF(Journeys!H48="C","E","")</f>
        <v/>
      </c>
      <c r="K47" s="138"/>
      <c r="L47" s="99" t="str">
        <f>IF(Journeys!I48="C","E","")</f>
        <v/>
      </c>
      <c r="M47" s="138"/>
      <c r="N47" s="99" t="str">
        <f>IF(Journeys!J48="C","E","")</f>
        <v/>
      </c>
      <c r="O47" s="138"/>
      <c r="P47" s="99" t="str">
        <f>IF(Journeys!K48="C","E","")</f>
        <v/>
      </c>
      <c r="Q47" s="138"/>
      <c r="R47" s="99" t="str">
        <f>IF(Journeys!L48="C","E","")</f>
        <v/>
      </c>
      <c r="S47" s="138"/>
      <c r="T47" s="99" t="str">
        <f>IF(Journeys!M48="C","E","")</f>
        <v/>
      </c>
      <c r="U47" s="138"/>
      <c r="V47" s="99" t="str">
        <f>IF(Journeys!N48="C","E","")</f>
        <v/>
      </c>
      <c r="W47" s="138"/>
      <c r="X47" s="99" t="str">
        <f>IF(Journeys!O48="C","E","")</f>
        <v/>
      </c>
      <c r="Y47" s="138"/>
      <c r="Z47" s="99" t="str">
        <f>IF(Journeys!P48="C","E","")</f>
        <v/>
      </c>
      <c r="AA47" s="138"/>
      <c r="AB47" s="99" t="str">
        <f>IF(Journeys!Q48="C","E","")</f>
        <v/>
      </c>
      <c r="AC47" s="138"/>
      <c r="AD47" s="99" t="str">
        <f>IF(Journeys!R48="C","E","")</f>
        <v/>
      </c>
      <c r="AE47" s="137"/>
    </row>
    <row r="48" spans="1:31" x14ac:dyDescent="0.2">
      <c r="A48" s="85" t="str">
        <f>'Council Own'!A5:R5</f>
        <v>Council's Own</v>
      </c>
      <c r="B48" s="95"/>
      <c r="C48" s="145"/>
      <c r="D48" s="95"/>
      <c r="E48" s="145"/>
      <c r="F48" s="95"/>
      <c r="G48" s="145"/>
      <c r="H48" s="95"/>
      <c r="I48" s="145"/>
      <c r="J48" s="95"/>
      <c r="K48" s="145"/>
      <c r="L48" s="95"/>
      <c r="M48" s="145"/>
      <c r="N48" s="95"/>
      <c r="O48" s="145"/>
      <c r="P48" s="95"/>
      <c r="Q48" s="145"/>
      <c r="R48" s="95"/>
      <c r="S48" s="145"/>
      <c r="T48" s="95"/>
      <c r="U48" s="145"/>
      <c r="V48" s="95"/>
      <c r="W48" s="145"/>
      <c r="X48" s="95"/>
      <c r="Y48" s="145"/>
      <c r="Z48" s="95"/>
      <c r="AA48" s="145"/>
      <c r="AB48" s="95"/>
      <c r="AC48" s="145"/>
      <c r="AD48" s="95"/>
      <c r="AE48" s="174"/>
    </row>
    <row r="49" spans="1:31" x14ac:dyDescent="0.2">
      <c r="A49" s="86" t="str">
        <f>'Council Own'!B6</f>
        <v>&lt;&lt;List Badge Here&gt;&gt;</v>
      </c>
      <c r="B49" s="99" t="str">
        <f>IF('Council Own'!D28="C","E","")</f>
        <v/>
      </c>
      <c r="C49" s="138"/>
      <c r="D49" s="99" t="str">
        <f>IF('Council Own'!E28="C","E","")</f>
        <v/>
      </c>
      <c r="E49" s="138"/>
      <c r="F49" s="99" t="str">
        <f>IF('Council Own'!F28="C","E","")</f>
        <v/>
      </c>
      <c r="G49" s="138"/>
      <c r="H49" s="99" t="str">
        <f>IF('Council Own'!G28="C","E","")</f>
        <v/>
      </c>
      <c r="I49" s="138"/>
      <c r="J49" s="99" t="str">
        <f>IF('Council Own'!H28="C","E","")</f>
        <v/>
      </c>
      <c r="K49" s="138"/>
      <c r="L49" s="99" t="str">
        <f>IF('Council Own'!I28="C","E","")</f>
        <v/>
      </c>
      <c r="M49" s="138"/>
      <c r="N49" s="99" t="str">
        <f>IF('Council Own'!J28="C","E","")</f>
        <v/>
      </c>
      <c r="O49" s="138"/>
      <c r="P49" s="99" t="str">
        <f>IF('Council Own'!K28="C","E","")</f>
        <v/>
      </c>
      <c r="Q49" s="138"/>
      <c r="R49" s="99" t="str">
        <f>IF('Council Own'!L28="C","E","")</f>
        <v/>
      </c>
      <c r="S49" s="138"/>
      <c r="T49" s="99" t="str">
        <f>IF('Council Own'!M28="C","E","")</f>
        <v/>
      </c>
      <c r="U49" s="138"/>
      <c r="V49" s="99" t="str">
        <f>IF('Council Own'!N28="C","E","")</f>
        <v/>
      </c>
      <c r="W49" s="138"/>
      <c r="X49" s="99" t="str">
        <f>IF('Council Own'!O28="C","E","")</f>
        <v/>
      </c>
      <c r="Y49" s="138"/>
      <c r="Z49" s="99" t="str">
        <f>IF('Council Own'!P28="C","E","")</f>
        <v/>
      </c>
      <c r="AA49" s="138"/>
      <c r="AB49" s="99" t="str">
        <f>IF('Council Own'!Q28="C","E","")</f>
        <v/>
      </c>
      <c r="AC49" s="138"/>
      <c r="AD49" s="99" t="str">
        <f>IF('Council Own'!R28="C","E","")</f>
        <v/>
      </c>
      <c r="AE49" s="137"/>
    </row>
    <row r="50" spans="1:31" x14ac:dyDescent="0.2">
      <c r="A50" s="86" t="str">
        <f>'Council Own'!B30</f>
        <v>&lt;&lt;List Badge Here&gt;&gt;</v>
      </c>
      <c r="B50" s="99" t="str">
        <f>IF('Council Own'!D52="C","E","")</f>
        <v/>
      </c>
      <c r="C50" s="138"/>
      <c r="D50" s="99" t="str">
        <f>IF('Council Own'!E52="C","E","")</f>
        <v/>
      </c>
      <c r="E50" s="138"/>
      <c r="F50" s="99" t="str">
        <f>IF('Council Own'!F52="C","E","")</f>
        <v/>
      </c>
      <c r="G50" s="138"/>
      <c r="H50" s="99" t="str">
        <f>IF('Council Own'!G52="C","E","")</f>
        <v/>
      </c>
      <c r="I50" s="138"/>
      <c r="J50" s="99" t="str">
        <f>IF('Council Own'!H52="C","E","")</f>
        <v/>
      </c>
      <c r="K50" s="138"/>
      <c r="L50" s="99" t="str">
        <f>IF('Council Own'!I52="C","E","")</f>
        <v/>
      </c>
      <c r="M50" s="138"/>
      <c r="N50" s="99" t="str">
        <f>IF('Council Own'!J52="C","E","")</f>
        <v/>
      </c>
      <c r="O50" s="138"/>
      <c r="P50" s="99" t="str">
        <f>IF('Council Own'!K52="C","E","")</f>
        <v/>
      </c>
      <c r="Q50" s="138"/>
      <c r="R50" s="99" t="str">
        <f>IF('Council Own'!L52="C","E","")</f>
        <v/>
      </c>
      <c r="S50" s="138"/>
      <c r="T50" s="99" t="str">
        <f>IF('Council Own'!M52="C","E","")</f>
        <v/>
      </c>
      <c r="U50" s="138"/>
      <c r="V50" s="99" t="str">
        <f>IF('Council Own'!N52="C","E","")</f>
        <v/>
      </c>
      <c r="W50" s="138"/>
      <c r="X50" s="99" t="str">
        <f>IF('Council Own'!O52="C","E","")</f>
        <v/>
      </c>
      <c r="Y50" s="138"/>
      <c r="Z50" s="99" t="str">
        <f>IF('Council Own'!P52="C","E","")</f>
        <v/>
      </c>
      <c r="AA50" s="138"/>
      <c r="AB50" s="99" t="str">
        <f>IF('Council Own'!Q52="C","E","")</f>
        <v/>
      </c>
      <c r="AC50" s="138"/>
      <c r="AD50" s="99" t="str">
        <f>IF('Council Own'!R52="C","E","")</f>
        <v/>
      </c>
      <c r="AE50" s="137"/>
    </row>
    <row r="51" spans="1:31" x14ac:dyDescent="0.2">
      <c r="A51" s="86" t="str">
        <f>'Council Own'!B54</f>
        <v>&lt;&lt;List Badge Here&gt;&gt;</v>
      </c>
      <c r="B51" s="99" t="str">
        <f>IF('Council Own'!D76="C","E","")</f>
        <v/>
      </c>
      <c r="C51" s="138"/>
      <c r="D51" s="99" t="str">
        <f>IF('Council Own'!E76="C","E","")</f>
        <v/>
      </c>
      <c r="E51" s="138"/>
      <c r="F51" s="99" t="str">
        <f>IF('Council Own'!F76="C","E","")</f>
        <v/>
      </c>
      <c r="G51" s="138"/>
      <c r="H51" s="99" t="str">
        <f>IF('Council Own'!G76="C","E","")</f>
        <v/>
      </c>
      <c r="I51" s="138"/>
      <c r="J51" s="99" t="str">
        <f>IF('Council Own'!H76="C","E","")</f>
        <v/>
      </c>
      <c r="K51" s="138"/>
      <c r="L51" s="99" t="str">
        <f>IF('Council Own'!I76="C","E","")</f>
        <v/>
      </c>
      <c r="M51" s="138"/>
      <c r="N51" s="99" t="str">
        <f>IF('Council Own'!J76="C","E","")</f>
        <v/>
      </c>
      <c r="O51" s="138"/>
      <c r="P51" s="99" t="str">
        <f>IF('Council Own'!K76="C","E","")</f>
        <v/>
      </c>
      <c r="Q51" s="138"/>
      <c r="R51" s="99" t="str">
        <f>IF('Council Own'!L76="C","E","")</f>
        <v/>
      </c>
      <c r="S51" s="138"/>
      <c r="T51" s="99" t="str">
        <f>IF('Council Own'!M76="C","E","")</f>
        <v/>
      </c>
      <c r="U51" s="138"/>
      <c r="V51" s="99" t="str">
        <f>IF('Council Own'!N76="C","E","")</f>
        <v/>
      </c>
      <c r="W51" s="138"/>
      <c r="X51" s="99" t="str">
        <f>IF('Council Own'!O76="C","E","")</f>
        <v/>
      </c>
      <c r="Y51" s="138"/>
      <c r="Z51" s="99" t="str">
        <f>IF('Council Own'!P76="C","E","")</f>
        <v/>
      </c>
      <c r="AA51" s="138"/>
      <c r="AB51" s="99" t="str">
        <f>IF('Council Own'!Q76="C","E","")</f>
        <v/>
      </c>
      <c r="AC51" s="138"/>
      <c r="AD51" s="99" t="str">
        <f>IF('Council Own'!R76="C","E","")</f>
        <v/>
      </c>
      <c r="AE51" s="137"/>
    </row>
    <row r="52" spans="1:31" x14ac:dyDescent="0.2">
      <c r="A52" s="86" t="str">
        <f>'Council Own'!B78</f>
        <v>&lt;&lt;List Badge Here&gt;&gt;</v>
      </c>
      <c r="B52" s="99" t="str">
        <f>IF('Council Own'!D100="C","E","")</f>
        <v/>
      </c>
      <c r="C52" s="138"/>
      <c r="D52" s="99" t="str">
        <f>IF('Council Own'!E100="C","E","")</f>
        <v/>
      </c>
      <c r="E52" s="138"/>
      <c r="F52" s="99" t="str">
        <f>IF('Council Own'!F100="C","E","")</f>
        <v/>
      </c>
      <c r="G52" s="138"/>
      <c r="H52" s="99" t="str">
        <f>IF('Council Own'!G100="C","E","")</f>
        <v/>
      </c>
      <c r="I52" s="138"/>
      <c r="J52" s="99" t="str">
        <f>IF('Council Own'!H100="C","E","")</f>
        <v/>
      </c>
      <c r="K52" s="138"/>
      <c r="L52" s="99" t="str">
        <f>IF('Council Own'!I100="C","E","")</f>
        <v/>
      </c>
      <c r="M52" s="138"/>
      <c r="N52" s="99" t="str">
        <f>IF('Council Own'!J100="C","E","")</f>
        <v/>
      </c>
      <c r="O52" s="138"/>
      <c r="P52" s="99" t="str">
        <f>IF('Council Own'!K100="C","E","")</f>
        <v/>
      </c>
      <c r="Q52" s="138"/>
      <c r="R52" s="99" t="str">
        <f>IF('Council Own'!L100="C","E","")</f>
        <v/>
      </c>
      <c r="S52" s="138"/>
      <c r="T52" s="99" t="str">
        <f>IF('Council Own'!M100="C","E","")</f>
        <v/>
      </c>
      <c r="U52" s="138"/>
      <c r="V52" s="99" t="str">
        <f>IF('Council Own'!N100="C","E","")</f>
        <v/>
      </c>
      <c r="W52" s="138"/>
      <c r="X52" s="99" t="str">
        <f>IF('Council Own'!O100="C","E","")</f>
        <v/>
      </c>
      <c r="Y52" s="138"/>
      <c r="Z52" s="99" t="str">
        <f>IF('Council Own'!P100="C","E","")</f>
        <v/>
      </c>
      <c r="AA52" s="138"/>
      <c r="AB52" s="99" t="str">
        <f>IF('Council Own'!Q100="C","E","")</f>
        <v/>
      </c>
      <c r="AC52" s="138"/>
      <c r="AD52" s="99" t="str">
        <f>IF('Council Own'!R100="C","E","")</f>
        <v/>
      </c>
      <c r="AE52" s="137"/>
    </row>
    <row r="53" spans="1:31" x14ac:dyDescent="0.2">
      <c r="A53" s="86" t="str">
        <f>'Council Own'!B102</f>
        <v>&lt;&lt;List Badge Here&gt;&gt;</v>
      </c>
      <c r="B53" s="99" t="str">
        <f>IF('Council Own'!D124="C","E","")</f>
        <v/>
      </c>
      <c r="C53" s="139"/>
      <c r="D53" s="99" t="str">
        <f>IF('Council Own'!E124="C","E","")</f>
        <v/>
      </c>
      <c r="E53" s="139"/>
      <c r="F53" s="99" t="str">
        <f>IF('Council Own'!F124="C","E","")</f>
        <v/>
      </c>
      <c r="G53" s="139"/>
      <c r="H53" s="99" t="str">
        <f>IF('Council Own'!G124="C","E","")</f>
        <v/>
      </c>
      <c r="I53" s="139"/>
      <c r="J53" s="99" t="str">
        <f>IF('Council Own'!H124="C","E","")</f>
        <v/>
      </c>
      <c r="K53" s="139"/>
      <c r="L53" s="99" t="str">
        <f>IF('Council Own'!I124="C","E","")</f>
        <v/>
      </c>
      <c r="M53" s="139"/>
      <c r="N53" s="99" t="str">
        <f>IF('Council Own'!J124="C","E","")</f>
        <v/>
      </c>
      <c r="O53" s="139"/>
      <c r="P53" s="99" t="str">
        <f>IF('Council Own'!K124="C","E","")</f>
        <v/>
      </c>
      <c r="Q53" s="139"/>
      <c r="R53" s="99" t="str">
        <f>IF('Council Own'!L124="C","E","")</f>
        <v/>
      </c>
      <c r="S53" s="139"/>
      <c r="T53" s="99" t="str">
        <f>IF('Council Own'!M124="C","E","")</f>
        <v/>
      </c>
      <c r="U53" s="139"/>
      <c r="V53" s="99" t="str">
        <f>IF('Council Own'!N124="C","E","")</f>
        <v/>
      </c>
      <c r="W53" s="139"/>
      <c r="X53" s="99" t="str">
        <f>IF('Council Own'!O124="C","E","")</f>
        <v/>
      </c>
      <c r="Y53" s="139"/>
      <c r="Z53" s="99" t="str">
        <f>IF('Council Own'!P124="C","E","")</f>
        <v/>
      </c>
      <c r="AA53" s="139"/>
      <c r="AB53" s="99" t="str">
        <f>IF('Council Own'!Q124="C","E","")</f>
        <v/>
      </c>
      <c r="AC53" s="139"/>
      <c r="AD53" s="99" t="str">
        <f>IF('Council Own'!R124="C","E","")</f>
        <v/>
      </c>
      <c r="AE53" s="143"/>
    </row>
    <row r="54" spans="1:31" x14ac:dyDescent="0.2">
      <c r="A54" s="85" t="s">
        <v>159</v>
      </c>
      <c r="B54" s="99" t="str">
        <f>IF('Bronze Award'!D14="C","E","")</f>
        <v>E</v>
      </c>
      <c r="C54" s="138" t="s">
        <v>782</v>
      </c>
      <c r="D54" s="99" t="str">
        <f>IF('Bronze Award'!E14="C","E","")</f>
        <v>E</v>
      </c>
      <c r="E54" s="138" t="s">
        <v>782</v>
      </c>
      <c r="F54" s="99" t="str">
        <f>IF('Bronze Award'!F14="C","E","")</f>
        <v/>
      </c>
      <c r="G54" s="138"/>
      <c r="H54" s="99" t="str">
        <f>IF('Bronze Award'!G14="C","E","")</f>
        <v/>
      </c>
      <c r="I54" s="138"/>
      <c r="J54" s="99" t="str">
        <f>IF('Bronze Award'!H14="C","E","")</f>
        <v/>
      </c>
      <c r="K54" s="138"/>
      <c r="L54" s="99" t="str">
        <f>IF('Bronze Award'!I14="C","E","")</f>
        <v/>
      </c>
      <c r="M54" s="138"/>
      <c r="N54" s="99" t="str">
        <f>IF('Bronze Award'!J14="C","E","")</f>
        <v/>
      </c>
      <c r="O54" s="138"/>
      <c r="P54" s="99" t="str">
        <f>IF('Bronze Award'!K14="C","E","")</f>
        <v/>
      </c>
      <c r="Q54" s="138"/>
      <c r="R54" s="99" t="str">
        <f>IF('Bronze Award'!L14="C","E","")</f>
        <v/>
      </c>
      <c r="S54" s="138"/>
      <c r="T54" s="99" t="str">
        <f>IF('Bronze Award'!M14="C","E","")</f>
        <v/>
      </c>
      <c r="U54" s="138"/>
      <c r="V54" s="99" t="str">
        <f>IF('Bronze Award'!N14="C","E","")</f>
        <v/>
      </c>
      <c r="W54" s="138"/>
      <c r="X54" s="99" t="str">
        <f>IF('Bronze Award'!O14="C","E","")</f>
        <v/>
      </c>
      <c r="Y54" s="138"/>
      <c r="Z54" s="99" t="str">
        <f>IF('Bronze Award'!P14="C","E","")</f>
        <v/>
      </c>
      <c r="AA54" s="138"/>
      <c r="AB54" s="99" t="str">
        <f>IF('Bronze Award'!Q14="C","E","")</f>
        <v/>
      </c>
      <c r="AC54" s="138"/>
      <c r="AD54" s="99" t="str">
        <f>IF('Bronze Award'!R14="C","E","")</f>
        <v/>
      </c>
      <c r="AE54" s="137"/>
    </row>
    <row r="55" spans="1:31" x14ac:dyDescent="0.2">
      <c r="A55" s="85" t="s">
        <v>132</v>
      </c>
      <c r="B55" s="99" t="str">
        <f>IF(Bridging!D18="C","E","")</f>
        <v/>
      </c>
      <c r="C55" s="138"/>
      <c r="D55" s="99" t="str">
        <f>IF(Bridging!E18="C","E","")</f>
        <v/>
      </c>
      <c r="E55" s="138"/>
      <c r="F55" s="99" t="str">
        <f>IF(Bridging!F18="C","E","")</f>
        <v/>
      </c>
      <c r="G55" s="138"/>
      <c r="H55" s="99" t="str">
        <f>IF(Bridging!G18="C","E","")</f>
        <v/>
      </c>
      <c r="I55" s="138"/>
      <c r="J55" s="99" t="str">
        <f>IF(Bridging!H18="C","E","")</f>
        <v/>
      </c>
      <c r="K55" s="138"/>
      <c r="L55" s="99" t="str">
        <f>IF(Bridging!I18="C","E","")</f>
        <v/>
      </c>
      <c r="M55" s="138"/>
      <c r="N55" s="99" t="str">
        <f>IF(Bridging!J18="C","E","")</f>
        <v/>
      </c>
      <c r="O55" s="138"/>
      <c r="P55" s="99" t="str">
        <f>IF(Bridging!K18="C","E","")</f>
        <v/>
      </c>
      <c r="Q55" s="138"/>
      <c r="R55" s="99" t="str">
        <f>IF(Bridging!L18="C","E","")</f>
        <v/>
      </c>
      <c r="S55" s="138"/>
      <c r="T55" s="99" t="str">
        <f>IF(Bridging!M18="C","E","")</f>
        <v/>
      </c>
      <c r="U55" s="138"/>
      <c r="V55" s="99" t="str">
        <f>IF(Bridging!N18="C","E","")</f>
        <v/>
      </c>
      <c r="W55" s="138"/>
      <c r="X55" s="99" t="str">
        <f>IF(Bridging!O18="C","E","")</f>
        <v/>
      </c>
      <c r="Y55" s="138"/>
      <c r="Z55" s="99" t="str">
        <f>IF(Bridging!P18="C","E","")</f>
        <v/>
      </c>
      <c r="AA55" s="138"/>
      <c r="AB55" s="99" t="str">
        <f>IF(Bridging!Q18="C","E","")</f>
        <v/>
      </c>
      <c r="AC55" s="138"/>
      <c r="AD55" s="99" t="str">
        <f>IF(Bridging!R18="C","E","")</f>
        <v/>
      </c>
      <c r="AE55" s="137"/>
    </row>
    <row r="56" spans="1:31" x14ac:dyDescent="0.2">
      <c r="A56" s="85" t="s">
        <v>594</v>
      </c>
      <c r="B56" s="101"/>
      <c r="C56" s="145"/>
      <c r="D56" s="101"/>
      <c r="E56" s="145"/>
      <c r="F56" s="101"/>
      <c r="G56" s="145"/>
      <c r="H56" s="101"/>
      <c r="I56" s="145"/>
      <c r="J56" s="101"/>
      <c r="K56" s="145"/>
      <c r="L56" s="101"/>
      <c r="M56" s="145"/>
      <c r="N56" s="101"/>
      <c r="O56" s="145"/>
      <c r="P56" s="101"/>
      <c r="Q56" s="145"/>
      <c r="R56" s="101"/>
      <c r="S56" s="145"/>
      <c r="T56" s="101"/>
      <c r="U56" s="145"/>
      <c r="V56" s="101"/>
      <c r="W56" s="145"/>
      <c r="X56" s="101"/>
      <c r="Y56" s="145"/>
      <c r="Z56" s="101"/>
      <c r="AA56" s="145"/>
      <c r="AB56" s="101"/>
      <c r="AC56" s="145"/>
      <c r="AD56" s="101"/>
      <c r="AE56" s="174"/>
    </row>
    <row r="57" spans="1:31" x14ac:dyDescent="0.2">
      <c r="A57" s="146" t="str">
        <f>'Age-Level'!B5</f>
        <v>Junior Aide Award</v>
      </c>
      <c r="B57" s="99" t="str">
        <f>IF('Age-Level'!D9="C","E","")</f>
        <v/>
      </c>
      <c r="C57" s="140"/>
      <c r="D57" s="99" t="str">
        <f>IF('Age-Level'!E9="C","E","")</f>
        <v/>
      </c>
      <c r="E57" s="140"/>
      <c r="F57" s="99" t="str">
        <f>IF('Age-Level'!F9="C","E","")</f>
        <v/>
      </c>
      <c r="G57" s="140"/>
      <c r="H57" s="99" t="str">
        <f>IF('Age-Level'!G9="C","E","")</f>
        <v/>
      </c>
      <c r="I57" s="140"/>
      <c r="J57" s="99" t="str">
        <f>IF('Age-Level'!H9="C","E","")</f>
        <v/>
      </c>
      <c r="K57" s="140"/>
      <c r="L57" s="99" t="str">
        <f>IF('Age-Level'!I9="C","E","")</f>
        <v/>
      </c>
      <c r="M57" s="140"/>
      <c r="N57" s="99" t="str">
        <f>IF('Age-Level'!J9="C","E","")</f>
        <v/>
      </c>
      <c r="O57" s="140"/>
      <c r="P57" s="99" t="str">
        <f>IF('Age-Level'!K9="C","E","")</f>
        <v/>
      </c>
      <c r="Q57" s="140"/>
      <c r="R57" s="99" t="str">
        <f>IF('Age-Level'!L9="C","E","")</f>
        <v/>
      </c>
      <c r="S57" s="140"/>
      <c r="T57" s="99" t="str">
        <f>IF('Age-Level'!M9="C","E","")</f>
        <v/>
      </c>
      <c r="U57" s="140"/>
      <c r="V57" s="99" t="str">
        <f>IF('Age-Level'!N9="C","E","")</f>
        <v/>
      </c>
      <c r="W57" s="140"/>
      <c r="X57" s="99" t="str">
        <f>IF('Age-Level'!O9="C","E","")</f>
        <v/>
      </c>
      <c r="Y57" s="140"/>
      <c r="Z57" s="99" t="str">
        <f>IF('Age-Level'!P9="C","E","")</f>
        <v/>
      </c>
      <c r="AA57" s="140"/>
      <c r="AB57" s="99" t="str">
        <f>IF('Age-Level'!Q9="C","E","")</f>
        <v/>
      </c>
      <c r="AC57" s="140"/>
      <c r="AD57" s="99" t="str">
        <f>IF('Age-Level'!R9="C","E","")</f>
        <v/>
      </c>
      <c r="AE57" s="142"/>
    </row>
    <row r="58" spans="1:31" x14ac:dyDescent="0.2">
      <c r="A58" s="89" t="str">
        <f>'Age-Level'!C11</f>
        <v>Cookie Rally (Year 1)</v>
      </c>
      <c r="B58" s="99" t="str">
        <f>IF('Age-Level'!D11="A","E","")</f>
        <v/>
      </c>
      <c r="C58" s="138"/>
      <c r="D58" s="99" t="str">
        <f>IF('Age-Level'!E11="A","E","")</f>
        <v/>
      </c>
      <c r="E58" s="138"/>
      <c r="F58" s="99" t="str">
        <f>IF('Age-Level'!F11="A","E","")</f>
        <v/>
      </c>
      <c r="G58" s="138"/>
      <c r="H58" s="99" t="str">
        <f>IF('Age-Level'!G11="A","E","")</f>
        <v/>
      </c>
      <c r="I58" s="138"/>
      <c r="J58" s="99" t="str">
        <f>IF('Age-Level'!H11="A","E","")</f>
        <v/>
      </c>
      <c r="K58" s="138"/>
      <c r="L58" s="99" t="str">
        <f>IF('Age-Level'!I11="A","E","")</f>
        <v/>
      </c>
      <c r="M58" s="138"/>
      <c r="N58" s="99" t="str">
        <f>IF('Age-Level'!J11="A","E","")</f>
        <v/>
      </c>
      <c r="O58" s="138"/>
      <c r="P58" s="99" t="str">
        <f>IF('Age-Level'!K11="A","E","")</f>
        <v/>
      </c>
      <c r="Q58" s="138"/>
      <c r="R58" s="99" t="str">
        <f>IF('Age-Level'!L11="A","E","")</f>
        <v/>
      </c>
      <c r="S58" s="138"/>
      <c r="T58" s="99" t="str">
        <f>IF('Age-Level'!M11="A","E","")</f>
        <v/>
      </c>
      <c r="U58" s="138"/>
      <c r="V58" s="99" t="str">
        <f>IF('Age-Level'!N11="A","E","")</f>
        <v/>
      </c>
      <c r="W58" s="138"/>
      <c r="X58" s="99" t="str">
        <f>IF('Age-Level'!O11="A","E","")</f>
        <v/>
      </c>
      <c r="Y58" s="138"/>
      <c r="Z58" s="99" t="str">
        <f>IF('Age-Level'!P11="A","E","")</f>
        <v/>
      </c>
      <c r="AA58" s="138"/>
      <c r="AB58" s="99" t="str">
        <f>IF('Age-Level'!Q11="A","E","")</f>
        <v/>
      </c>
      <c r="AC58" s="138"/>
      <c r="AD58" s="99" t="str">
        <f>IF('Age-Level'!R11="A","E","")</f>
        <v/>
      </c>
      <c r="AE58" s="137"/>
    </row>
    <row r="59" spans="1:31" x14ac:dyDescent="0.2">
      <c r="A59" s="89" t="str">
        <f>'Age-Level'!C12</f>
        <v>Cookie Sales (Year 1)</v>
      </c>
      <c r="B59" s="99" t="str">
        <f>IF('Age-Level'!D12="A","E","")</f>
        <v/>
      </c>
      <c r="C59" s="138"/>
      <c r="D59" s="99" t="str">
        <f>IF('Age-Level'!E12="A","E","")</f>
        <v/>
      </c>
      <c r="E59" s="138"/>
      <c r="F59" s="99" t="str">
        <f>IF('Age-Level'!F12="A","E","")</f>
        <v/>
      </c>
      <c r="G59" s="138"/>
      <c r="H59" s="99" t="str">
        <f>IF('Age-Level'!G12="A","E","")</f>
        <v/>
      </c>
      <c r="I59" s="138"/>
      <c r="J59" s="99" t="str">
        <f>IF('Age-Level'!H12="A","E","")</f>
        <v/>
      </c>
      <c r="K59" s="138"/>
      <c r="L59" s="99" t="str">
        <f>IF('Age-Level'!I12="A","E","")</f>
        <v/>
      </c>
      <c r="M59" s="138"/>
      <c r="N59" s="99" t="str">
        <f>IF('Age-Level'!J12="A","E","")</f>
        <v/>
      </c>
      <c r="O59" s="138"/>
      <c r="P59" s="99" t="str">
        <f>IF('Age-Level'!K12="A","E","")</f>
        <v/>
      </c>
      <c r="Q59" s="138"/>
      <c r="R59" s="99" t="str">
        <f>IF('Age-Level'!L12="A","E","")</f>
        <v/>
      </c>
      <c r="S59" s="138"/>
      <c r="T59" s="99" t="str">
        <f>IF('Age-Level'!M12="A","E","")</f>
        <v/>
      </c>
      <c r="U59" s="138"/>
      <c r="V59" s="99" t="str">
        <f>IF('Age-Level'!N12="A","E","")</f>
        <v/>
      </c>
      <c r="W59" s="138"/>
      <c r="X59" s="99" t="str">
        <f>IF('Age-Level'!O12="A","E","")</f>
        <v/>
      </c>
      <c r="Y59" s="138"/>
      <c r="Z59" s="99" t="str">
        <f>IF('Age-Level'!P12="A","E","")</f>
        <v/>
      </c>
      <c r="AA59" s="138"/>
      <c r="AB59" s="99" t="str">
        <f>IF('Age-Level'!Q12="A","E","")</f>
        <v/>
      </c>
      <c r="AC59" s="138"/>
      <c r="AD59" s="99" t="str">
        <f>IF('Age-Level'!R12="A","E","")</f>
        <v/>
      </c>
      <c r="AE59" s="137"/>
    </row>
    <row r="60" spans="1:31" x14ac:dyDescent="0.2">
      <c r="A60" s="89" t="str">
        <f>'Age-Level'!C13</f>
        <v>Cookie Pin (Year 1)</v>
      </c>
      <c r="B60" s="99" t="str">
        <f>IF('Age-Level'!D13="A","E","")</f>
        <v/>
      </c>
      <c r="C60" s="138"/>
      <c r="D60" s="99" t="str">
        <f>IF('Age-Level'!E13="A","E","")</f>
        <v/>
      </c>
      <c r="E60" s="138"/>
      <c r="F60" s="99" t="str">
        <f>IF('Age-Level'!F13="A","E","")</f>
        <v/>
      </c>
      <c r="G60" s="138"/>
      <c r="H60" s="99" t="str">
        <f>IF('Age-Level'!G13="A","E","")</f>
        <v/>
      </c>
      <c r="I60" s="138"/>
      <c r="J60" s="99" t="str">
        <f>IF('Age-Level'!H13="A","E","")</f>
        <v/>
      </c>
      <c r="K60" s="138"/>
      <c r="L60" s="99" t="str">
        <f>IF('Age-Level'!I13="A","E","")</f>
        <v/>
      </c>
      <c r="M60" s="138"/>
      <c r="N60" s="99" t="str">
        <f>IF('Age-Level'!J13="A","E","")</f>
        <v/>
      </c>
      <c r="O60" s="138"/>
      <c r="P60" s="99" t="str">
        <f>IF('Age-Level'!K13="A","E","")</f>
        <v/>
      </c>
      <c r="Q60" s="138"/>
      <c r="R60" s="99" t="str">
        <f>IF('Age-Level'!L13="A","E","")</f>
        <v/>
      </c>
      <c r="S60" s="138"/>
      <c r="T60" s="99" t="str">
        <f>IF('Age-Level'!M13="A","E","")</f>
        <v/>
      </c>
      <c r="U60" s="138"/>
      <c r="V60" s="99" t="str">
        <f>IF('Age-Level'!N13="A","E","")</f>
        <v/>
      </c>
      <c r="W60" s="138"/>
      <c r="X60" s="99" t="str">
        <f>IF('Age-Level'!O13="A","E","")</f>
        <v/>
      </c>
      <c r="Y60" s="138"/>
      <c r="Z60" s="99" t="str">
        <f>IF('Age-Level'!P13="A","E","")</f>
        <v/>
      </c>
      <c r="AA60" s="138"/>
      <c r="AB60" s="99" t="str">
        <f>IF('Age-Level'!Q13="A","E","")</f>
        <v/>
      </c>
      <c r="AC60" s="138"/>
      <c r="AD60" s="99" t="str">
        <f>IF('Age-Level'!R13="A","E","")</f>
        <v/>
      </c>
      <c r="AE60" s="137"/>
    </row>
    <row r="61" spans="1:31" x14ac:dyDescent="0.2">
      <c r="A61" s="89" t="str">
        <f>'Age-Level'!C14</f>
        <v>Cookie Rally (Year 2)</v>
      </c>
      <c r="B61" s="99" t="str">
        <f>IF('Age-Level'!D14="A","E","")</f>
        <v>E</v>
      </c>
      <c r="C61" s="138"/>
      <c r="D61" s="99" t="str">
        <f>IF('Age-Level'!E14="A","E","")</f>
        <v/>
      </c>
      <c r="E61" s="138"/>
      <c r="F61" s="99" t="str">
        <f>IF('Age-Level'!F14="A","E","")</f>
        <v/>
      </c>
      <c r="G61" s="138"/>
      <c r="H61" s="99" t="str">
        <f>IF('Age-Level'!G14="A","E","")</f>
        <v/>
      </c>
      <c r="I61" s="138"/>
      <c r="J61" s="99" t="str">
        <f>IF('Age-Level'!H14="A","E","")</f>
        <v/>
      </c>
      <c r="K61" s="138"/>
      <c r="L61" s="99" t="str">
        <f>IF('Age-Level'!I14="A","E","")</f>
        <v/>
      </c>
      <c r="M61" s="138"/>
      <c r="N61" s="99" t="str">
        <f>IF('Age-Level'!J14="A","E","")</f>
        <v/>
      </c>
      <c r="O61" s="138"/>
      <c r="P61" s="99" t="str">
        <f>IF('Age-Level'!K14="A","E","")</f>
        <v/>
      </c>
      <c r="Q61" s="138"/>
      <c r="R61" s="99" t="str">
        <f>IF('Age-Level'!L14="A","E","")</f>
        <v/>
      </c>
      <c r="S61" s="138"/>
      <c r="T61" s="99" t="str">
        <f>IF('Age-Level'!M14="A","E","")</f>
        <v/>
      </c>
      <c r="U61" s="138"/>
      <c r="V61" s="99" t="str">
        <f>IF('Age-Level'!N14="A","E","")</f>
        <v/>
      </c>
      <c r="W61" s="138"/>
      <c r="X61" s="99" t="str">
        <f>IF('Age-Level'!O14="A","E","")</f>
        <v/>
      </c>
      <c r="Y61" s="138"/>
      <c r="Z61" s="99" t="str">
        <f>IF('Age-Level'!P14="A","E","")</f>
        <v/>
      </c>
      <c r="AA61" s="138"/>
      <c r="AB61" s="99" t="str">
        <f>IF('Age-Level'!Q14="A","E","")</f>
        <v/>
      </c>
      <c r="AC61" s="138"/>
      <c r="AD61" s="99" t="str">
        <f>IF('Age-Level'!R14="A","E","")</f>
        <v/>
      </c>
      <c r="AE61" s="137"/>
    </row>
    <row r="62" spans="1:31" x14ac:dyDescent="0.2">
      <c r="A62" s="89" t="str">
        <f>'Age-Level'!C15</f>
        <v>Cookie Sales (Year 2)</v>
      </c>
      <c r="B62" s="99" t="str">
        <f>IF('Age-Level'!D15="A","E","")</f>
        <v/>
      </c>
      <c r="C62" s="138"/>
      <c r="D62" s="99" t="str">
        <f>IF('Age-Level'!E15="A","E","")</f>
        <v/>
      </c>
      <c r="E62" s="138"/>
      <c r="F62" s="99" t="str">
        <f>IF('Age-Level'!F15="A","E","")</f>
        <v/>
      </c>
      <c r="G62" s="138"/>
      <c r="H62" s="99" t="str">
        <f>IF('Age-Level'!G15="A","E","")</f>
        <v/>
      </c>
      <c r="I62" s="138"/>
      <c r="J62" s="99" t="str">
        <f>IF('Age-Level'!H15="A","E","")</f>
        <v/>
      </c>
      <c r="K62" s="138"/>
      <c r="L62" s="99" t="str">
        <f>IF('Age-Level'!I15="A","E","")</f>
        <v/>
      </c>
      <c r="M62" s="138"/>
      <c r="N62" s="99" t="str">
        <f>IF('Age-Level'!J15="A","E","")</f>
        <v/>
      </c>
      <c r="O62" s="138"/>
      <c r="P62" s="99" t="str">
        <f>IF('Age-Level'!K15="A","E","")</f>
        <v/>
      </c>
      <c r="Q62" s="138"/>
      <c r="R62" s="99" t="str">
        <f>IF('Age-Level'!L15="A","E","")</f>
        <v/>
      </c>
      <c r="S62" s="138"/>
      <c r="T62" s="99" t="str">
        <f>IF('Age-Level'!M15="A","E","")</f>
        <v/>
      </c>
      <c r="U62" s="138"/>
      <c r="V62" s="99" t="str">
        <f>IF('Age-Level'!N15="A","E","")</f>
        <v/>
      </c>
      <c r="W62" s="138"/>
      <c r="X62" s="99" t="str">
        <f>IF('Age-Level'!O15="A","E","")</f>
        <v/>
      </c>
      <c r="Y62" s="138"/>
      <c r="Z62" s="99" t="str">
        <f>IF('Age-Level'!P15="A","E","")</f>
        <v/>
      </c>
      <c r="AA62" s="138"/>
      <c r="AB62" s="99" t="str">
        <f>IF('Age-Level'!Q15="A","E","")</f>
        <v/>
      </c>
      <c r="AC62" s="138"/>
      <c r="AD62" s="99" t="str">
        <f>IF('Age-Level'!R15="A","E","")</f>
        <v/>
      </c>
      <c r="AE62" s="137"/>
    </row>
    <row r="63" spans="1:31" x14ac:dyDescent="0.2">
      <c r="A63" s="89" t="str">
        <f>'Age-Level'!C16</f>
        <v>Cookie Pin (Year 2)</v>
      </c>
      <c r="B63" s="99" t="str">
        <f>IF('Age-Level'!D16="A","E","")</f>
        <v/>
      </c>
      <c r="C63" s="138"/>
      <c r="D63" s="99" t="str">
        <f>IF('Age-Level'!E16="A","E","")</f>
        <v/>
      </c>
      <c r="E63" s="138"/>
      <c r="F63" s="99" t="str">
        <f>IF('Age-Level'!F16="A","E","")</f>
        <v/>
      </c>
      <c r="G63" s="138"/>
      <c r="H63" s="99" t="str">
        <f>IF('Age-Level'!G16="A","E","")</f>
        <v/>
      </c>
      <c r="I63" s="138"/>
      <c r="J63" s="99" t="str">
        <f>IF('Age-Level'!H16="A","E","")</f>
        <v/>
      </c>
      <c r="K63" s="138"/>
      <c r="L63" s="99" t="str">
        <f>IF('Age-Level'!I16="A","E","")</f>
        <v/>
      </c>
      <c r="M63" s="138"/>
      <c r="N63" s="99" t="str">
        <f>IF('Age-Level'!J16="A","E","")</f>
        <v/>
      </c>
      <c r="O63" s="138"/>
      <c r="P63" s="99" t="str">
        <f>IF('Age-Level'!K16="A","E","")</f>
        <v/>
      </c>
      <c r="Q63" s="138"/>
      <c r="R63" s="99" t="str">
        <f>IF('Age-Level'!L16="A","E","")</f>
        <v/>
      </c>
      <c r="S63" s="138"/>
      <c r="T63" s="99" t="str">
        <f>IF('Age-Level'!M16="A","E","")</f>
        <v/>
      </c>
      <c r="U63" s="138"/>
      <c r="V63" s="99" t="str">
        <f>IF('Age-Level'!N16="A","E","")</f>
        <v/>
      </c>
      <c r="W63" s="138"/>
      <c r="X63" s="99" t="str">
        <f>IF('Age-Level'!O16="A","E","")</f>
        <v/>
      </c>
      <c r="Y63" s="138"/>
      <c r="Z63" s="99" t="str">
        <f>IF('Age-Level'!P16="A","E","")</f>
        <v/>
      </c>
      <c r="AA63" s="138"/>
      <c r="AB63" s="99" t="str">
        <f>IF('Age-Level'!Q16="A","E","")</f>
        <v/>
      </c>
      <c r="AC63" s="138"/>
      <c r="AD63" s="99" t="str">
        <f>IF('Age-Level'!R16="A","E","")</f>
        <v/>
      </c>
      <c r="AE63" s="137"/>
    </row>
    <row r="64" spans="1:31" x14ac:dyDescent="0.2">
      <c r="A64" s="89" t="str">
        <f>'Age-Level'!C18</f>
        <v>Fall Sales (Year 1)</v>
      </c>
      <c r="B64" s="99" t="str">
        <f>IF('Age-Level'!D18="A","E","")</f>
        <v/>
      </c>
      <c r="C64" s="138"/>
      <c r="D64" s="99" t="str">
        <f>IF('Age-Level'!E18="A","E","")</f>
        <v/>
      </c>
      <c r="E64" s="138"/>
      <c r="F64" s="99" t="str">
        <f>IF('Age-Level'!F18="A","E","")</f>
        <v/>
      </c>
      <c r="G64" s="138"/>
      <c r="H64" s="99" t="str">
        <f>IF('Age-Level'!G18="A","E","")</f>
        <v/>
      </c>
      <c r="I64" s="138"/>
      <c r="J64" s="99" t="str">
        <f>IF('Age-Level'!H18="A","E","")</f>
        <v/>
      </c>
      <c r="K64" s="138"/>
      <c r="L64" s="99" t="str">
        <f>IF('Age-Level'!I18="A","E","")</f>
        <v/>
      </c>
      <c r="M64" s="138"/>
      <c r="N64" s="99" t="str">
        <f>IF('Age-Level'!J18="A","E","")</f>
        <v/>
      </c>
      <c r="O64" s="138"/>
      <c r="P64" s="99" t="str">
        <f>IF('Age-Level'!K18="A","E","")</f>
        <v/>
      </c>
      <c r="Q64" s="138"/>
      <c r="R64" s="99" t="str">
        <f>IF('Age-Level'!L18="A","E","")</f>
        <v/>
      </c>
      <c r="S64" s="138"/>
      <c r="T64" s="99" t="str">
        <f>IF('Age-Level'!M18="A","E","")</f>
        <v/>
      </c>
      <c r="U64" s="138"/>
      <c r="V64" s="99" t="str">
        <f>IF('Age-Level'!N18="A","E","")</f>
        <v/>
      </c>
      <c r="W64" s="138"/>
      <c r="X64" s="99" t="str">
        <f>IF('Age-Level'!O18="A","E","")</f>
        <v/>
      </c>
      <c r="Y64" s="138"/>
      <c r="Z64" s="99" t="str">
        <f>IF('Age-Level'!P18="A","E","")</f>
        <v/>
      </c>
      <c r="AA64" s="138"/>
      <c r="AB64" s="99" t="str">
        <f>IF('Age-Level'!Q18="A","E","")</f>
        <v/>
      </c>
      <c r="AC64" s="138"/>
      <c r="AD64" s="99" t="str">
        <f>IF('Age-Level'!R18="A","E","")</f>
        <v/>
      </c>
      <c r="AE64" s="137"/>
    </row>
    <row r="65" spans="1:31" x14ac:dyDescent="0.2">
      <c r="A65" s="89" t="str">
        <f>'Age-Level'!C19</f>
        <v>Fall Sales (Year 2)</v>
      </c>
      <c r="B65" s="99" t="str">
        <f>IF('Age-Level'!D19="A","E","")</f>
        <v/>
      </c>
      <c r="C65" s="138"/>
      <c r="D65" s="99" t="str">
        <f>IF('Age-Level'!E19="A","E","")</f>
        <v/>
      </c>
      <c r="E65" s="138"/>
      <c r="F65" s="99" t="str">
        <f>IF('Age-Level'!F19="A","E","")</f>
        <v/>
      </c>
      <c r="G65" s="138"/>
      <c r="H65" s="99" t="str">
        <f>IF('Age-Level'!G19="A","E","")</f>
        <v/>
      </c>
      <c r="I65" s="138"/>
      <c r="J65" s="99" t="str">
        <f>IF('Age-Level'!H19="A","E","")</f>
        <v/>
      </c>
      <c r="K65" s="138"/>
      <c r="L65" s="99" t="str">
        <f>IF('Age-Level'!I19="A","E","")</f>
        <v/>
      </c>
      <c r="M65" s="138"/>
      <c r="N65" s="99" t="str">
        <f>IF('Age-Level'!J19="A","E","")</f>
        <v/>
      </c>
      <c r="O65" s="138"/>
      <c r="P65" s="99" t="str">
        <f>IF('Age-Level'!K19="A","E","")</f>
        <v/>
      </c>
      <c r="Q65" s="138"/>
      <c r="R65" s="99" t="str">
        <f>IF('Age-Level'!L19="A","E","")</f>
        <v/>
      </c>
      <c r="S65" s="138"/>
      <c r="T65" s="99" t="str">
        <f>IF('Age-Level'!M19="A","E","")</f>
        <v/>
      </c>
      <c r="U65" s="138"/>
      <c r="V65" s="99" t="str">
        <f>IF('Age-Level'!N19="A","E","")</f>
        <v/>
      </c>
      <c r="W65" s="138"/>
      <c r="X65" s="99" t="str">
        <f>IF('Age-Level'!O19="A","E","")</f>
        <v/>
      </c>
      <c r="Y65" s="138"/>
      <c r="Z65" s="99" t="str">
        <f>IF('Age-Level'!P19="A","E","")</f>
        <v/>
      </c>
      <c r="AA65" s="138"/>
      <c r="AB65" s="99" t="str">
        <f>IF('Age-Level'!Q19="A","E","")</f>
        <v/>
      </c>
      <c r="AC65" s="138"/>
      <c r="AD65" s="99" t="str">
        <f>IF('Age-Level'!R19="A","E","")</f>
        <v/>
      </c>
      <c r="AE65" s="137"/>
    </row>
    <row r="66" spans="1:31" x14ac:dyDescent="0.2">
      <c r="A66" s="89" t="str">
        <f>'Age-Level'!C21</f>
        <v>Thinking Day (Year 1)</v>
      </c>
      <c r="B66" s="99" t="str">
        <f>IF('Age-Level'!D21="A","E","")</f>
        <v/>
      </c>
      <c r="C66" s="138"/>
      <c r="D66" s="99" t="str">
        <f>IF('Age-Level'!E21="A","E","")</f>
        <v/>
      </c>
      <c r="E66" s="138"/>
      <c r="F66" s="99" t="str">
        <f>IF('Age-Level'!F21="A","E","")</f>
        <v/>
      </c>
      <c r="G66" s="138"/>
      <c r="H66" s="99" t="str">
        <f>IF('Age-Level'!G21="A","E","")</f>
        <v/>
      </c>
      <c r="I66" s="138"/>
      <c r="J66" s="99" t="str">
        <f>IF('Age-Level'!H21="A","E","")</f>
        <v/>
      </c>
      <c r="K66" s="138"/>
      <c r="L66" s="99" t="str">
        <f>IF('Age-Level'!I21="A","E","")</f>
        <v/>
      </c>
      <c r="M66" s="138"/>
      <c r="N66" s="99" t="str">
        <f>IF('Age-Level'!J21="A","E","")</f>
        <v/>
      </c>
      <c r="O66" s="138"/>
      <c r="P66" s="99" t="str">
        <f>IF('Age-Level'!K21="A","E","")</f>
        <v/>
      </c>
      <c r="Q66" s="138"/>
      <c r="R66" s="99" t="str">
        <f>IF('Age-Level'!L21="A","E","")</f>
        <v/>
      </c>
      <c r="S66" s="138"/>
      <c r="T66" s="99" t="str">
        <f>IF('Age-Level'!M21="A","E","")</f>
        <v/>
      </c>
      <c r="U66" s="138"/>
      <c r="V66" s="99" t="str">
        <f>IF('Age-Level'!N21="A","E","")</f>
        <v/>
      </c>
      <c r="W66" s="138"/>
      <c r="X66" s="99" t="str">
        <f>IF('Age-Level'!O21="A","E","")</f>
        <v/>
      </c>
      <c r="Y66" s="138"/>
      <c r="Z66" s="99" t="str">
        <f>IF('Age-Level'!P21="A","E","")</f>
        <v/>
      </c>
      <c r="AA66" s="138"/>
      <c r="AB66" s="99" t="str">
        <f>IF('Age-Level'!Q21="A","E","")</f>
        <v/>
      </c>
      <c r="AC66" s="138"/>
      <c r="AD66" s="99" t="str">
        <f>IF('Age-Level'!R21="A","E","")</f>
        <v/>
      </c>
      <c r="AE66" s="137"/>
    </row>
    <row r="67" spans="1:31" x14ac:dyDescent="0.2">
      <c r="A67" s="89" t="str">
        <f>'Age-Level'!C22</f>
        <v>Thinking Day (Year 2)</v>
      </c>
      <c r="B67" s="99" t="str">
        <f>IF('Age-Level'!D22="A","E","")</f>
        <v/>
      </c>
      <c r="C67" s="138"/>
      <c r="D67" s="99" t="str">
        <f>IF('Age-Level'!E22="A","E","")</f>
        <v/>
      </c>
      <c r="E67" s="138"/>
      <c r="F67" s="99" t="str">
        <f>IF('Age-Level'!F22="A","E","")</f>
        <v/>
      </c>
      <c r="G67" s="138"/>
      <c r="H67" s="99" t="str">
        <f>IF('Age-Level'!G22="A","E","")</f>
        <v/>
      </c>
      <c r="I67" s="138"/>
      <c r="J67" s="99" t="str">
        <f>IF('Age-Level'!H22="A","E","")</f>
        <v/>
      </c>
      <c r="K67" s="138"/>
      <c r="L67" s="99" t="str">
        <f>IF('Age-Level'!I22="A","E","")</f>
        <v/>
      </c>
      <c r="M67" s="138"/>
      <c r="N67" s="99" t="str">
        <f>IF('Age-Level'!J22="A","E","")</f>
        <v/>
      </c>
      <c r="O67" s="138"/>
      <c r="P67" s="99" t="str">
        <f>IF('Age-Level'!K22="A","E","")</f>
        <v/>
      </c>
      <c r="Q67" s="138"/>
      <c r="R67" s="99" t="str">
        <f>IF('Age-Level'!L22="A","E","")</f>
        <v/>
      </c>
      <c r="S67" s="138"/>
      <c r="T67" s="99" t="str">
        <f>IF('Age-Level'!M22="A","E","")</f>
        <v/>
      </c>
      <c r="U67" s="138"/>
      <c r="V67" s="99" t="str">
        <f>IF('Age-Level'!N22="A","E","")</f>
        <v/>
      </c>
      <c r="W67" s="138"/>
      <c r="X67" s="99" t="str">
        <f>IF('Age-Level'!O22="A","E","")</f>
        <v/>
      </c>
      <c r="Y67" s="138"/>
      <c r="Z67" s="99" t="str">
        <f>IF('Age-Level'!P22="A","E","")</f>
        <v/>
      </c>
      <c r="AA67" s="138"/>
      <c r="AB67" s="99" t="str">
        <f>IF('Age-Level'!Q22="A","E","")</f>
        <v/>
      </c>
      <c r="AC67" s="138"/>
      <c r="AD67" s="99" t="str">
        <f>IF('Age-Level'!R22="A","E","")</f>
        <v/>
      </c>
      <c r="AE67" s="137"/>
    </row>
    <row r="68" spans="1:31" x14ac:dyDescent="0.2">
      <c r="A68" s="89" t="str">
        <f>'Age-Level'!C24</f>
        <v>Global Action Award</v>
      </c>
      <c r="B68" s="99" t="str">
        <f>IF('Age-Level'!D24="A","E","")</f>
        <v/>
      </c>
      <c r="C68" s="138"/>
      <c r="D68" s="99" t="str">
        <f>IF('Age-Level'!E24="A","E","")</f>
        <v/>
      </c>
      <c r="E68" s="138"/>
      <c r="F68" s="99" t="str">
        <f>IF('Age-Level'!F24="A","E","")</f>
        <v/>
      </c>
      <c r="G68" s="138"/>
      <c r="H68" s="99" t="str">
        <f>IF('Age-Level'!G24="A","E","")</f>
        <v/>
      </c>
      <c r="I68" s="138"/>
      <c r="J68" s="99" t="str">
        <f>IF('Age-Level'!H24="A","E","")</f>
        <v/>
      </c>
      <c r="K68" s="138"/>
      <c r="L68" s="99" t="str">
        <f>IF('Age-Level'!I24="A","E","")</f>
        <v/>
      </c>
      <c r="M68" s="138"/>
      <c r="N68" s="99" t="str">
        <f>IF('Age-Level'!J24="A","E","")</f>
        <v/>
      </c>
      <c r="O68" s="138"/>
      <c r="P68" s="99" t="str">
        <f>IF('Age-Level'!K24="A","E","")</f>
        <v/>
      </c>
      <c r="Q68" s="138"/>
      <c r="R68" s="99" t="str">
        <f>IF('Age-Level'!L24="A","E","")</f>
        <v/>
      </c>
      <c r="S68" s="138"/>
      <c r="T68" s="99" t="str">
        <f>IF('Age-Level'!M24="A","E","")</f>
        <v/>
      </c>
      <c r="U68" s="138"/>
      <c r="V68" s="99" t="str">
        <f>IF('Age-Level'!N24="A","E","")</f>
        <v/>
      </c>
      <c r="W68" s="138"/>
      <c r="X68" s="99" t="str">
        <f>IF('Age-Level'!O24="A","E","")</f>
        <v/>
      </c>
      <c r="Y68" s="138"/>
      <c r="Z68" s="99" t="str">
        <f>IF('Age-Level'!P24="A","E","")</f>
        <v/>
      </c>
      <c r="AA68" s="138"/>
      <c r="AB68" s="99" t="str">
        <f>IF('Age-Level'!Q24="A","E","")</f>
        <v/>
      </c>
      <c r="AC68" s="138"/>
      <c r="AD68" s="99" t="str">
        <f>IF('Age-Level'!R24="A","E","")</f>
        <v/>
      </c>
      <c r="AE68" s="137"/>
    </row>
    <row r="69" spans="1:31" x14ac:dyDescent="0.2">
      <c r="A69" s="89" t="str">
        <f>'Age-Level'!C26</f>
        <v>Journey Summit Pin</v>
      </c>
      <c r="B69" s="99" t="str">
        <f>IF('Age-Level'!D26="C","E","")</f>
        <v/>
      </c>
      <c r="C69" s="138"/>
      <c r="D69" s="99" t="str">
        <f>IF('Age-Level'!E26="C","E","")</f>
        <v/>
      </c>
      <c r="E69" s="138"/>
      <c r="F69" s="99" t="str">
        <f>IF('Age-Level'!F26="C","E","")</f>
        <v/>
      </c>
      <c r="G69" s="138"/>
      <c r="H69" s="99" t="str">
        <f>IF('Age-Level'!G26="C","E","")</f>
        <v/>
      </c>
      <c r="I69" s="138"/>
      <c r="J69" s="99" t="str">
        <f>IF('Age-Level'!H26="C","E","")</f>
        <v/>
      </c>
      <c r="K69" s="138"/>
      <c r="L69" s="99" t="str">
        <f>IF('Age-Level'!I26="C","E","")</f>
        <v/>
      </c>
      <c r="M69" s="138"/>
      <c r="N69" s="99" t="str">
        <f>IF('Age-Level'!J26="C","E","")</f>
        <v/>
      </c>
      <c r="O69" s="138"/>
      <c r="P69" s="99" t="str">
        <f>IF('Age-Level'!K26="C","E","")</f>
        <v/>
      </c>
      <c r="Q69" s="138"/>
      <c r="R69" s="99" t="str">
        <f>IF('Age-Level'!L26="C","E","")</f>
        <v/>
      </c>
      <c r="S69" s="138"/>
      <c r="T69" s="99" t="str">
        <f>IF('Age-Level'!M26="C","E","")</f>
        <v/>
      </c>
      <c r="U69" s="138"/>
      <c r="V69" s="99" t="str">
        <f>IF('Age-Level'!N26="C","E","")</f>
        <v/>
      </c>
      <c r="W69" s="138"/>
      <c r="X69" s="99" t="str">
        <f>IF('Age-Level'!O26="C","E","")</f>
        <v/>
      </c>
      <c r="Y69" s="138"/>
      <c r="Z69" s="99" t="str">
        <f>IF('Age-Level'!P26="C","E","")</f>
        <v/>
      </c>
      <c r="AA69" s="138"/>
      <c r="AB69" s="99" t="str">
        <f>IF('Age-Level'!Q26="C","E","")</f>
        <v/>
      </c>
      <c r="AC69" s="138"/>
      <c r="AD69" s="99" t="str">
        <f>IF('Age-Level'!R26="C","E","")</f>
        <v/>
      </c>
      <c r="AE69" s="137"/>
    </row>
    <row r="70" spans="1:31" x14ac:dyDescent="0.2">
      <c r="A70" s="89" t="str">
        <f>'Age-Level'!C28</f>
        <v>International Friendship Recognition</v>
      </c>
      <c r="B70" s="99" t="str">
        <f>IF('Age-Level'!D28="A","E","")</f>
        <v/>
      </c>
      <c r="C70" s="138"/>
      <c r="D70" s="99" t="str">
        <f>IF('Age-Level'!E28="A","E","")</f>
        <v/>
      </c>
      <c r="E70" s="138"/>
      <c r="F70" s="99" t="str">
        <f>IF('Age-Level'!F28="A","E","")</f>
        <v/>
      </c>
      <c r="G70" s="138"/>
      <c r="H70" s="99" t="str">
        <f>IF('Age-Level'!G28="A","E","")</f>
        <v/>
      </c>
      <c r="I70" s="138"/>
      <c r="J70" s="99" t="str">
        <f>IF('Age-Level'!H28="A","E","")</f>
        <v/>
      </c>
      <c r="K70" s="138"/>
      <c r="L70" s="99" t="str">
        <f>IF('Age-Level'!I28="A","E","")</f>
        <v/>
      </c>
      <c r="M70" s="138"/>
      <c r="N70" s="99" t="str">
        <f>IF('Age-Level'!J28="A","E","")</f>
        <v/>
      </c>
      <c r="O70" s="138"/>
      <c r="P70" s="99" t="str">
        <f>IF('Age-Level'!K28="A","E","")</f>
        <v/>
      </c>
      <c r="Q70" s="138"/>
      <c r="R70" s="99" t="str">
        <f>IF('Age-Level'!L28="A","E","")</f>
        <v/>
      </c>
      <c r="S70" s="138"/>
      <c r="T70" s="99" t="str">
        <f>IF('Age-Level'!M28="A","E","")</f>
        <v/>
      </c>
      <c r="U70" s="138"/>
      <c r="V70" s="99" t="str">
        <f>IF('Age-Level'!N28="A","E","")</f>
        <v/>
      </c>
      <c r="W70" s="138"/>
      <c r="X70" s="99" t="str">
        <f>IF('Age-Level'!O28="A","E","")</f>
        <v/>
      </c>
      <c r="Y70" s="138"/>
      <c r="Z70" s="99" t="str">
        <f>IF('Age-Level'!P28="A","E","")</f>
        <v/>
      </c>
      <c r="AA70" s="138"/>
      <c r="AB70" s="99" t="str">
        <f>IF('Age-Level'!Q28="A","E","")</f>
        <v/>
      </c>
      <c r="AC70" s="138"/>
      <c r="AD70" s="99" t="str">
        <f>IF('Age-Level'!R28="A","E","")</f>
        <v/>
      </c>
      <c r="AE70" s="137"/>
    </row>
    <row r="71" spans="1:31" x14ac:dyDescent="0.2">
      <c r="A71" s="89" t="str">
        <f>'Age-Level'!C30</f>
        <v>Investiture</v>
      </c>
      <c r="B71" s="99" t="str">
        <f>IF('Age-Level'!D30="A","E","")</f>
        <v/>
      </c>
      <c r="C71" s="138"/>
      <c r="D71" s="99" t="str">
        <f>IF('Age-Level'!E30="A","E","")</f>
        <v/>
      </c>
      <c r="E71" s="138"/>
      <c r="F71" s="99" t="str">
        <f>IF('Age-Level'!F30="A","E","")</f>
        <v/>
      </c>
      <c r="G71" s="138"/>
      <c r="H71" s="99" t="str">
        <f>IF('Age-Level'!G30="A","E","")</f>
        <v/>
      </c>
      <c r="I71" s="138"/>
      <c r="J71" s="99" t="str">
        <f>IF('Age-Level'!H30="A","E","")</f>
        <v/>
      </c>
      <c r="K71" s="138"/>
      <c r="L71" s="99" t="str">
        <f>IF('Age-Level'!I30="A","E","")</f>
        <v/>
      </c>
      <c r="M71" s="138"/>
      <c r="N71" s="99" t="str">
        <f>IF('Age-Level'!J30="A","E","")</f>
        <v/>
      </c>
      <c r="O71" s="138"/>
      <c r="P71" s="99" t="str">
        <f>IF('Age-Level'!K30="A","E","")</f>
        <v/>
      </c>
      <c r="Q71" s="138"/>
      <c r="R71" s="99" t="str">
        <f>IF('Age-Level'!L30="A","E","")</f>
        <v/>
      </c>
      <c r="S71" s="138"/>
      <c r="T71" s="99" t="str">
        <f>IF('Age-Level'!M30="A","E","")</f>
        <v/>
      </c>
      <c r="U71" s="138"/>
      <c r="V71" s="99" t="str">
        <f>IF('Age-Level'!N30="A","E","")</f>
        <v/>
      </c>
      <c r="W71" s="138"/>
      <c r="X71" s="99" t="str">
        <f>IF('Age-Level'!O30="A","E","")</f>
        <v/>
      </c>
      <c r="Y71" s="138"/>
      <c r="Z71" s="99" t="str">
        <f>IF('Age-Level'!P30="A","E","")</f>
        <v/>
      </c>
      <c r="AA71" s="138"/>
      <c r="AB71" s="99" t="str">
        <f>IF('Age-Level'!Q30="A","E","")</f>
        <v/>
      </c>
      <c r="AC71" s="138"/>
      <c r="AD71" s="99" t="str">
        <f>IF('Age-Level'!R30="A","E","")</f>
        <v/>
      </c>
      <c r="AE71" s="137"/>
    </row>
    <row r="72" spans="1:31" x14ac:dyDescent="0.2">
      <c r="A72" s="89" t="str">
        <f>'Age-Level'!C31</f>
        <v>Rededication (1st year)</v>
      </c>
      <c r="B72" s="99" t="str">
        <f>IF('Age-Level'!D31="A","E","")</f>
        <v>E</v>
      </c>
      <c r="C72" s="138" t="s">
        <v>782</v>
      </c>
      <c r="D72" s="99" t="str">
        <f>IF('Age-Level'!E31="A","E","")</f>
        <v>E</v>
      </c>
      <c r="E72" s="138" t="s">
        <v>782</v>
      </c>
      <c r="F72" s="99" t="str">
        <f>IF('Age-Level'!F31="A","E","")</f>
        <v>E</v>
      </c>
      <c r="G72" s="138" t="s">
        <v>782</v>
      </c>
      <c r="H72" s="99" t="str">
        <f>IF('Age-Level'!G31="A","E","")</f>
        <v/>
      </c>
      <c r="I72" s="138"/>
      <c r="J72" s="99" t="str">
        <f>IF('Age-Level'!H31="A","E","")</f>
        <v/>
      </c>
      <c r="K72" s="138"/>
      <c r="L72" s="99" t="str">
        <f>IF('Age-Level'!I31="A","E","")</f>
        <v/>
      </c>
      <c r="M72" s="138"/>
      <c r="N72" s="99" t="str">
        <f>IF('Age-Level'!J31="A","E","")</f>
        <v/>
      </c>
      <c r="O72" s="138"/>
      <c r="P72" s="99" t="str">
        <f>IF('Age-Level'!K31="A","E","")</f>
        <v/>
      </c>
      <c r="Q72" s="138"/>
      <c r="R72" s="99" t="str">
        <f>IF('Age-Level'!L31="A","E","")</f>
        <v/>
      </c>
      <c r="S72" s="138"/>
      <c r="T72" s="99" t="str">
        <f>IF('Age-Level'!M31="A","E","")</f>
        <v/>
      </c>
      <c r="U72" s="138"/>
      <c r="V72" s="99" t="str">
        <f>IF('Age-Level'!N31="A","E","")</f>
        <v/>
      </c>
      <c r="W72" s="138"/>
      <c r="X72" s="99" t="str">
        <f>IF('Age-Level'!O31="A","E","")</f>
        <v/>
      </c>
      <c r="Y72" s="138"/>
      <c r="Z72" s="99" t="str">
        <f>IF('Age-Level'!P31="A","E","")</f>
        <v/>
      </c>
      <c r="AA72" s="138"/>
      <c r="AB72" s="99" t="str">
        <f>IF('Age-Level'!Q31="A","E","")</f>
        <v/>
      </c>
      <c r="AC72" s="138"/>
      <c r="AD72" s="99" t="str">
        <f>IF('Age-Level'!R31="A","E","")</f>
        <v/>
      </c>
      <c r="AE72" s="137"/>
    </row>
    <row r="73" spans="1:31" x14ac:dyDescent="0.2">
      <c r="A73" s="89" t="str">
        <f>'Age-Level'!C32</f>
        <v>Rededication (2nd year)</v>
      </c>
      <c r="B73" s="99" t="str">
        <f>IF('Age-Level'!D32="A","E","")</f>
        <v>E</v>
      </c>
      <c r="C73" s="138" t="s">
        <v>782</v>
      </c>
      <c r="D73" s="99" t="str">
        <f>IF('Age-Level'!E32="A","E","")</f>
        <v>E</v>
      </c>
      <c r="E73" s="138" t="s">
        <v>782</v>
      </c>
      <c r="F73" s="99" t="str">
        <f>IF('Age-Level'!F32="A","E","")</f>
        <v/>
      </c>
      <c r="G73" s="138"/>
      <c r="H73" s="99" t="str">
        <f>IF('Age-Level'!G32="A","E","")</f>
        <v/>
      </c>
      <c r="I73" s="138"/>
      <c r="J73" s="99" t="str">
        <f>IF('Age-Level'!H32="A","E","")</f>
        <v/>
      </c>
      <c r="K73" s="138"/>
      <c r="L73" s="99" t="str">
        <f>IF('Age-Level'!I32="A","E","")</f>
        <v/>
      </c>
      <c r="M73" s="138"/>
      <c r="N73" s="99" t="str">
        <f>IF('Age-Level'!J32="A","E","")</f>
        <v/>
      </c>
      <c r="O73" s="138"/>
      <c r="P73" s="99" t="str">
        <f>IF('Age-Level'!K32="A","E","")</f>
        <v/>
      </c>
      <c r="Q73" s="138"/>
      <c r="R73" s="99" t="str">
        <f>IF('Age-Level'!L32="A","E","")</f>
        <v/>
      </c>
      <c r="S73" s="138"/>
      <c r="T73" s="99" t="str">
        <f>IF('Age-Level'!M32="A","E","")</f>
        <v/>
      </c>
      <c r="U73" s="138"/>
      <c r="V73" s="99" t="str">
        <f>IF('Age-Level'!N32="A","E","")</f>
        <v/>
      </c>
      <c r="W73" s="138"/>
      <c r="X73" s="99" t="str">
        <f>IF('Age-Level'!O32="A","E","")</f>
        <v/>
      </c>
      <c r="Y73" s="138"/>
      <c r="Z73" s="99" t="str">
        <f>IF('Age-Level'!P32="A","E","")</f>
        <v/>
      </c>
      <c r="AA73" s="138"/>
      <c r="AB73" s="99" t="str">
        <f>IF('Age-Level'!Q32="A","E","")</f>
        <v/>
      </c>
      <c r="AC73" s="138"/>
      <c r="AD73" s="99" t="str">
        <f>IF('Age-Level'!R32="A","E","")</f>
        <v/>
      </c>
      <c r="AE73" s="137"/>
    </row>
    <row r="74" spans="1:31" x14ac:dyDescent="0.2">
      <c r="A74" s="89" t="str">
        <f>'Age-Level'!C33</f>
        <v>Rededication (3rd year)</v>
      </c>
      <c r="B74" s="99" t="str">
        <f>IF('Age-Level'!D33="A","E","")</f>
        <v/>
      </c>
      <c r="C74" s="138"/>
      <c r="D74" s="99" t="str">
        <f>IF('Age-Level'!E33="A","E","")</f>
        <v/>
      </c>
      <c r="E74" s="138"/>
      <c r="F74" s="99" t="str">
        <f>IF('Age-Level'!F33="A","E","")</f>
        <v/>
      </c>
      <c r="G74" s="138"/>
      <c r="H74" s="99" t="str">
        <f>IF('Age-Level'!G33="A","E","")</f>
        <v/>
      </c>
      <c r="I74" s="138"/>
      <c r="J74" s="99" t="str">
        <f>IF('Age-Level'!H33="A","E","")</f>
        <v/>
      </c>
      <c r="K74" s="138"/>
      <c r="L74" s="99" t="str">
        <f>IF('Age-Level'!I33="A","E","")</f>
        <v/>
      </c>
      <c r="M74" s="138"/>
      <c r="N74" s="99" t="str">
        <f>IF('Age-Level'!J33="A","E","")</f>
        <v/>
      </c>
      <c r="O74" s="138"/>
      <c r="P74" s="99" t="str">
        <f>IF('Age-Level'!K33="A","E","")</f>
        <v/>
      </c>
      <c r="Q74" s="138"/>
      <c r="R74" s="99" t="str">
        <f>IF('Age-Level'!L33="A","E","")</f>
        <v/>
      </c>
      <c r="S74" s="138"/>
      <c r="T74" s="99" t="str">
        <f>IF('Age-Level'!M33="A","E","")</f>
        <v/>
      </c>
      <c r="U74" s="138"/>
      <c r="V74" s="99" t="str">
        <f>IF('Age-Level'!N33="A","E","")</f>
        <v/>
      </c>
      <c r="W74" s="138"/>
      <c r="X74" s="99" t="str">
        <f>IF('Age-Level'!O33="A","E","")</f>
        <v/>
      </c>
      <c r="Y74" s="138"/>
      <c r="Z74" s="99" t="str">
        <f>IF('Age-Level'!P33="A","E","")</f>
        <v/>
      </c>
      <c r="AA74" s="138"/>
      <c r="AB74" s="99" t="str">
        <f>IF('Age-Level'!Q33="A","E","")</f>
        <v/>
      </c>
      <c r="AC74" s="138"/>
      <c r="AD74" s="99" t="str">
        <f>IF('Age-Level'!R33="A","E","")</f>
        <v/>
      </c>
      <c r="AE74" s="137"/>
    </row>
    <row r="75" spans="1:31" x14ac:dyDescent="0.2">
      <c r="A75" s="89" t="str">
        <f>'Age-Level'!C34</f>
        <v>Rededication (4th year)</v>
      </c>
      <c r="B75" s="99" t="str">
        <f>IF('Age-Level'!D34="A","E","")</f>
        <v/>
      </c>
      <c r="C75" s="138"/>
      <c r="D75" s="99" t="str">
        <f>IF('Age-Level'!E34="A","E","")</f>
        <v/>
      </c>
      <c r="E75" s="138"/>
      <c r="F75" s="99" t="str">
        <f>IF('Age-Level'!F34="A","E","")</f>
        <v/>
      </c>
      <c r="G75" s="138"/>
      <c r="H75" s="99" t="str">
        <f>IF('Age-Level'!G34="A","E","")</f>
        <v/>
      </c>
      <c r="I75" s="138"/>
      <c r="J75" s="99" t="str">
        <f>IF('Age-Level'!H34="A","E","")</f>
        <v/>
      </c>
      <c r="K75" s="138"/>
      <c r="L75" s="99" t="str">
        <f>IF('Age-Level'!I34="A","E","")</f>
        <v/>
      </c>
      <c r="M75" s="138"/>
      <c r="N75" s="99" t="str">
        <f>IF('Age-Level'!J34="A","E","")</f>
        <v/>
      </c>
      <c r="O75" s="138"/>
      <c r="P75" s="99" t="str">
        <f>IF('Age-Level'!K34="A","E","")</f>
        <v/>
      </c>
      <c r="Q75" s="138"/>
      <c r="R75" s="99" t="str">
        <f>IF('Age-Level'!L34="A","E","")</f>
        <v/>
      </c>
      <c r="S75" s="138"/>
      <c r="T75" s="99" t="str">
        <f>IF('Age-Level'!M34="A","E","")</f>
        <v/>
      </c>
      <c r="U75" s="138"/>
      <c r="V75" s="99" t="str">
        <f>IF('Age-Level'!N34="A","E","")</f>
        <v/>
      </c>
      <c r="W75" s="138"/>
      <c r="X75" s="99" t="str">
        <f>IF('Age-Level'!O34="A","E","")</f>
        <v/>
      </c>
      <c r="Y75" s="138"/>
      <c r="Z75" s="99" t="str">
        <f>IF('Age-Level'!P34="A","E","")</f>
        <v/>
      </c>
      <c r="AA75" s="138"/>
      <c r="AB75" s="99" t="str">
        <f>IF('Age-Level'!Q34="A","E","")</f>
        <v/>
      </c>
      <c r="AC75" s="138"/>
      <c r="AD75" s="99" t="str">
        <f>IF('Age-Level'!R34="A","E","")</f>
        <v/>
      </c>
      <c r="AE75" s="137"/>
    </row>
    <row r="76" spans="1:31" x14ac:dyDescent="0.2">
      <c r="A76" s="89" t="str">
        <f>'Age-Level'!C35</f>
        <v>Rededication (5th year)</v>
      </c>
      <c r="B76" s="99" t="str">
        <f>IF('Age-Level'!D35="A","E","")</f>
        <v/>
      </c>
      <c r="C76" s="138"/>
      <c r="D76" s="99" t="str">
        <f>IF('Age-Level'!E35="A","E","")</f>
        <v/>
      </c>
      <c r="E76" s="138"/>
      <c r="F76" s="99" t="str">
        <f>IF('Age-Level'!F35="A","E","")</f>
        <v/>
      </c>
      <c r="G76" s="138"/>
      <c r="H76" s="99" t="str">
        <f>IF('Age-Level'!G35="A","E","")</f>
        <v/>
      </c>
      <c r="I76" s="138"/>
      <c r="J76" s="99" t="str">
        <f>IF('Age-Level'!H35="A","E","")</f>
        <v/>
      </c>
      <c r="K76" s="138"/>
      <c r="L76" s="99" t="str">
        <f>IF('Age-Level'!I35="A","E","")</f>
        <v/>
      </c>
      <c r="M76" s="138"/>
      <c r="N76" s="99" t="str">
        <f>IF('Age-Level'!J35="A","E","")</f>
        <v/>
      </c>
      <c r="O76" s="138"/>
      <c r="P76" s="99" t="str">
        <f>IF('Age-Level'!K35="A","E","")</f>
        <v/>
      </c>
      <c r="Q76" s="138"/>
      <c r="R76" s="99" t="str">
        <f>IF('Age-Level'!L35="A","E","")</f>
        <v/>
      </c>
      <c r="S76" s="138"/>
      <c r="T76" s="99" t="str">
        <f>IF('Age-Level'!M35="A","E","")</f>
        <v/>
      </c>
      <c r="U76" s="138"/>
      <c r="V76" s="99" t="str">
        <f>IF('Age-Level'!N35="A","E","")</f>
        <v/>
      </c>
      <c r="W76" s="138"/>
      <c r="X76" s="99" t="str">
        <f>IF('Age-Level'!O35="A","E","")</f>
        <v/>
      </c>
      <c r="Y76" s="138"/>
      <c r="Z76" s="99" t="str">
        <f>IF('Age-Level'!P35="A","E","")</f>
        <v/>
      </c>
      <c r="AA76" s="138"/>
      <c r="AB76" s="99" t="str">
        <f>IF('Age-Level'!Q35="A","E","")</f>
        <v/>
      </c>
      <c r="AC76" s="138"/>
      <c r="AD76" s="99" t="str">
        <f>IF('Age-Level'!R35="A","E","")</f>
        <v/>
      </c>
      <c r="AE76" s="137"/>
    </row>
    <row r="77" spans="1:31" x14ac:dyDescent="0.2">
      <c r="A77" s="89" t="str">
        <f>'Age-Level'!B36</f>
        <v>My Promise, My Faith (Year 1)</v>
      </c>
      <c r="B77" s="99" t="str">
        <f>IF('Age-Level'!D42="A","E","")</f>
        <v/>
      </c>
      <c r="C77" s="139"/>
      <c r="D77" s="99" t="str">
        <f>IF('Age-Level'!E42="A","E","")</f>
        <v/>
      </c>
      <c r="E77" s="139"/>
      <c r="F77" s="99" t="str">
        <f>IF('Age-Level'!F42="A","E","")</f>
        <v/>
      </c>
      <c r="G77" s="139"/>
      <c r="H77" s="99" t="str">
        <f>IF('Age-Level'!G42="A","E","")</f>
        <v/>
      </c>
      <c r="I77" s="139"/>
      <c r="J77" s="99" t="str">
        <f>IF('Age-Level'!H42="A","E","")</f>
        <v/>
      </c>
      <c r="K77" s="139"/>
      <c r="L77" s="99" t="str">
        <f>IF('Age-Level'!I42="A","E","")</f>
        <v/>
      </c>
      <c r="M77" s="139"/>
      <c r="N77" s="99" t="str">
        <f>IF('Age-Level'!J42="A","E","")</f>
        <v/>
      </c>
      <c r="O77" s="139"/>
      <c r="P77" s="99" t="str">
        <f>IF('Age-Level'!K42="A","E","")</f>
        <v/>
      </c>
      <c r="Q77" s="139"/>
      <c r="R77" s="99" t="str">
        <f>IF('Age-Level'!L42="A","E","")</f>
        <v/>
      </c>
      <c r="S77" s="139"/>
      <c r="T77" s="99" t="str">
        <f>IF('Age-Level'!M42="A","E","")</f>
        <v/>
      </c>
      <c r="U77" s="139"/>
      <c r="V77" s="99" t="str">
        <f>IF('Age-Level'!N42="A","E","")</f>
        <v/>
      </c>
      <c r="W77" s="139"/>
      <c r="X77" s="99" t="str">
        <f>IF('Age-Level'!O42="A","E","")</f>
        <v/>
      </c>
      <c r="Y77" s="139"/>
      <c r="Z77" s="99" t="str">
        <f>IF('Age-Level'!P42="A","E","")</f>
        <v/>
      </c>
      <c r="AA77" s="139"/>
      <c r="AB77" s="99" t="str">
        <f>IF('Age-Level'!Q42="A","E","")</f>
        <v/>
      </c>
      <c r="AC77" s="139"/>
      <c r="AD77" s="99" t="str">
        <f>IF('Age-Level'!R42="A","E","")</f>
        <v/>
      </c>
      <c r="AE77" s="143"/>
    </row>
    <row r="78" spans="1:31" x14ac:dyDescent="0.2">
      <c r="A78" s="89" t="str">
        <f>'Age-Level'!B43</f>
        <v>My Promise, My Faith (Year 2)</v>
      </c>
      <c r="B78" s="99" t="str">
        <f>IF('Age-Level'!D50="A","E","")</f>
        <v/>
      </c>
      <c r="C78" s="139"/>
      <c r="D78" s="99" t="str">
        <f>IF('Age-Level'!E50="A","E","")</f>
        <v/>
      </c>
      <c r="E78" s="139"/>
      <c r="F78" s="99" t="str">
        <f>IF('Age-Level'!F50="A","E","")</f>
        <v/>
      </c>
      <c r="G78" s="139"/>
      <c r="H78" s="99" t="str">
        <f>IF('Age-Level'!G50="A","E","")</f>
        <v/>
      </c>
      <c r="I78" s="139"/>
      <c r="J78" s="99" t="str">
        <f>IF('Age-Level'!H50="A","E","")</f>
        <v/>
      </c>
      <c r="K78" s="139"/>
      <c r="L78" s="99" t="str">
        <f>IF('Age-Level'!I50="A","E","")</f>
        <v/>
      </c>
      <c r="M78" s="139"/>
      <c r="N78" s="99" t="str">
        <f>IF('Age-Level'!J50="A","E","")</f>
        <v/>
      </c>
      <c r="O78" s="139"/>
      <c r="P78" s="99" t="str">
        <f>IF('Age-Level'!K50="A","E","")</f>
        <v/>
      </c>
      <c r="Q78" s="139"/>
      <c r="R78" s="99" t="str">
        <f>IF('Age-Level'!L50="A","E","")</f>
        <v/>
      </c>
      <c r="S78" s="139"/>
      <c r="T78" s="99" t="str">
        <f>IF('Age-Level'!M50="A","E","")</f>
        <v/>
      </c>
      <c r="U78" s="139"/>
      <c r="V78" s="99" t="str">
        <f>IF('Age-Level'!N50="A","E","")</f>
        <v/>
      </c>
      <c r="W78" s="139"/>
      <c r="X78" s="99" t="str">
        <f>IF('Age-Level'!O50="A","E","")</f>
        <v/>
      </c>
      <c r="Y78" s="139"/>
      <c r="Z78" s="99" t="str">
        <f>IF('Age-Level'!P50="A","E","")</f>
        <v/>
      </c>
      <c r="AA78" s="139"/>
      <c r="AB78" s="99" t="str">
        <f>IF('Age-Level'!Q50="A","E","")</f>
        <v/>
      </c>
      <c r="AC78" s="139"/>
      <c r="AD78" s="99" t="str">
        <f>IF('Age-Level'!R50="A","E","")</f>
        <v/>
      </c>
      <c r="AE78" s="143"/>
    </row>
    <row r="79" spans="1:31" x14ac:dyDescent="0.2">
      <c r="A79" s="87" t="str">
        <f>'Age-Level'!B50</f>
        <v>Safety Award</v>
      </c>
      <c r="B79" s="99" t="str">
        <f>IF('Age-Level'!D56="C","E","")</f>
        <v/>
      </c>
      <c r="C79" s="139"/>
      <c r="D79" s="99" t="str">
        <f>IF('Age-Level'!E56="C","E","")</f>
        <v/>
      </c>
      <c r="E79" s="140"/>
      <c r="F79" s="99" t="str">
        <f>IF('Age-Level'!F56="C","E","")</f>
        <v/>
      </c>
      <c r="G79" s="140"/>
      <c r="H79" s="99" t="str">
        <f>IF('Age-Level'!G56="C","E","")</f>
        <v/>
      </c>
      <c r="I79" s="140"/>
      <c r="J79" s="99" t="str">
        <f>IF('Age-Level'!H56="C","E","")</f>
        <v/>
      </c>
      <c r="K79" s="140"/>
      <c r="L79" s="99" t="str">
        <f>IF('Age-Level'!I56="C","E","")</f>
        <v/>
      </c>
      <c r="M79" s="140"/>
      <c r="N79" s="99" t="str">
        <f>IF('Age-Level'!J56="C","E","")</f>
        <v/>
      </c>
      <c r="O79" s="140"/>
      <c r="P79" s="99" t="str">
        <f>IF('Age-Level'!K56="C","E","")</f>
        <v/>
      </c>
      <c r="Q79" s="140"/>
      <c r="R79" s="99" t="str">
        <f>IF('Age-Level'!L56="C","E","")</f>
        <v/>
      </c>
      <c r="S79" s="140"/>
      <c r="T79" s="99" t="str">
        <f>IF('Age-Level'!M56="C","E","")</f>
        <v/>
      </c>
      <c r="U79" s="140"/>
      <c r="V79" s="99" t="str">
        <f>IF('Age-Level'!N56="C","E","")</f>
        <v/>
      </c>
      <c r="W79" s="140"/>
      <c r="X79" s="99" t="str">
        <f>IF('Age-Level'!O56="C","E","")</f>
        <v/>
      </c>
      <c r="Y79" s="140"/>
      <c r="Z79" s="99" t="str">
        <f>IF('Age-Level'!P56="C","E","")</f>
        <v/>
      </c>
      <c r="AA79" s="139"/>
      <c r="AB79" s="99" t="str">
        <f>IF('Age-Level'!Q56="C","E","")</f>
        <v/>
      </c>
      <c r="AC79" s="140"/>
      <c r="AD79" s="99" t="str">
        <f>IF('Age-Level'!R56="C","E","")</f>
        <v/>
      </c>
      <c r="AE79" s="142"/>
    </row>
    <row r="80" spans="1:31" x14ac:dyDescent="0.2">
      <c r="A80" s="85" t="s">
        <v>89</v>
      </c>
      <c r="B80" s="101"/>
      <c r="C80" s="145"/>
      <c r="D80" s="101"/>
      <c r="E80" s="145"/>
      <c r="F80" s="101"/>
      <c r="G80" s="145"/>
      <c r="H80" s="101"/>
      <c r="I80" s="145"/>
      <c r="J80" s="101"/>
      <c r="K80" s="145"/>
      <c r="L80" s="101"/>
      <c r="M80" s="145"/>
      <c r="N80" s="101"/>
      <c r="O80" s="145"/>
      <c r="P80" s="101"/>
      <c r="Q80" s="145"/>
      <c r="R80" s="101"/>
      <c r="S80" s="145"/>
      <c r="T80" s="101"/>
      <c r="U80" s="145"/>
      <c r="V80" s="101"/>
      <c r="W80" s="145"/>
      <c r="X80" s="101"/>
      <c r="Y80" s="145"/>
      <c r="Z80" s="101"/>
      <c r="AA80" s="145"/>
      <c r="AB80" s="101"/>
      <c r="AC80" s="145"/>
      <c r="AD80" s="101"/>
      <c r="AE80" s="174"/>
    </row>
    <row r="81" spans="1:31" x14ac:dyDescent="0.2">
      <c r="A81" s="87" t="str">
        <f>'Fun Patches'!C5</f>
        <v>&lt;LIST PATCH HERE&gt;</v>
      </c>
      <c r="B81" s="99" t="str">
        <f>IF('Fun Patches'!D5="A","E","")</f>
        <v/>
      </c>
      <c r="C81" s="138"/>
      <c r="D81" s="99" t="str">
        <f>IF('Fun Patches'!E5="A","E","")</f>
        <v/>
      </c>
      <c r="E81" s="138"/>
      <c r="F81" s="99" t="str">
        <f>IF('Fun Patches'!F5="A","E","")</f>
        <v/>
      </c>
      <c r="G81" s="138"/>
      <c r="H81" s="99" t="str">
        <f>IF('Fun Patches'!G5="A","E","")</f>
        <v/>
      </c>
      <c r="I81" s="138"/>
      <c r="J81" s="99" t="str">
        <f>IF('Fun Patches'!H5="A","E","")</f>
        <v/>
      </c>
      <c r="K81" s="138"/>
      <c r="L81" s="99" t="str">
        <f>IF('Fun Patches'!I5="A","E","")</f>
        <v/>
      </c>
      <c r="M81" s="138"/>
      <c r="N81" s="99" t="str">
        <f>IF('Fun Patches'!J5="A","E","")</f>
        <v/>
      </c>
      <c r="O81" s="138"/>
      <c r="P81" s="99" t="str">
        <f>IF('Fun Patches'!K5="A","E","")</f>
        <v/>
      </c>
      <c r="Q81" s="138"/>
      <c r="R81" s="99" t="str">
        <f>IF('Fun Patches'!L5="A","E","")</f>
        <v/>
      </c>
      <c r="S81" s="138"/>
      <c r="T81" s="99" t="str">
        <f>IF('Fun Patches'!M5="A","E","")</f>
        <v/>
      </c>
      <c r="U81" s="138"/>
      <c r="V81" s="99" t="str">
        <f>IF('Fun Patches'!N5="A","E","")</f>
        <v/>
      </c>
      <c r="W81" s="138"/>
      <c r="X81" s="99" t="str">
        <f>IF('Fun Patches'!O5="A","E","")</f>
        <v/>
      </c>
      <c r="Y81" s="138"/>
      <c r="Z81" s="99" t="str">
        <f>IF('Fun Patches'!P5="A","E","")</f>
        <v/>
      </c>
      <c r="AA81" s="138"/>
      <c r="AB81" s="99" t="str">
        <f>IF('Fun Patches'!Q5="A","E","")</f>
        <v/>
      </c>
      <c r="AC81" s="138"/>
      <c r="AD81" s="99" t="str">
        <f>IF('Fun Patches'!R5="A","E","")</f>
        <v/>
      </c>
      <c r="AE81" s="137"/>
    </row>
    <row r="82" spans="1:31" x14ac:dyDescent="0.2">
      <c r="A82" s="87" t="str">
        <f>'Fun Patches'!C6</f>
        <v>&lt;LIST PATCH HERE&gt;</v>
      </c>
      <c r="B82" s="99" t="str">
        <f>IF('Fun Patches'!D6="A","E","")</f>
        <v/>
      </c>
      <c r="C82" s="138"/>
      <c r="D82" s="99" t="str">
        <f>IF('Fun Patches'!E6="A","E","")</f>
        <v/>
      </c>
      <c r="E82" s="138"/>
      <c r="F82" s="99" t="str">
        <f>IF('Fun Patches'!F6="A","E","")</f>
        <v/>
      </c>
      <c r="G82" s="138"/>
      <c r="H82" s="99" t="str">
        <f>IF('Fun Patches'!G6="A","E","")</f>
        <v/>
      </c>
      <c r="I82" s="138"/>
      <c r="J82" s="99" t="str">
        <f>IF('Fun Patches'!H6="A","E","")</f>
        <v/>
      </c>
      <c r="K82" s="138"/>
      <c r="L82" s="99" t="str">
        <f>IF('Fun Patches'!I6="A","E","")</f>
        <v/>
      </c>
      <c r="M82" s="138"/>
      <c r="N82" s="99" t="str">
        <f>IF('Fun Patches'!J6="A","E","")</f>
        <v/>
      </c>
      <c r="O82" s="138"/>
      <c r="P82" s="99" t="str">
        <f>IF('Fun Patches'!K6="A","E","")</f>
        <v/>
      </c>
      <c r="Q82" s="138"/>
      <c r="R82" s="99" t="str">
        <f>IF('Fun Patches'!L6="A","E","")</f>
        <v/>
      </c>
      <c r="S82" s="138"/>
      <c r="T82" s="99" t="str">
        <f>IF('Fun Patches'!M6="A","E","")</f>
        <v/>
      </c>
      <c r="U82" s="138"/>
      <c r="V82" s="99" t="str">
        <f>IF('Fun Patches'!N6="A","E","")</f>
        <v/>
      </c>
      <c r="W82" s="138"/>
      <c r="X82" s="99" t="str">
        <f>IF('Fun Patches'!O6="A","E","")</f>
        <v/>
      </c>
      <c r="Y82" s="138"/>
      <c r="Z82" s="99" t="str">
        <f>IF('Fun Patches'!P6="A","E","")</f>
        <v/>
      </c>
      <c r="AA82" s="138"/>
      <c r="AB82" s="99" t="str">
        <f>IF('Fun Patches'!Q6="A","E","")</f>
        <v/>
      </c>
      <c r="AC82" s="138"/>
      <c r="AD82" s="99" t="str">
        <f>IF('Fun Patches'!R6="A","E","")</f>
        <v/>
      </c>
      <c r="AE82" s="137"/>
    </row>
    <row r="83" spans="1:31" x14ac:dyDescent="0.2">
      <c r="A83" s="87" t="str">
        <f>'Fun Patches'!C7</f>
        <v>&lt;LIST PATCH HERE&gt;</v>
      </c>
      <c r="B83" s="99" t="str">
        <f>IF('Fun Patches'!D7="A","E","")</f>
        <v/>
      </c>
      <c r="C83" s="138"/>
      <c r="D83" s="99" t="str">
        <f>IF('Fun Patches'!E7="A","E","")</f>
        <v/>
      </c>
      <c r="E83" s="138"/>
      <c r="F83" s="99" t="str">
        <f>IF('Fun Patches'!F7="A","E","")</f>
        <v/>
      </c>
      <c r="G83" s="138"/>
      <c r="H83" s="99" t="str">
        <f>IF('Fun Patches'!G7="A","E","")</f>
        <v/>
      </c>
      <c r="I83" s="138"/>
      <c r="J83" s="99" t="str">
        <f>IF('Fun Patches'!H7="A","E","")</f>
        <v/>
      </c>
      <c r="K83" s="138"/>
      <c r="L83" s="99" t="str">
        <f>IF('Fun Patches'!I7="A","E","")</f>
        <v/>
      </c>
      <c r="M83" s="138"/>
      <c r="N83" s="99" t="str">
        <f>IF('Fun Patches'!J7="A","E","")</f>
        <v/>
      </c>
      <c r="O83" s="138"/>
      <c r="P83" s="99" t="str">
        <f>IF('Fun Patches'!K7="A","E","")</f>
        <v/>
      </c>
      <c r="Q83" s="138"/>
      <c r="R83" s="99" t="str">
        <f>IF('Fun Patches'!L7="A","E","")</f>
        <v/>
      </c>
      <c r="S83" s="138"/>
      <c r="T83" s="99" t="str">
        <f>IF('Fun Patches'!M7="A","E","")</f>
        <v/>
      </c>
      <c r="U83" s="138"/>
      <c r="V83" s="99" t="str">
        <f>IF('Fun Patches'!N7="A","E","")</f>
        <v/>
      </c>
      <c r="W83" s="138"/>
      <c r="X83" s="99" t="str">
        <f>IF('Fun Patches'!O7="A","E","")</f>
        <v/>
      </c>
      <c r="Y83" s="138"/>
      <c r="Z83" s="99" t="str">
        <f>IF('Fun Patches'!P7="A","E","")</f>
        <v/>
      </c>
      <c r="AA83" s="138"/>
      <c r="AB83" s="99" t="str">
        <f>IF('Fun Patches'!Q7="A","E","")</f>
        <v/>
      </c>
      <c r="AC83" s="138"/>
      <c r="AD83" s="99" t="str">
        <f>IF('Fun Patches'!R7="A","E","")</f>
        <v/>
      </c>
      <c r="AE83" s="137"/>
    </row>
    <row r="84" spans="1:31" x14ac:dyDescent="0.2">
      <c r="A84" s="87" t="str">
        <f>'Fun Patches'!C8</f>
        <v>&lt;LIST PATCH HERE&gt;</v>
      </c>
      <c r="B84" s="99" t="str">
        <f>IF('Fun Patches'!D8="A","E","")</f>
        <v/>
      </c>
      <c r="C84" s="138"/>
      <c r="D84" s="99" t="str">
        <f>IF('Fun Patches'!E8="A","E","")</f>
        <v/>
      </c>
      <c r="E84" s="138"/>
      <c r="F84" s="99" t="str">
        <f>IF('Fun Patches'!F8="A","E","")</f>
        <v/>
      </c>
      <c r="G84" s="138"/>
      <c r="H84" s="99" t="str">
        <f>IF('Fun Patches'!G8="A","E","")</f>
        <v/>
      </c>
      <c r="I84" s="138"/>
      <c r="J84" s="99" t="str">
        <f>IF('Fun Patches'!H8="A","E","")</f>
        <v/>
      </c>
      <c r="K84" s="138"/>
      <c r="L84" s="99" t="str">
        <f>IF('Fun Patches'!I8="A","E","")</f>
        <v/>
      </c>
      <c r="M84" s="138"/>
      <c r="N84" s="99" t="str">
        <f>IF('Fun Patches'!J8="A","E","")</f>
        <v/>
      </c>
      <c r="O84" s="138"/>
      <c r="P84" s="99" t="str">
        <f>IF('Fun Patches'!K8="A","E","")</f>
        <v/>
      </c>
      <c r="Q84" s="138"/>
      <c r="R84" s="99" t="str">
        <f>IF('Fun Patches'!L8="A","E","")</f>
        <v/>
      </c>
      <c r="S84" s="138"/>
      <c r="T84" s="99" t="str">
        <f>IF('Fun Patches'!M8="A","E","")</f>
        <v/>
      </c>
      <c r="U84" s="138"/>
      <c r="V84" s="99" t="str">
        <f>IF('Fun Patches'!N8="A","E","")</f>
        <v/>
      </c>
      <c r="W84" s="138"/>
      <c r="X84" s="99" t="str">
        <f>IF('Fun Patches'!O8="A","E","")</f>
        <v/>
      </c>
      <c r="Y84" s="138"/>
      <c r="Z84" s="99" t="str">
        <f>IF('Fun Patches'!P8="A","E","")</f>
        <v/>
      </c>
      <c r="AA84" s="138"/>
      <c r="AB84" s="99" t="str">
        <f>IF('Fun Patches'!Q8="A","E","")</f>
        <v/>
      </c>
      <c r="AC84" s="138"/>
      <c r="AD84" s="99" t="str">
        <f>IF('Fun Patches'!R8="A","E","")</f>
        <v/>
      </c>
      <c r="AE84" s="137"/>
    </row>
    <row r="85" spans="1:31" x14ac:dyDescent="0.2">
      <c r="A85" s="87" t="str">
        <f>'Fun Patches'!C9</f>
        <v>&lt;LIST PATCH HERE&gt;</v>
      </c>
      <c r="B85" s="99" t="str">
        <f>IF('Fun Patches'!D9="A","E","")</f>
        <v/>
      </c>
      <c r="C85" s="138"/>
      <c r="D85" s="99" t="str">
        <f>IF('Fun Patches'!E9="A","E","")</f>
        <v/>
      </c>
      <c r="E85" s="138"/>
      <c r="F85" s="99" t="str">
        <f>IF('Fun Patches'!F9="A","E","")</f>
        <v/>
      </c>
      <c r="G85" s="138"/>
      <c r="H85" s="99" t="str">
        <f>IF('Fun Patches'!G9="A","E","")</f>
        <v/>
      </c>
      <c r="I85" s="138"/>
      <c r="J85" s="99" t="str">
        <f>IF('Fun Patches'!H9="A","E","")</f>
        <v/>
      </c>
      <c r="K85" s="138"/>
      <c r="L85" s="99" t="str">
        <f>IF('Fun Patches'!I9="A","E","")</f>
        <v/>
      </c>
      <c r="M85" s="138"/>
      <c r="N85" s="99" t="str">
        <f>IF('Fun Patches'!J9="A","E","")</f>
        <v/>
      </c>
      <c r="O85" s="138"/>
      <c r="P85" s="99" t="str">
        <f>IF('Fun Patches'!K9="A","E","")</f>
        <v/>
      </c>
      <c r="Q85" s="138"/>
      <c r="R85" s="99" t="str">
        <f>IF('Fun Patches'!L9="A","E","")</f>
        <v/>
      </c>
      <c r="S85" s="138"/>
      <c r="T85" s="99" t="str">
        <f>IF('Fun Patches'!M9="A","E","")</f>
        <v/>
      </c>
      <c r="U85" s="138"/>
      <c r="V85" s="99" t="str">
        <f>IF('Fun Patches'!N9="A","E","")</f>
        <v/>
      </c>
      <c r="W85" s="138"/>
      <c r="X85" s="99" t="str">
        <f>IF('Fun Patches'!O9="A","E","")</f>
        <v/>
      </c>
      <c r="Y85" s="138"/>
      <c r="Z85" s="99" t="str">
        <f>IF('Fun Patches'!P9="A","E","")</f>
        <v/>
      </c>
      <c r="AA85" s="138"/>
      <c r="AB85" s="99" t="str">
        <f>IF('Fun Patches'!Q9="A","E","")</f>
        <v/>
      </c>
      <c r="AC85" s="138"/>
      <c r="AD85" s="99" t="str">
        <f>IF('Fun Patches'!R9="A","E","")</f>
        <v/>
      </c>
      <c r="AE85" s="137"/>
    </row>
    <row r="86" spans="1:31" x14ac:dyDescent="0.2">
      <c r="A86" s="87" t="str">
        <f>'Fun Patches'!C10</f>
        <v>&lt;LIST PATCH HERE&gt;</v>
      </c>
      <c r="B86" s="99" t="str">
        <f>IF('Fun Patches'!D10="A","E","")</f>
        <v/>
      </c>
      <c r="C86" s="138"/>
      <c r="D86" s="99" t="str">
        <f>IF('Fun Patches'!E10="A","E","")</f>
        <v/>
      </c>
      <c r="E86" s="138"/>
      <c r="F86" s="99" t="str">
        <f>IF('Fun Patches'!F10="A","E","")</f>
        <v/>
      </c>
      <c r="G86" s="138"/>
      <c r="H86" s="99" t="str">
        <f>IF('Fun Patches'!G10="A","E","")</f>
        <v/>
      </c>
      <c r="I86" s="138"/>
      <c r="J86" s="99" t="str">
        <f>IF('Fun Patches'!H10="A","E","")</f>
        <v/>
      </c>
      <c r="K86" s="138"/>
      <c r="L86" s="99" t="str">
        <f>IF('Fun Patches'!I10="A","E","")</f>
        <v/>
      </c>
      <c r="M86" s="138"/>
      <c r="N86" s="99" t="str">
        <f>IF('Fun Patches'!J10="A","E","")</f>
        <v/>
      </c>
      <c r="O86" s="138"/>
      <c r="P86" s="99" t="str">
        <f>IF('Fun Patches'!K10="A","E","")</f>
        <v/>
      </c>
      <c r="Q86" s="138"/>
      <c r="R86" s="99" t="str">
        <f>IF('Fun Patches'!L10="A","E","")</f>
        <v/>
      </c>
      <c r="S86" s="138"/>
      <c r="T86" s="99" t="str">
        <f>IF('Fun Patches'!M10="A","E","")</f>
        <v/>
      </c>
      <c r="U86" s="138"/>
      <c r="V86" s="99" t="str">
        <f>IF('Fun Patches'!N10="A","E","")</f>
        <v/>
      </c>
      <c r="W86" s="138"/>
      <c r="X86" s="99" t="str">
        <f>IF('Fun Patches'!O10="A","E","")</f>
        <v/>
      </c>
      <c r="Y86" s="138"/>
      <c r="Z86" s="99" t="str">
        <f>IF('Fun Patches'!P10="A","E","")</f>
        <v/>
      </c>
      <c r="AA86" s="138"/>
      <c r="AB86" s="99" t="str">
        <f>IF('Fun Patches'!Q10="A","E","")</f>
        <v/>
      </c>
      <c r="AC86" s="138"/>
      <c r="AD86" s="99" t="str">
        <f>IF('Fun Patches'!R10="A","E","")</f>
        <v/>
      </c>
      <c r="AE86" s="137"/>
    </row>
    <row r="87" spans="1:31" x14ac:dyDescent="0.2">
      <c r="A87" s="87" t="str">
        <f>'Fun Patches'!C11</f>
        <v>&lt;LIST PATCH HERE&gt;</v>
      </c>
      <c r="B87" s="99" t="str">
        <f>IF('Fun Patches'!D11="A","E","")</f>
        <v/>
      </c>
      <c r="C87" s="138"/>
      <c r="D87" s="99" t="str">
        <f>IF('Fun Patches'!E11="A","E","")</f>
        <v/>
      </c>
      <c r="E87" s="138"/>
      <c r="F87" s="99" t="str">
        <f>IF('Fun Patches'!F11="A","E","")</f>
        <v/>
      </c>
      <c r="G87" s="138"/>
      <c r="H87" s="99" t="str">
        <f>IF('Fun Patches'!G11="A","E","")</f>
        <v/>
      </c>
      <c r="I87" s="138"/>
      <c r="J87" s="99" t="str">
        <f>IF('Fun Patches'!H11="A","E","")</f>
        <v/>
      </c>
      <c r="K87" s="138"/>
      <c r="L87" s="99" t="str">
        <f>IF('Fun Patches'!I11="A","E","")</f>
        <v/>
      </c>
      <c r="M87" s="138"/>
      <c r="N87" s="99" t="str">
        <f>IF('Fun Patches'!J11="A","E","")</f>
        <v/>
      </c>
      <c r="O87" s="138"/>
      <c r="P87" s="99" t="str">
        <f>IF('Fun Patches'!K11="A","E","")</f>
        <v/>
      </c>
      <c r="Q87" s="138"/>
      <c r="R87" s="99" t="str">
        <f>IF('Fun Patches'!L11="A","E","")</f>
        <v/>
      </c>
      <c r="S87" s="138"/>
      <c r="T87" s="99" t="str">
        <f>IF('Fun Patches'!M11="A","E","")</f>
        <v/>
      </c>
      <c r="U87" s="138"/>
      <c r="V87" s="99" t="str">
        <f>IF('Fun Patches'!N11="A","E","")</f>
        <v/>
      </c>
      <c r="W87" s="138"/>
      <c r="X87" s="99" t="str">
        <f>IF('Fun Patches'!O11="A","E","")</f>
        <v/>
      </c>
      <c r="Y87" s="138"/>
      <c r="Z87" s="99" t="str">
        <f>IF('Fun Patches'!P11="A","E","")</f>
        <v/>
      </c>
      <c r="AA87" s="138"/>
      <c r="AB87" s="99" t="str">
        <f>IF('Fun Patches'!Q11="A","E","")</f>
        <v/>
      </c>
      <c r="AC87" s="138"/>
      <c r="AD87" s="99" t="str">
        <f>IF('Fun Patches'!R11="A","E","")</f>
        <v/>
      </c>
      <c r="AE87" s="137"/>
    </row>
    <row r="88" spans="1:31" x14ac:dyDescent="0.2">
      <c r="A88" s="87" t="str">
        <f>'Fun Patches'!C12</f>
        <v>&lt;LIST PATCH HERE&gt;</v>
      </c>
      <c r="B88" s="99" t="str">
        <f>IF('Fun Patches'!D12="A","E","")</f>
        <v/>
      </c>
      <c r="C88" s="138"/>
      <c r="D88" s="99" t="str">
        <f>IF('Fun Patches'!E12="A","E","")</f>
        <v/>
      </c>
      <c r="E88" s="138"/>
      <c r="F88" s="99" t="str">
        <f>IF('Fun Patches'!F12="A","E","")</f>
        <v/>
      </c>
      <c r="G88" s="138"/>
      <c r="H88" s="99" t="str">
        <f>IF('Fun Patches'!G12="A","E","")</f>
        <v/>
      </c>
      <c r="I88" s="138"/>
      <c r="J88" s="99" t="str">
        <f>IF('Fun Patches'!H12="A","E","")</f>
        <v/>
      </c>
      <c r="K88" s="138"/>
      <c r="L88" s="99" t="str">
        <f>IF('Fun Patches'!I12="A","E","")</f>
        <v/>
      </c>
      <c r="M88" s="138"/>
      <c r="N88" s="99" t="str">
        <f>IF('Fun Patches'!J12="A","E","")</f>
        <v/>
      </c>
      <c r="O88" s="138"/>
      <c r="P88" s="99" t="str">
        <f>IF('Fun Patches'!K12="A","E","")</f>
        <v/>
      </c>
      <c r="Q88" s="138"/>
      <c r="R88" s="99" t="str">
        <f>IF('Fun Patches'!L12="A","E","")</f>
        <v/>
      </c>
      <c r="S88" s="138"/>
      <c r="T88" s="99" t="str">
        <f>IF('Fun Patches'!M12="A","E","")</f>
        <v/>
      </c>
      <c r="U88" s="138"/>
      <c r="V88" s="99" t="str">
        <f>IF('Fun Patches'!N12="A","E","")</f>
        <v/>
      </c>
      <c r="W88" s="138"/>
      <c r="X88" s="99" t="str">
        <f>IF('Fun Patches'!O12="A","E","")</f>
        <v/>
      </c>
      <c r="Y88" s="138"/>
      <c r="Z88" s="99" t="str">
        <f>IF('Fun Patches'!P12="A","E","")</f>
        <v/>
      </c>
      <c r="AA88" s="138"/>
      <c r="AB88" s="99" t="str">
        <f>IF('Fun Patches'!Q12="A","E","")</f>
        <v/>
      </c>
      <c r="AC88" s="138"/>
      <c r="AD88" s="99" t="str">
        <f>IF('Fun Patches'!R12="A","E","")</f>
        <v/>
      </c>
      <c r="AE88" s="137"/>
    </row>
    <row r="89" spans="1:31" x14ac:dyDescent="0.2">
      <c r="A89" s="87" t="str">
        <f>'Fun Patches'!C13</f>
        <v>&lt;LIST PATCH HERE&gt;</v>
      </c>
      <c r="B89" s="99" t="str">
        <f>IF('Fun Patches'!D13="A","E","")</f>
        <v/>
      </c>
      <c r="C89" s="138"/>
      <c r="D89" s="99" t="str">
        <f>IF('Fun Patches'!E13="A","E","")</f>
        <v/>
      </c>
      <c r="E89" s="138"/>
      <c r="F89" s="99" t="str">
        <f>IF('Fun Patches'!F13="A","E","")</f>
        <v/>
      </c>
      <c r="G89" s="138"/>
      <c r="H89" s="99" t="str">
        <f>IF('Fun Patches'!G13="A","E","")</f>
        <v/>
      </c>
      <c r="I89" s="138"/>
      <c r="J89" s="99" t="str">
        <f>IF('Fun Patches'!H13="A","E","")</f>
        <v/>
      </c>
      <c r="K89" s="138"/>
      <c r="L89" s="99" t="str">
        <f>IF('Fun Patches'!I13="A","E","")</f>
        <v/>
      </c>
      <c r="M89" s="138"/>
      <c r="N89" s="99" t="str">
        <f>IF('Fun Patches'!J13="A","E","")</f>
        <v/>
      </c>
      <c r="O89" s="138"/>
      <c r="P89" s="99" t="str">
        <f>IF('Fun Patches'!K13="A","E","")</f>
        <v/>
      </c>
      <c r="Q89" s="138"/>
      <c r="R89" s="99" t="str">
        <f>IF('Fun Patches'!L13="A","E","")</f>
        <v/>
      </c>
      <c r="S89" s="138"/>
      <c r="T89" s="99" t="str">
        <f>IF('Fun Patches'!M13="A","E","")</f>
        <v/>
      </c>
      <c r="U89" s="138"/>
      <c r="V89" s="99" t="str">
        <f>IF('Fun Patches'!N13="A","E","")</f>
        <v/>
      </c>
      <c r="W89" s="138"/>
      <c r="X89" s="99" t="str">
        <f>IF('Fun Patches'!O13="A","E","")</f>
        <v/>
      </c>
      <c r="Y89" s="138"/>
      <c r="Z89" s="99" t="str">
        <f>IF('Fun Patches'!P13="A","E","")</f>
        <v/>
      </c>
      <c r="AA89" s="138"/>
      <c r="AB89" s="99" t="str">
        <f>IF('Fun Patches'!Q13="A","E","")</f>
        <v/>
      </c>
      <c r="AC89" s="138"/>
      <c r="AD89" s="103" t="str">
        <f>IF('Fun Patches'!R13="A","E","")</f>
        <v/>
      </c>
      <c r="AE89" s="137"/>
    </row>
    <row r="90" spans="1:31" x14ac:dyDescent="0.2">
      <c r="A90" s="87" t="str">
        <f>'Fun Patches'!C14</f>
        <v>&lt;LIST PATCH HERE&gt;</v>
      </c>
      <c r="B90" s="99" t="str">
        <f>IF('Fun Patches'!D14="A","E","")</f>
        <v/>
      </c>
      <c r="C90" s="138"/>
      <c r="D90" s="99" t="str">
        <f>IF('Fun Patches'!E14="A","E","")</f>
        <v/>
      </c>
      <c r="E90" s="138"/>
      <c r="F90" s="99" t="str">
        <f>IF('Fun Patches'!F14="A","E","")</f>
        <v/>
      </c>
      <c r="G90" s="138"/>
      <c r="H90" s="99" t="str">
        <f>IF('Fun Patches'!G14="A","E","")</f>
        <v/>
      </c>
      <c r="I90" s="138"/>
      <c r="J90" s="99" t="str">
        <f>IF('Fun Patches'!H14="A","E","")</f>
        <v/>
      </c>
      <c r="K90" s="138"/>
      <c r="L90" s="99" t="str">
        <f>IF('Fun Patches'!I14="A","E","")</f>
        <v/>
      </c>
      <c r="M90" s="138"/>
      <c r="N90" s="99" t="str">
        <f>IF('Fun Patches'!J14="A","E","")</f>
        <v/>
      </c>
      <c r="O90" s="138"/>
      <c r="P90" s="99" t="str">
        <f>IF('Fun Patches'!K14="A","E","")</f>
        <v/>
      </c>
      <c r="Q90" s="138"/>
      <c r="R90" s="99" t="str">
        <f>IF('Fun Patches'!L14="A","E","")</f>
        <v/>
      </c>
      <c r="S90" s="138"/>
      <c r="T90" s="99" t="str">
        <f>IF('Fun Patches'!M14="A","E","")</f>
        <v/>
      </c>
      <c r="U90" s="138"/>
      <c r="V90" s="99" t="str">
        <f>IF('Fun Patches'!N14="A","E","")</f>
        <v/>
      </c>
      <c r="W90" s="138"/>
      <c r="X90" s="99" t="str">
        <f>IF('Fun Patches'!O14="A","E","")</f>
        <v/>
      </c>
      <c r="Y90" s="138"/>
      <c r="Z90" s="99" t="str">
        <f>IF('Fun Patches'!P14="A","E","")</f>
        <v/>
      </c>
      <c r="AA90" s="138"/>
      <c r="AB90" s="99" t="str">
        <f>IF('Fun Patches'!Q14="A","E","")</f>
        <v/>
      </c>
      <c r="AC90" s="138"/>
      <c r="AD90" s="99" t="str">
        <f>IF('Fun Patches'!R14="A","E","")</f>
        <v/>
      </c>
      <c r="AE90" s="137"/>
    </row>
    <row r="91" spans="1:31" x14ac:dyDescent="0.2">
      <c r="A91" s="87" t="str">
        <f>'Fun Patches'!C15</f>
        <v>&lt;LIST PATCH HERE&gt;</v>
      </c>
      <c r="B91" s="99" t="str">
        <f>IF('Fun Patches'!D15="A","E","")</f>
        <v/>
      </c>
      <c r="C91" s="138"/>
      <c r="D91" s="99" t="str">
        <f>IF('Fun Patches'!E15="A","E","")</f>
        <v/>
      </c>
      <c r="E91" s="138"/>
      <c r="F91" s="99" t="str">
        <f>IF('Fun Patches'!F15="A","E","")</f>
        <v/>
      </c>
      <c r="G91" s="138"/>
      <c r="H91" s="99" t="str">
        <f>IF('Fun Patches'!G15="A","E","")</f>
        <v/>
      </c>
      <c r="I91" s="138"/>
      <c r="J91" s="99" t="str">
        <f>IF('Fun Patches'!H15="A","E","")</f>
        <v/>
      </c>
      <c r="K91" s="138"/>
      <c r="L91" s="99" t="str">
        <f>IF('Fun Patches'!I15="A","E","")</f>
        <v/>
      </c>
      <c r="M91" s="138"/>
      <c r="N91" s="99" t="str">
        <f>IF('Fun Patches'!J15="A","E","")</f>
        <v/>
      </c>
      <c r="O91" s="138"/>
      <c r="P91" s="99" t="str">
        <f>IF('Fun Patches'!K15="A","E","")</f>
        <v/>
      </c>
      <c r="Q91" s="138"/>
      <c r="R91" s="99" t="str">
        <f>IF('Fun Patches'!L15="A","E","")</f>
        <v/>
      </c>
      <c r="S91" s="138"/>
      <c r="T91" s="99" t="str">
        <f>IF('Fun Patches'!M15="A","E","")</f>
        <v/>
      </c>
      <c r="U91" s="138"/>
      <c r="V91" s="99" t="str">
        <f>IF('Fun Patches'!N15="A","E","")</f>
        <v/>
      </c>
      <c r="W91" s="138"/>
      <c r="X91" s="99" t="str">
        <f>IF('Fun Patches'!O15="A","E","")</f>
        <v/>
      </c>
      <c r="Y91" s="138"/>
      <c r="Z91" s="99" t="str">
        <f>IF('Fun Patches'!P15="A","E","")</f>
        <v/>
      </c>
      <c r="AA91" s="138"/>
      <c r="AB91" s="99" t="str">
        <f>IF('Fun Patches'!Q15="A","E","")</f>
        <v/>
      </c>
      <c r="AC91" s="138"/>
      <c r="AD91" s="99" t="str">
        <f>IF('Fun Patches'!R15="A","E","")</f>
        <v/>
      </c>
      <c r="AE91" s="137"/>
    </row>
    <row r="92" spans="1:31" x14ac:dyDescent="0.2">
      <c r="A92" s="87" t="str">
        <f>'Fun Patches'!C16</f>
        <v>&lt;LIST PATCH HERE&gt;</v>
      </c>
      <c r="B92" s="99" t="str">
        <f>IF('Fun Patches'!D16="A","E","")</f>
        <v/>
      </c>
      <c r="C92" s="138"/>
      <c r="D92" s="99" t="str">
        <f>IF('Fun Patches'!E16="A","E","")</f>
        <v/>
      </c>
      <c r="E92" s="138"/>
      <c r="F92" s="99" t="str">
        <f>IF('Fun Patches'!F16="A","E","")</f>
        <v/>
      </c>
      <c r="G92" s="138"/>
      <c r="H92" s="99" t="str">
        <f>IF('Fun Patches'!G16="A","E","")</f>
        <v/>
      </c>
      <c r="I92" s="138"/>
      <c r="J92" s="99" t="str">
        <f>IF('Fun Patches'!H16="A","E","")</f>
        <v/>
      </c>
      <c r="K92" s="138"/>
      <c r="L92" s="99" t="str">
        <f>IF('Fun Patches'!I16="A","E","")</f>
        <v/>
      </c>
      <c r="M92" s="138"/>
      <c r="N92" s="99" t="str">
        <f>IF('Fun Patches'!J16="A","E","")</f>
        <v/>
      </c>
      <c r="O92" s="138"/>
      <c r="P92" s="99" t="str">
        <f>IF('Fun Patches'!K16="A","E","")</f>
        <v/>
      </c>
      <c r="Q92" s="138"/>
      <c r="R92" s="99" t="str">
        <f>IF('Fun Patches'!L16="A","E","")</f>
        <v/>
      </c>
      <c r="S92" s="138"/>
      <c r="T92" s="99" t="str">
        <f>IF('Fun Patches'!M16="A","E","")</f>
        <v/>
      </c>
      <c r="U92" s="138"/>
      <c r="V92" s="99" t="str">
        <f>IF('Fun Patches'!N16="A","E","")</f>
        <v/>
      </c>
      <c r="W92" s="138"/>
      <c r="X92" s="99" t="str">
        <f>IF('Fun Patches'!O16="A","E","")</f>
        <v/>
      </c>
      <c r="Y92" s="138"/>
      <c r="Z92" s="99" t="str">
        <f>IF('Fun Patches'!P16="A","E","")</f>
        <v/>
      </c>
      <c r="AA92" s="138"/>
      <c r="AB92" s="99" t="str">
        <f>IF('Fun Patches'!Q16="A","E","")</f>
        <v/>
      </c>
      <c r="AC92" s="138"/>
      <c r="AD92" s="99" t="str">
        <f>IF('Fun Patches'!R16="A","E","")</f>
        <v/>
      </c>
      <c r="AE92" s="137"/>
    </row>
    <row r="93" spans="1:31" x14ac:dyDescent="0.2">
      <c r="A93" s="87" t="str">
        <f>'Fun Patches'!C17</f>
        <v>&lt;LIST PATCH HERE&gt;</v>
      </c>
      <c r="B93" s="99" t="str">
        <f>IF('Fun Patches'!D17="A","E","")</f>
        <v/>
      </c>
      <c r="C93" s="138"/>
      <c r="D93" s="99" t="str">
        <f>IF('Fun Patches'!E17="A","E","")</f>
        <v/>
      </c>
      <c r="E93" s="138"/>
      <c r="F93" s="99" t="str">
        <f>IF('Fun Patches'!F17="A","E","")</f>
        <v/>
      </c>
      <c r="G93" s="138"/>
      <c r="H93" s="99" t="str">
        <f>IF('Fun Patches'!G17="A","E","")</f>
        <v/>
      </c>
      <c r="I93" s="138"/>
      <c r="J93" s="99" t="str">
        <f>IF('Fun Patches'!H17="A","E","")</f>
        <v/>
      </c>
      <c r="K93" s="138"/>
      <c r="L93" s="99" t="str">
        <f>IF('Fun Patches'!I17="A","E","")</f>
        <v/>
      </c>
      <c r="M93" s="138"/>
      <c r="N93" s="99" t="str">
        <f>IF('Fun Patches'!J17="A","E","")</f>
        <v/>
      </c>
      <c r="O93" s="138"/>
      <c r="P93" s="99" t="str">
        <f>IF('Fun Patches'!K17="A","E","")</f>
        <v/>
      </c>
      <c r="Q93" s="138"/>
      <c r="R93" s="99" t="str">
        <f>IF('Fun Patches'!L17="A","E","")</f>
        <v/>
      </c>
      <c r="S93" s="138"/>
      <c r="T93" s="99" t="str">
        <f>IF('Fun Patches'!M17="A","E","")</f>
        <v/>
      </c>
      <c r="U93" s="138"/>
      <c r="V93" s="99" t="str">
        <f>IF('Fun Patches'!N17="A","E","")</f>
        <v/>
      </c>
      <c r="W93" s="138"/>
      <c r="X93" s="99" t="str">
        <f>IF('Fun Patches'!O17="A","E","")</f>
        <v/>
      </c>
      <c r="Y93" s="138"/>
      <c r="Z93" s="99" t="str">
        <f>IF('Fun Patches'!P17="A","E","")</f>
        <v/>
      </c>
      <c r="AA93" s="138"/>
      <c r="AB93" s="99" t="str">
        <f>IF('Fun Patches'!Q17="A","E","")</f>
        <v/>
      </c>
      <c r="AC93" s="138"/>
      <c r="AD93" s="99" t="str">
        <f>IF('Fun Patches'!R17="A","E","")</f>
        <v/>
      </c>
      <c r="AE93" s="137"/>
    </row>
    <row r="94" spans="1:31" x14ac:dyDescent="0.2">
      <c r="A94" s="87" t="str">
        <f>'Fun Patches'!C18</f>
        <v>&lt;LIST PATCH HERE&gt;</v>
      </c>
      <c r="B94" s="99" t="str">
        <f>IF('Fun Patches'!D18="A","E","")</f>
        <v/>
      </c>
      <c r="C94" s="138"/>
      <c r="D94" s="99" t="str">
        <f>IF('Fun Patches'!E18="A","E","")</f>
        <v/>
      </c>
      <c r="E94" s="138"/>
      <c r="F94" s="99" t="str">
        <f>IF('Fun Patches'!F18="A","E","")</f>
        <v/>
      </c>
      <c r="G94" s="138"/>
      <c r="H94" s="99" t="str">
        <f>IF('Fun Patches'!G18="A","E","")</f>
        <v/>
      </c>
      <c r="I94" s="138"/>
      <c r="J94" s="99" t="str">
        <f>IF('Fun Patches'!H18="A","E","")</f>
        <v/>
      </c>
      <c r="K94" s="138"/>
      <c r="L94" s="99" t="str">
        <f>IF('Fun Patches'!I18="A","E","")</f>
        <v/>
      </c>
      <c r="M94" s="138"/>
      <c r="N94" s="99" t="str">
        <f>IF('Fun Patches'!J18="A","E","")</f>
        <v/>
      </c>
      <c r="O94" s="138"/>
      <c r="P94" s="99" t="str">
        <f>IF('Fun Patches'!K18="A","E","")</f>
        <v/>
      </c>
      <c r="Q94" s="138"/>
      <c r="R94" s="99" t="str">
        <f>IF('Fun Patches'!L18="A","E","")</f>
        <v/>
      </c>
      <c r="S94" s="138"/>
      <c r="T94" s="99" t="str">
        <f>IF('Fun Patches'!M18="A","E","")</f>
        <v/>
      </c>
      <c r="U94" s="138"/>
      <c r="V94" s="99" t="str">
        <f>IF('Fun Patches'!N18="A","E","")</f>
        <v/>
      </c>
      <c r="W94" s="138"/>
      <c r="X94" s="99" t="str">
        <f>IF('Fun Patches'!O18="A","E","")</f>
        <v/>
      </c>
      <c r="Y94" s="138"/>
      <c r="Z94" s="99" t="str">
        <f>IF('Fun Patches'!P18="A","E","")</f>
        <v/>
      </c>
      <c r="AA94" s="138"/>
      <c r="AB94" s="99" t="str">
        <f>IF('Fun Patches'!Q18="A","E","")</f>
        <v/>
      </c>
      <c r="AC94" s="138"/>
      <c r="AD94" s="99" t="str">
        <f>IF('Fun Patches'!R18="A","E","")</f>
        <v/>
      </c>
      <c r="AE94" s="137"/>
    </row>
    <row r="95" spans="1:31" x14ac:dyDescent="0.2">
      <c r="A95" s="87" t="str">
        <f>'Fun Patches'!C19</f>
        <v>&lt;LIST PATCH HERE&gt;</v>
      </c>
      <c r="B95" s="99" t="str">
        <f>IF('Fun Patches'!D19="A","E","")</f>
        <v/>
      </c>
      <c r="C95" s="138"/>
      <c r="D95" s="99" t="str">
        <f>IF('Fun Patches'!E19="A","E","")</f>
        <v/>
      </c>
      <c r="E95" s="138"/>
      <c r="F95" s="99" t="str">
        <f>IF('Fun Patches'!F19="A","E","")</f>
        <v/>
      </c>
      <c r="G95" s="138"/>
      <c r="H95" s="99" t="str">
        <f>IF('Fun Patches'!G19="A","E","")</f>
        <v/>
      </c>
      <c r="I95" s="138"/>
      <c r="J95" s="99" t="str">
        <f>IF('Fun Patches'!H19="A","E","")</f>
        <v/>
      </c>
      <c r="K95" s="138"/>
      <c r="L95" s="99" t="str">
        <f>IF('Fun Patches'!I19="A","E","")</f>
        <v/>
      </c>
      <c r="M95" s="138"/>
      <c r="N95" s="99" t="str">
        <f>IF('Fun Patches'!J19="A","E","")</f>
        <v/>
      </c>
      <c r="O95" s="138"/>
      <c r="P95" s="99" t="str">
        <f>IF('Fun Patches'!K19="A","E","")</f>
        <v/>
      </c>
      <c r="Q95" s="138"/>
      <c r="R95" s="99" t="str">
        <f>IF('Fun Patches'!L19="A","E","")</f>
        <v/>
      </c>
      <c r="S95" s="138"/>
      <c r="T95" s="99" t="str">
        <f>IF('Fun Patches'!M19="A","E","")</f>
        <v/>
      </c>
      <c r="U95" s="138"/>
      <c r="V95" s="99" t="str">
        <f>IF('Fun Patches'!N19="A","E","")</f>
        <v/>
      </c>
      <c r="W95" s="138"/>
      <c r="X95" s="99" t="str">
        <f>IF('Fun Patches'!O19="A","E","")</f>
        <v/>
      </c>
      <c r="Y95" s="138"/>
      <c r="Z95" s="99" t="str">
        <f>IF('Fun Patches'!P19="A","E","")</f>
        <v/>
      </c>
      <c r="AA95" s="138"/>
      <c r="AB95" s="99" t="str">
        <f>IF('Fun Patches'!Q19="A","E","")</f>
        <v/>
      </c>
      <c r="AC95" s="138"/>
      <c r="AD95" s="99" t="str">
        <f>IF('Fun Patches'!R19="A","E","")</f>
        <v/>
      </c>
      <c r="AE95" s="137"/>
    </row>
    <row r="96" spans="1:31" x14ac:dyDescent="0.2">
      <c r="A96" s="87" t="str">
        <f>'Fun Patches'!C20</f>
        <v>&lt;LIST PATCH HERE&gt;</v>
      </c>
      <c r="B96" s="99" t="str">
        <f>IF('Fun Patches'!D20="A","E","")</f>
        <v/>
      </c>
      <c r="C96" s="138"/>
      <c r="D96" s="99" t="str">
        <f>IF('Fun Patches'!E20="A","E","")</f>
        <v/>
      </c>
      <c r="E96" s="138"/>
      <c r="F96" s="99" t="str">
        <f>IF('Fun Patches'!F20="A","E","")</f>
        <v/>
      </c>
      <c r="G96" s="138"/>
      <c r="H96" s="99" t="str">
        <f>IF('Fun Patches'!G20="A","E","")</f>
        <v/>
      </c>
      <c r="I96" s="138"/>
      <c r="J96" s="99" t="str">
        <f>IF('Fun Patches'!H20="A","E","")</f>
        <v/>
      </c>
      <c r="K96" s="138"/>
      <c r="L96" s="99" t="str">
        <f>IF('Fun Patches'!I20="A","E","")</f>
        <v/>
      </c>
      <c r="M96" s="138"/>
      <c r="N96" s="99" t="str">
        <f>IF('Fun Patches'!J20="A","E","")</f>
        <v/>
      </c>
      <c r="O96" s="138"/>
      <c r="P96" s="99" t="str">
        <f>IF('Fun Patches'!K20="A","E","")</f>
        <v/>
      </c>
      <c r="Q96" s="138"/>
      <c r="R96" s="99" t="str">
        <f>IF('Fun Patches'!L20="A","E","")</f>
        <v/>
      </c>
      <c r="S96" s="138"/>
      <c r="T96" s="99" t="str">
        <f>IF('Fun Patches'!M20="A","E","")</f>
        <v/>
      </c>
      <c r="U96" s="138"/>
      <c r="V96" s="99" t="str">
        <f>IF('Fun Patches'!N20="A","E","")</f>
        <v/>
      </c>
      <c r="W96" s="138"/>
      <c r="X96" s="99" t="str">
        <f>IF('Fun Patches'!O20="A","E","")</f>
        <v/>
      </c>
      <c r="Y96" s="138"/>
      <c r="Z96" s="99" t="str">
        <f>IF('Fun Patches'!P20="A","E","")</f>
        <v/>
      </c>
      <c r="AA96" s="138"/>
      <c r="AB96" s="99" t="str">
        <f>IF('Fun Patches'!Q20="A","E","")</f>
        <v/>
      </c>
      <c r="AC96" s="138"/>
      <c r="AD96" s="99" t="str">
        <f>IF('Fun Patches'!R20="A","E","")</f>
        <v/>
      </c>
      <c r="AE96" s="137"/>
    </row>
    <row r="97" spans="1:31" x14ac:dyDescent="0.2">
      <c r="A97" s="87" t="str">
        <f>'Fun Patches'!C21</f>
        <v>&lt;LIST PATCH HERE&gt;</v>
      </c>
      <c r="B97" s="99" t="str">
        <f>IF('Fun Patches'!D21="A","E","")</f>
        <v/>
      </c>
      <c r="C97" s="138"/>
      <c r="D97" s="99" t="str">
        <f>IF('Fun Patches'!E21="A","E","")</f>
        <v/>
      </c>
      <c r="E97" s="138"/>
      <c r="F97" s="99" t="str">
        <f>IF('Fun Patches'!F21="A","E","")</f>
        <v/>
      </c>
      <c r="G97" s="138"/>
      <c r="H97" s="99" t="str">
        <f>IF('Fun Patches'!G21="A","E","")</f>
        <v/>
      </c>
      <c r="I97" s="138"/>
      <c r="J97" s="99" t="str">
        <f>IF('Fun Patches'!H21="A","E","")</f>
        <v/>
      </c>
      <c r="K97" s="138"/>
      <c r="L97" s="99" t="str">
        <f>IF('Fun Patches'!I21="A","E","")</f>
        <v/>
      </c>
      <c r="M97" s="138"/>
      <c r="N97" s="99" t="str">
        <f>IF('Fun Patches'!J21="A","E","")</f>
        <v/>
      </c>
      <c r="O97" s="138"/>
      <c r="P97" s="99" t="str">
        <f>IF('Fun Patches'!K21="A","E","")</f>
        <v/>
      </c>
      <c r="Q97" s="138"/>
      <c r="R97" s="99" t="str">
        <f>IF('Fun Patches'!L21="A","E","")</f>
        <v/>
      </c>
      <c r="S97" s="138"/>
      <c r="T97" s="99" t="str">
        <f>IF('Fun Patches'!M21="A","E","")</f>
        <v/>
      </c>
      <c r="U97" s="138"/>
      <c r="V97" s="99" t="str">
        <f>IF('Fun Patches'!N21="A","E","")</f>
        <v/>
      </c>
      <c r="W97" s="138"/>
      <c r="X97" s="99" t="str">
        <f>IF('Fun Patches'!O21="A","E","")</f>
        <v/>
      </c>
      <c r="Y97" s="138"/>
      <c r="Z97" s="99" t="str">
        <f>IF('Fun Patches'!P21="A","E","")</f>
        <v/>
      </c>
      <c r="AA97" s="138"/>
      <c r="AB97" s="99" t="str">
        <f>IF('Fun Patches'!Q21="A","E","")</f>
        <v/>
      </c>
      <c r="AC97" s="138"/>
      <c r="AD97" s="99" t="str">
        <f>IF('Fun Patches'!R21="A","E","")</f>
        <v/>
      </c>
      <c r="AE97" s="137"/>
    </row>
    <row r="98" spans="1:31" x14ac:dyDescent="0.2">
      <c r="A98" s="87" t="str">
        <f>'Fun Patches'!C22</f>
        <v>&lt;LIST PATCH HERE&gt;</v>
      </c>
      <c r="B98" s="99" t="str">
        <f>IF('Fun Patches'!D22="A","E","")</f>
        <v/>
      </c>
      <c r="C98" s="138"/>
      <c r="D98" s="99" t="str">
        <f>IF('Fun Patches'!E22="A","E","")</f>
        <v/>
      </c>
      <c r="E98" s="138"/>
      <c r="F98" s="99" t="str">
        <f>IF('Fun Patches'!F22="A","E","")</f>
        <v/>
      </c>
      <c r="G98" s="138"/>
      <c r="H98" s="99" t="str">
        <f>IF('Fun Patches'!G22="A","E","")</f>
        <v/>
      </c>
      <c r="I98" s="138"/>
      <c r="J98" s="99" t="str">
        <f>IF('Fun Patches'!H22="A","E","")</f>
        <v/>
      </c>
      <c r="K98" s="138"/>
      <c r="L98" s="99" t="str">
        <f>IF('Fun Patches'!I22="A","E","")</f>
        <v/>
      </c>
      <c r="M98" s="138"/>
      <c r="N98" s="99" t="str">
        <f>IF('Fun Patches'!J22="A","E","")</f>
        <v/>
      </c>
      <c r="O98" s="138"/>
      <c r="P98" s="99" t="str">
        <f>IF('Fun Patches'!K22="A","E","")</f>
        <v/>
      </c>
      <c r="Q98" s="138"/>
      <c r="R98" s="99" t="str">
        <f>IF('Fun Patches'!L22="A","E","")</f>
        <v/>
      </c>
      <c r="S98" s="138"/>
      <c r="T98" s="99" t="str">
        <f>IF('Fun Patches'!M22="A","E","")</f>
        <v/>
      </c>
      <c r="U98" s="138"/>
      <c r="V98" s="99" t="str">
        <f>IF('Fun Patches'!N22="A","E","")</f>
        <v/>
      </c>
      <c r="W98" s="138"/>
      <c r="X98" s="99" t="str">
        <f>IF('Fun Patches'!O22="A","E","")</f>
        <v/>
      </c>
      <c r="Y98" s="138"/>
      <c r="Z98" s="99" t="str">
        <f>IF('Fun Patches'!P22="A","E","")</f>
        <v/>
      </c>
      <c r="AA98" s="138"/>
      <c r="AB98" s="99" t="str">
        <f>IF('Fun Patches'!Q22="A","E","")</f>
        <v/>
      </c>
      <c r="AC98" s="138"/>
      <c r="AD98" s="99" t="str">
        <f>IF('Fun Patches'!R22="A","E","")</f>
        <v/>
      </c>
      <c r="AE98" s="137"/>
    </row>
    <row r="99" spans="1:31" x14ac:dyDescent="0.2">
      <c r="A99" s="87" t="str">
        <f>'Fun Patches'!C23</f>
        <v>&lt;LIST PATCH HERE&gt;</v>
      </c>
      <c r="B99" s="99" t="str">
        <f>IF('Fun Patches'!D23="A","E","")</f>
        <v/>
      </c>
      <c r="C99" s="138"/>
      <c r="D99" s="99" t="str">
        <f>IF('Fun Patches'!E23="A","E","")</f>
        <v/>
      </c>
      <c r="E99" s="138"/>
      <c r="F99" s="99" t="str">
        <f>IF('Fun Patches'!F23="A","E","")</f>
        <v/>
      </c>
      <c r="G99" s="138"/>
      <c r="H99" s="99" t="str">
        <f>IF('Fun Patches'!G23="A","E","")</f>
        <v/>
      </c>
      <c r="I99" s="138"/>
      <c r="J99" s="99" t="str">
        <f>IF('Fun Patches'!H23="A","E","")</f>
        <v/>
      </c>
      <c r="K99" s="138"/>
      <c r="L99" s="99" t="str">
        <f>IF('Fun Patches'!I23="A","E","")</f>
        <v/>
      </c>
      <c r="M99" s="138"/>
      <c r="N99" s="99" t="str">
        <f>IF('Fun Patches'!J23="A","E","")</f>
        <v/>
      </c>
      <c r="O99" s="138"/>
      <c r="P99" s="99" t="str">
        <f>IF('Fun Patches'!K23="A","E","")</f>
        <v/>
      </c>
      <c r="Q99" s="138"/>
      <c r="R99" s="99" t="str">
        <f>IF('Fun Patches'!L23="A","E","")</f>
        <v/>
      </c>
      <c r="S99" s="138"/>
      <c r="T99" s="99" t="str">
        <f>IF('Fun Patches'!M23="A","E","")</f>
        <v/>
      </c>
      <c r="U99" s="138"/>
      <c r="V99" s="99" t="str">
        <f>IF('Fun Patches'!N23="A","E","")</f>
        <v/>
      </c>
      <c r="W99" s="138"/>
      <c r="X99" s="99" t="str">
        <f>IF('Fun Patches'!O23="A","E","")</f>
        <v/>
      </c>
      <c r="Y99" s="138"/>
      <c r="Z99" s="99" t="str">
        <f>IF('Fun Patches'!P23="A","E","")</f>
        <v/>
      </c>
      <c r="AA99" s="138"/>
      <c r="AB99" s="99" t="str">
        <f>IF('Fun Patches'!Q23="A","E","")</f>
        <v/>
      </c>
      <c r="AC99" s="138"/>
      <c r="AD99" s="99" t="str">
        <f>IF('Fun Patches'!R23="A","E","")</f>
        <v/>
      </c>
      <c r="AE99" s="137"/>
    </row>
    <row r="100" spans="1:31" x14ac:dyDescent="0.2">
      <c r="A100" s="87" t="str">
        <f>'Fun Patches'!C24</f>
        <v>&lt;LIST PATCH HERE&gt;</v>
      </c>
      <c r="B100" s="99" t="str">
        <f>IF('Fun Patches'!D24="A","E","")</f>
        <v/>
      </c>
      <c r="C100" s="138"/>
      <c r="D100" s="99" t="str">
        <f>IF('Fun Patches'!E24="A","E","")</f>
        <v/>
      </c>
      <c r="E100" s="138"/>
      <c r="F100" s="99" t="str">
        <f>IF('Fun Patches'!F24="A","E","")</f>
        <v/>
      </c>
      <c r="G100" s="138"/>
      <c r="H100" s="99" t="str">
        <f>IF('Fun Patches'!G24="A","E","")</f>
        <v/>
      </c>
      <c r="I100" s="138"/>
      <c r="J100" s="99" t="str">
        <f>IF('Fun Patches'!H24="A","E","")</f>
        <v/>
      </c>
      <c r="K100" s="138"/>
      <c r="L100" s="99" t="str">
        <f>IF('Fun Patches'!I24="A","E","")</f>
        <v/>
      </c>
      <c r="M100" s="138"/>
      <c r="N100" s="99" t="str">
        <f>IF('Fun Patches'!J24="A","E","")</f>
        <v/>
      </c>
      <c r="O100" s="138"/>
      <c r="P100" s="99" t="str">
        <f>IF('Fun Patches'!K24="A","E","")</f>
        <v/>
      </c>
      <c r="Q100" s="138"/>
      <c r="R100" s="99" t="str">
        <f>IF('Fun Patches'!L24="A","E","")</f>
        <v/>
      </c>
      <c r="S100" s="138"/>
      <c r="T100" s="99" t="str">
        <f>IF('Fun Patches'!M24="A","E","")</f>
        <v/>
      </c>
      <c r="U100" s="138"/>
      <c r="V100" s="99" t="str">
        <f>IF('Fun Patches'!N24="A","E","")</f>
        <v/>
      </c>
      <c r="W100" s="138"/>
      <c r="X100" s="99" t="str">
        <f>IF('Fun Patches'!O24="A","E","")</f>
        <v/>
      </c>
      <c r="Y100" s="138"/>
      <c r="Z100" s="99" t="str">
        <f>IF('Fun Patches'!P24="A","E","")</f>
        <v/>
      </c>
      <c r="AA100" s="138"/>
      <c r="AB100" s="99" t="str">
        <f>IF('Fun Patches'!Q24="A","E","")</f>
        <v/>
      </c>
      <c r="AC100" s="138"/>
      <c r="AD100" s="99" t="str">
        <f>IF('Fun Patches'!R24="A","E","")</f>
        <v/>
      </c>
      <c r="AE100" s="137"/>
    </row>
    <row r="101" spans="1:31" x14ac:dyDescent="0.2">
      <c r="A101" s="87" t="str">
        <f>'Fun Patches'!C25</f>
        <v>&lt;LIST PATCH HERE&gt;</v>
      </c>
      <c r="B101" s="99" t="str">
        <f>IF('Fun Patches'!D25="A","E","")</f>
        <v/>
      </c>
      <c r="C101" s="138"/>
      <c r="D101" s="99" t="str">
        <f>IF('Fun Patches'!E25="A","E","")</f>
        <v/>
      </c>
      <c r="E101" s="138"/>
      <c r="F101" s="99" t="str">
        <f>IF('Fun Patches'!F25="A","E","")</f>
        <v/>
      </c>
      <c r="G101" s="138"/>
      <c r="H101" s="99" t="str">
        <f>IF('Fun Patches'!G25="A","E","")</f>
        <v/>
      </c>
      <c r="I101" s="138"/>
      <c r="J101" s="99" t="str">
        <f>IF('Fun Patches'!H25="A","E","")</f>
        <v/>
      </c>
      <c r="K101" s="138"/>
      <c r="L101" s="99" t="str">
        <f>IF('Fun Patches'!I25="A","E","")</f>
        <v/>
      </c>
      <c r="M101" s="138"/>
      <c r="N101" s="99" t="str">
        <f>IF('Fun Patches'!J25="A","E","")</f>
        <v/>
      </c>
      <c r="O101" s="138"/>
      <c r="P101" s="99" t="str">
        <f>IF('Fun Patches'!K25="A","E","")</f>
        <v/>
      </c>
      <c r="Q101" s="138"/>
      <c r="R101" s="99" t="str">
        <f>IF('Fun Patches'!L25="A","E","")</f>
        <v/>
      </c>
      <c r="S101" s="138"/>
      <c r="T101" s="99" t="str">
        <f>IF('Fun Patches'!M25="A","E","")</f>
        <v/>
      </c>
      <c r="U101" s="138"/>
      <c r="V101" s="99" t="str">
        <f>IF('Fun Patches'!N25="A","E","")</f>
        <v/>
      </c>
      <c r="W101" s="138"/>
      <c r="X101" s="99" t="str">
        <f>IF('Fun Patches'!O25="A","E","")</f>
        <v/>
      </c>
      <c r="Y101" s="138"/>
      <c r="Z101" s="99" t="str">
        <f>IF('Fun Patches'!P25="A","E","")</f>
        <v/>
      </c>
      <c r="AA101" s="138"/>
      <c r="AB101" s="99" t="str">
        <f>IF('Fun Patches'!Q25="A","E","")</f>
        <v/>
      </c>
      <c r="AC101" s="138"/>
      <c r="AD101" s="99" t="str">
        <f>IF('Fun Patches'!R25="A","E","")</f>
        <v/>
      </c>
      <c r="AE101" s="137"/>
    </row>
    <row r="102" spans="1:31" x14ac:dyDescent="0.2">
      <c r="A102" s="87" t="str">
        <f>'Fun Patches'!C26</f>
        <v>&lt;LIST PATCH HERE&gt;</v>
      </c>
      <c r="B102" s="99" t="str">
        <f>IF('Fun Patches'!D26="A","E","")</f>
        <v/>
      </c>
      <c r="C102" s="138"/>
      <c r="D102" s="99" t="str">
        <f>IF('Fun Patches'!E26="A","E","")</f>
        <v/>
      </c>
      <c r="E102" s="138"/>
      <c r="F102" s="99" t="str">
        <f>IF('Fun Patches'!F26="A","E","")</f>
        <v/>
      </c>
      <c r="G102" s="138"/>
      <c r="H102" s="99" t="str">
        <f>IF('Fun Patches'!G26="A","E","")</f>
        <v/>
      </c>
      <c r="I102" s="138"/>
      <c r="J102" s="99" t="str">
        <f>IF('Fun Patches'!H26="A","E","")</f>
        <v/>
      </c>
      <c r="K102" s="138"/>
      <c r="L102" s="99" t="str">
        <f>IF('Fun Patches'!I26="A","E","")</f>
        <v/>
      </c>
      <c r="M102" s="138"/>
      <c r="N102" s="99" t="str">
        <f>IF('Fun Patches'!J26="A","E","")</f>
        <v/>
      </c>
      <c r="O102" s="138"/>
      <c r="P102" s="99" t="str">
        <f>IF('Fun Patches'!K26="A","E","")</f>
        <v/>
      </c>
      <c r="Q102" s="138"/>
      <c r="R102" s="99" t="str">
        <f>IF('Fun Patches'!L26="A","E","")</f>
        <v/>
      </c>
      <c r="S102" s="138"/>
      <c r="T102" s="99" t="str">
        <f>IF('Fun Patches'!M26="A","E","")</f>
        <v/>
      </c>
      <c r="U102" s="138"/>
      <c r="V102" s="99" t="str">
        <f>IF('Fun Patches'!N26="A","E","")</f>
        <v/>
      </c>
      <c r="W102" s="138"/>
      <c r="X102" s="99" t="str">
        <f>IF('Fun Patches'!O26="A","E","")</f>
        <v/>
      </c>
      <c r="Y102" s="138"/>
      <c r="Z102" s="99" t="str">
        <f>IF('Fun Patches'!P26="A","E","")</f>
        <v/>
      </c>
      <c r="AA102" s="138"/>
      <c r="AB102" s="99" t="str">
        <f>IF('Fun Patches'!Q26="A","E","")</f>
        <v/>
      </c>
      <c r="AC102" s="138"/>
      <c r="AD102" s="99" t="str">
        <f>IF('Fun Patches'!R26="A","E","")</f>
        <v/>
      </c>
      <c r="AE102" s="137"/>
    </row>
    <row r="103" spans="1:31" x14ac:dyDescent="0.2">
      <c r="A103" s="87" t="str">
        <f>'Fun Patches'!C27</f>
        <v>&lt;LIST PATCH HERE&gt;</v>
      </c>
      <c r="B103" s="99" t="str">
        <f>IF('Fun Patches'!D27="A","E","")</f>
        <v/>
      </c>
      <c r="C103" s="138"/>
      <c r="D103" s="99" t="str">
        <f>IF('Fun Patches'!E27="A","E","")</f>
        <v/>
      </c>
      <c r="E103" s="138"/>
      <c r="F103" s="99" t="str">
        <f>IF('Fun Patches'!F27="A","E","")</f>
        <v/>
      </c>
      <c r="G103" s="138"/>
      <c r="H103" s="99" t="str">
        <f>IF('Fun Patches'!G27="A","E","")</f>
        <v/>
      </c>
      <c r="I103" s="138"/>
      <c r="J103" s="99" t="str">
        <f>IF('Fun Patches'!H27="A","E","")</f>
        <v/>
      </c>
      <c r="K103" s="138"/>
      <c r="L103" s="99" t="str">
        <f>IF('Fun Patches'!I27="A","E","")</f>
        <v/>
      </c>
      <c r="M103" s="138"/>
      <c r="N103" s="99" t="str">
        <f>IF('Fun Patches'!J27="A","E","")</f>
        <v/>
      </c>
      <c r="O103" s="138"/>
      <c r="P103" s="99" t="str">
        <f>IF('Fun Patches'!K27="A","E","")</f>
        <v/>
      </c>
      <c r="Q103" s="138"/>
      <c r="R103" s="99" t="str">
        <f>IF('Fun Patches'!L27="A","E","")</f>
        <v/>
      </c>
      <c r="S103" s="138"/>
      <c r="T103" s="99" t="str">
        <f>IF('Fun Patches'!M27="A","E","")</f>
        <v/>
      </c>
      <c r="U103" s="138"/>
      <c r="V103" s="99" t="str">
        <f>IF('Fun Patches'!N27="A","E","")</f>
        <v/>
      </c>
      <c r="W103" s="138"/>
      <c r="X103" s="99" t="str">
        <f>IF('Fun Patches'!O27="A","E","")</f>
        <v/>
      </c>
      <c r="Y103" s="138"/>
      <c r="Z103" s="99" t="str">
        <f>IF('Fun Patches'!P27="A","E","")</f>
        <v/>
      </c>
      <c r="AA103" s="138"/>
      <c r="AB103" s="99" t="str">
        <f>IF('Fun Patches'!Q27="A","E","")</f>
        <v/>
      </c>
      <c r="AC103" s="138"/>
      <c r="AD103" s="99" t="str">
        <f>IF('Fun Patches'!R27="A","E","")</f>
        <v/>
      </c>
      <c r="AE103" s="137"/>
    </row>
    <row r="104" spans="1:31" x14ac:dyDescent="0.2">
      <c r="A104" s="87" t="str">
        <f>'Fun Patches'!C28</f>
        <v>&lt;LIST PATCH HERE&gt;</v>
      </c>
      <c r="B104" s="99" t="str">
        <f>IF('Fun Patches'!D28="A","E","")</f>
        <v/>
      </c>
      <c r="C104" s="138"/>
      <c r="D104" s="99" t="str">
        <f>IF('Fun Patches'!E28="A","E","")</f>
        <v/>
      </c>
      <c r="E104" s="138"/>
      <c r="F104" s="99" t="str">
        <f>IF('Fun Patches'!F28="A","E","")</f>
        <v/>
      </c>
      <c r="G104" s="138"/>
      <c r="H104" s="99" t="str">
        <f>IF('Fun Patches'!G28="A","E","")</f>
        <v/>
      </c>
      <c r="I104" s="138"/>
      <c r="J104" s="99" t="str">
        <f>IF('Fun Patches'!H28="A","E","")</f>
        <v/>
      </c>
      <c r="K104" s="138"/>
      <c r="L104" s="99" t="str">
        <f>IF('Fun Patches'!I28="A","E","")</f>
        <v/>
      </c>
      <c r="M104" s="138"/>
      <c r="N104" s="99" t="str">
        <f>IF('Fun Patches'!J28="A","E","")</f>
        <v/>
      </c>
      <c r="O104" s="138"/>
      <c r="P104" s="99" t="str">
        <f>IF('Fun Patches'!K28="A","E","")</f>
        <v/>
      </c>
      <c r="Q104" s="138"/>
      <c r="R104" s="99" t="str">
        <f>IF('Fun Patches'!L28="A","E","")</f>
        <v/>
      </c>
      <c r="S104" s="138"/>
      <c r="T104" s="99" t="str">
        <f>IF('Fun Patches'!M28="A","E","")</f>
        <v/>
      </c>
      <c r="U104" s="138"/>
      <c r="V104" s="99" t="str">
        <f>IF('Fun Patches'!N28="A","E","")</f>
        <v/>
      </c>
      <c r="W104" s="138"/>
      <c r="X104" s="99" t="str">
        <f>IF('Fun Patches'!O28="A","E","")</f>
        <v/>
      </c>
      <c r="Y104" s="138"/>
      <c r="Z104" s="99" t="str">
        <f>IF('Fun Patches'!P28="A","E","")</f>
        <v/>
      </c>
      <c r="AA104" s="138"/>
      <c r="AB104" s="99" t="str">
        <f>IF('Fun Patches'!Q28="A","E","")</f>
        <v/>
      </c>
      <c r="AC104" s="138"/>
      <c r="AD104" s="99" t="str">
        <f>IF('Fun Patches'!R28="A","E","")</f>
        <v/>
      </c>
      <c r="AE104" s="137"/>
    </row>
    <row r="105" spans="1:31" x14ac:dyDescent="0.2">
      <c r="A105" s="87" t="str">
        <f>'Fun Patches'!C29</f>
        <v>&lt;LIST PATCH HERE&gt;</v>
      </c>
      <c r="B105" s="99" t="str">
        <f>IF('Fun Patches'!D29="A","E","")</f>
        <v/>
      </c>
      <c r="C105" s="138"/>
      <c r="D105" s="99" t="str">
        <f>IF('Fun Patches'!E29="A","E","")</f>
        <v/>
      </c>
      <c r="E105" s="138"/>
      <c r="F105" s="99" t="str">
        <f>IF('Fun Patches'!F29="A","E","")</f>
        <v/>
      </c>
      <c r="G105" s="138"/>
      <c r="H105" s="99" t="str">
        <f>IF('Fun Patches'!G29="A","E","")</f>
        <v/>
      </c>
      <c r="I105" s="138"/>
      <c r="J105" s="99" t="str">
        <f>IF('Fun Patches'!H29="A","E","")</f>
        <v/>
      </c>
      <c r="K105" s="138"/>
      <c r="L105" s="99" t="str">
        <f>IF('Fun Patches'!I29="A","E","")</f>
        <v/>
      </c>
      <c r="M105" s="138"/>
      <c r="N105" s="99" t="str">
        <f>IF('Fun Patches'!J29="A","E","")</f>
        <v/>
      </c>
      <c r="O105" s="138"/>
      <c r="P105" s="99" t="str">
        <f>IF('Fun Patches'!K29="A","E","")</f>
        <v/>
      </c>
      <c r="Q105" s="138"/>
      <c r="R105" s="99" t="str">
        <f>IF('Fun Patches'!L29="A","E","")</f>
        <v/>
      </c>
      <c r="S105" s="138"/>
      <c r="T105" s="99" t="str">
        <f>IF('Fun Patches'!M29="A","E","")</f>
        <v/>
      </c>
      <c r="U105" s="138"/>
      <c r="V105" s="99" t="str">
        <f>IF('Fun Patches'!N29="A","E","")</f>
        <v/>
      </c>
      <c r="W105" s="138"/>
      <c r="X105" s="99" t="str">
        <f>IF('Fun Patches'!O29="A","E","")</f>
        <v/>
      </c>
      <c r="Y105" s="138"/>
      <c r="Z105" s="99" t="str">
        <f>IF('Fun Patches'!P29="A","E","")</f>
        <v/>
      </c>
      <c r="AA105" s="138"/>
      <c r="AB105" s="99" t="str">
        <f>IF('Fun Patches'!Q29="A","E","")</f>
        <v/>
      </c>
      <c r="AC105" s="138"/>
      <c r="AD105" s="99" t="str">
        <f>IF('Fun Patches'!R29="A","E","")</f>
        <v/>
      </c>
      <c r="AE105" s="137"/>
    </row>
    <row r="106" spans="1:31" x14ac:dyDescent="0.2">
      <c r="A106" s="87" t="str">
        <f>'Fun Patches'!C30</f>
        <v>&lt;LIST PATCH HERE&gt;</v>
      </c>
      <c r="B106" s="99" t="str">
        <f>IF('Fun Patches'!D30="A","E","")</f>
        <v/>
      </c>
      <c r="C106" s="138"/>
      <c r="D106" s="99" t="str">
        <f>IF('Fun Patches'!E30="A","E","")</f>
        <v/>
      </c>
      <c r="E106" s="138"/>
      <c r="F106" s="99" t="str">
        <f>IF('Fun Patches'!F30="A","E","")</f>
        <v/>
      </c>
      <c r="G106" s="138"/>
      <c r="H106" s="99" t="str">
        <f>IF('Fun Patches'!G30="A","E","")</f>
        <v/>
      </c>
      <c r="I106" s="138"/>
      <c r="J106" s="99" t="str">
        <f>IF('Fun Patches'!H30="A","E","")</f>
        <v/>
      </c>
      <c r="K106" s="138"/>
      <c r="L106" s="99" t="str">
        <f>IF('Fun Patches'!I30="A","E","")</f>
        <v/>
      </c>
      <c r="M106" s="138"/>
      <c r="N106" s="99" t="str">
        <f>IF('Fun Patches'!J30="A","E","")</f>
        <v/>
      </c>
      <c r="O106" s="138"/>
      <c r="P106" s="99" t="str">
        <f>IF('Fun Patches'!K30="A","E","")</f>
        <v/>
      </c>
      <c r="Q106" s="138"/>
      <c r="R106" s="99" t="str">
        <f>IF('Fun Patches'!L30="A","E","")</f>
        <v/>
      </c>
      <c r="S106" s="138"/>
      <c r="T106" s="99" t="str">
        <f>IF('Fun Patches'!M30="A","E","")</f>
        <v/>
      </c>
      <c r="U106" s="138"/>
      <c r="V106" s="99" t="str">
        <f>IF('Fun Patches'!N30="A","E","")</f>
        <v/>
      </c>
      <c r="W106" s="138"/>
      <c r="X106" s="99" t="str">
        <f>IF('Fun Patches'!O30="A","E","")</f>
        <v/>
      </c>
      <c r="Y106" s="138"/>
      <c r="Z106" s="99" t="str">
        <f>IF('Fun Patches'!P30="A","E","")</f>
        <v/>
      </c>
      <c r="AA106" s="138"/>
      <c r="AB106" s="99" t="str">
        <f>IF('Fun Patches'!Q30="A","E","")</f>
        <v/>
      </c>
      <c r="AC106" s="138"/>
      <c r="AD106" s="99" t="str">
        <f>IF('Fun Patches'!R30="A","E","")</f>
        <v/>
      </c>
      <c r="AE106" s="137"/>
    </row>
    <row r="107" spans="1:31" x14ac:dyDescent="0.2">
      <c r="A107" s="87" t="str">
        <f>'Fun Patches'!C31</f>
        <v>&lt;LIST PATCH HERE&gt;</v>
      </c>
      <c r="B107" s="99" t="str">
        <f>IF('Fun Patches'!D31="A","E","")</f>
        <v/>
      </c>
      <c r="C107" s="138"/>
      <c r="D107" s="99" t="str">
        <f>IF('Fun Patches'!E31="A","E","")</f>
        <v/>
      </c>
      <c r="E107" s="138"/>
      <c r="F107" s="99" t="str">
        <f>IF('Fun Patches'!F31="A","E","")</f>
        <v/>
      </c>
      <c r="G107" s="138"/>
      <c r="H107" s="99" t="str">
        <f>IF('Fun Patches'!G31="A","E","")</f>
        <v/>
      </c>
      <c r="I107" s="138"/>
      <c r="J107" s="99" t="str">
        <f>IF('Fun Patches'!H31="A","E","")</f>
        <v/>
      </c>
      <c r="K107" s="138"/>
      <c r="L107" s="99" t="str">
        <f>IF('Fun Patches'!I31="A","E","")</f>
        <v/>
      </c>
      <c r="M107" s="138"/>
      <c r="N107" s="99" t="str">
        <f>IF('Fun Patches'!J31="A","E","")</f>
        <v/>
      </c>
      <c r="O107" s="138"/>
      <c r="P107" s="99" t="str">
        <f>IF('Fun Patches'!K31="A","E","")</f>
        <v/>
      </c>
      <c r="Q107" s="138"/>
      <c r="R107" s="99" t="str">
        <f>IF('Fun Patches'!L31="A","E","")</f>
        <v/>
      </c>
      <c r="S107" s="138"/>
      <c r="T107" s="99" t="str">
        <f>IF('Fun Patches'!M31="A","E","")</f>
        <v/>
      </c>
      <c r="U107" s="138"/>
      <c r="V107" s="99" t="str">
        <f>IF('Fun Patches'!N31="A","E","")</f>
        <v/>
      </c>
      <c r="W107" s="138"/>
      <c r="X107" s="99" t="str">
        <f>IF('Fun Patches'!O31="A","E","")</f>
        <v/>
      </c>
      <c r="Y107" s="138"/>
      <c r="Z107" s="99" t="str">
        <f>IF('Fun Patches'!P31="A","E","")</f>
        <v/>
      </c>
      <c r="AA107" s="138"/>
      <c r="AB107" s="99" t="str">
        <f>IF('Fun Patches'!Q31="A","E","")</f>
        <v/>
      </c>
      <c r="AC107" s="138"/>
      <c r="AD107" s="99" t="str">
        <f>IF('Fun Patches'!R31="A","E","")</f>
        <v/>
      </c>
      <c r="AE107" s="137"/>
    </row>
    <row r="108" spans="1:31" x14ac:dyDescent="0.2">
      <c r="A108" s="87" t="str">
        <f>'Fun Patches'!C32</f>
        <v>&lt;LIST PATCH HERE&gt;</v>
      </c>
      <c r="B108" s="99" t="str">
        <f>IF('Fun Patches'!D32="A","E","")</f>
        <v/>
      </c>
      <c r="C108" s="138"/>
      <c r="D108" s="99" t="str">
        <f>IF('Fun Patches'!E32="A","E","")</f>
        <v/>
      </c>
      <c r="E108" s="138"/>
      <c r="F108" s="99" t="str">
        <f>IF('Fun Patches'!F32="A","E","")</f>
        <v/>
      </c>
      <c r="G108" s="138"/>
      <c r="H108" s="99" t="str">
        <f>IF('Fun Patches'!G32="A","E","")</f>
        <v/>
      </c>
      <c r="I108" s="138"/>
      <c r="J108" s="99" t="str">
        <f>IF('Fun Patches'!H32="A","E","")</f>
        <v/>
      </c>
      <c r="K108" s="138"/>
      <c r="L108" s="99" t="str">
        <f>IF('Fun Patches'!I32="A","E","")</f>
        <v/>
      </c>
      <c r="M108" s="138"/>
      <c r="N108" s="99" t="str">
        <f>IF('Fun Patches'!J32="A","E","")</f>
        <v/>
      </c>
      <c r="O108" s="138"/>
      <c r="P108" s="99" t="str">
        <f>IF('Fun Patches'!K32="A","E","")</f>
        <v/>
      </c>
      <c r="Q108" s="138"/>
      <c r="R108" s="99" t="str">
        <f>IF('Fun Patches'!L32="A","E","")</f>
        <v/>
      </c>
      <c r="S108" s="138"/>
      <c r="T108" s="99" t="str">
        <f>IF('Fun Patches'!M32="A","E","")</f>
        <v/>
      </c>
      <c r="U108" s="138"/>
      <c r="V108" s="99" t="str">
        <f>IF('Fun Patches'!N32="A","E","")</f>
        <v/>
      </c>
      <c r="W108" s="138"/>
      <c r="X108" s="99" t="str">
        <f>IF('Fun Patches'!O32="A","E","")</f>
        <v/>
      </c>
      <c r="Y108" s="138"/>
      <c r="Z108" s="99" t="str">
        <f>IF('Fun Patches'!P32="A","E","")</f>
        <v/>
      </c>
      <c r="AA108" s="138"/>
      <c r="AB108" s="99" t="str">
        <f>IF('Fun Patches'!Q32="A","E","")</f>
        <v/>
      </c>
      <c r="AC108" s="138"/>
      <c r="AD108" s="99" t="str">
        <f>IF('Fun Patches'!R32="A","E","")</f>
        <v/>
      </c>
      <c r="AE108" s="137"/>
    </row>
    <row r="109" spans="1:31" x14ac:dyDescent="0.2">
      <c r="A109" s="87" t="str">
        <f>'Fun Patches'!C33</f>
        <v>&lt;LIST PATCH HERE&gt;</v>
      </c>
      <c r="B109" s="99" t="str">
        <f>IF('Fun Patches'!D33="A","E","")</f>
        <v/>
      </c>
      <c r="C109" s="138"/>
      <c r="D109" s="99" t="str">
        <f>IF('Fun Patches'!E33="A","E","")</f>
        <v/>
      </c>
      <c r="E109" s="138"/>
      <c r="F109" s="99" t="str">
        <f>IF('Fun Patches'!F33="A","E","")</f>
        <v/>
      </c>
      <c r="G109" s="138"/>
      <c r="H109" s="99" t="str">
        <f>IF('Fun Patches'!G33="A","E","")</f>
        <v/>
      </c>
      <c r="I109" s="138"/>
      <c r="J109" s="99" t="str">
        <f>IF('Fun Patches'!H33="A","E","")</f>
        <v/>
      </c>
      <c r="K109" s="138"/>
      <c r="L109" s="99" t="str">
        <f>IF('Fun Patches'!I33="A","E","")</f>
        <v/>
      </c>
      <c r="M109" s="138"/>
      <c r="N109" s="99" t="str">
        <f>IF('Fun Patches'!J33="A","E","")</f>
        <v/>
      </c>
      <c r="O109" s="138"/>
      <c r="P109" s="99" t="str">
        <f>IF('Fun Patches'!K33="A","E","")</f>
        <v/>
      </c>
      <c r="Q109" s="138"/>
      <c r="R109" s="99" t="str">
        <f>IF('Fun Patches'!L33="A","E","")</f>
        <v/>
      </c>
      <c r="S109" s="138"/>
      <c r="T109" s="99" t="str">
        <f>IF('Fun Patches'!M33="A","E","")</f>
        <v/>
      </c>
      <c r="U109" s="138"/>
      <c r="V109" s="99" t="str">
        <f>IF('Fun Patches'!N33="A","E","")</f>
        <v/>
      </c>
      <c r="W109" s="138"/>
      <c r="X109" s="99" t="str">
        <f>IF('Fun Patches'!O33="A","E","")</f>
        <v/>
      </c>
      <c r="Y109" s="138"/>
      <c r="Z109" s="99" t="str">
        <f>IF('Fun Patches'!P33="A","E","")</f>
        <v/>
      </c>
      <c r="AA109" s="138"/>
      <c r="AB109" s="99" t="str">
        <f>IF('Fun Patches'!Q33="A","E","")</f>
        <v/>
      </c>
      <c r="AC109" s="138"/>
      <c r="AD109" s="99" t="str">
        <f>IF('Fun Patches'!R33="A","E","")</f>
        <v/>
      </c>
      <c r="AE109" s="137"/>
    </row>
    <row r="110" spans="1:31" x14ac:dyDescent="0.2">
      <c r="A110" s="87" t="str">
        <f>'Fun Patches'!C34</f>
        <v>&lt;LIST PATCH HERE&gt;</v>
      </c>
      <c r="B110" s="99" t="str">
        <f>IF('Fun Patches'!D34="A","E","")</f>
        <v/>
      </c>
      <c r="C110" s="138"/>
      <c r="D110" s="99" t="str">
        <f>IF('Fun Patches'!E34="A","E","")</f>
        <v/>
      </c>
      <c r="E110" s="138"/>
      <c r="F110" s="99" t="str">
        <f>IF('Fun Patches'!F34="A","E","")</f>
        <v/>
      </c>
      <c r="G110" s="138"/>
      <c r="H110" s="99" t="str">
        <f>IF('Fun Patches'!G34="A","E","")</f>
        <v/>
      </c>
      <c r="I110" s="138"/>
      <c r="J110" s="99" t="str">
        <f>IF('Fun Patches'!H34="A","E","")</f>
        <v/>
      </c>
      <c r="K110" s="138"/>
      <c r="L110" s="99" t="str">
        <f>IF('Fun Patches'!I34="A","E","")</f>
        <v/>
      </c>
      <c r="M110" s="138"/>
      <c r="N110" s="99" t="str">
        <f>IF('Fun Patches'!J34="A","E","")</f>
        <v/>
      </c>
      <c r="O110" s="138"/>
      <c r="P110" s="99" t="str">
        <f>IF('Fun Patches'!K34="A","E","")</f>
        <v/>
      </c>
      <c r="Q110" s="138"/>
      <c r="R110" s="99" t="str">
        <f>IF('Fun Patches'!L34="A","E","")</f>
        <v/>
      </c>
      <c r="S110" s="138"/>
      <c r="T110" s="99" t="str">
        <f>IF('Fun Patches'!M34="A","E","")</f>
        <v/>
      </c>
      <c r="U110" s="138"/>
      <c r="V110" s="99" t="str">
        <f>IF('Fun Patches'!N34="A","E","")</f>
        <v/>
      </c>
      <c r="W110" s="138"/>
      <c r="X110" s="99" t="str">
        <f>IF('Fun Patches'!O34="A","E","")</f>
        <v/>
      </c>
      <c r="Y110" s="138"/>
      <c r="Z110" s="99" t="str">
        <f>IF('Fun Patches'!P34="A","E","")</f>
        <v/>
      </c>
      <c r="AA110" s="138"/>
      <c r="AB110" s="99" t="str">
        <f>IF('Fun Patches'!Q34="A","E","")</f>
        <v/>
      </c>
      <c r="AC110" s="138"/>
      <c r="AD110" s="99" t="str">
        <f>IF('Fun Patches'!R34="A","E","")</f>
        <v/>
      </c>
      <c r="AE110" s="137"/>
    </row>
    <row r="111" spans="1:31" x14ac:dyDescent="0.2">
      <c r="A111" s="87" t="str">
        <f>'Fun Patches'!C35</f>
        <v>&lt;LIST PATCH HERE&gt;</v>
      </c>
      <c r="B111" s="99" t="str">
        <f>IF('Fun Patches'!D35="A","E","")</f>
        <v/>
      </c>
      <c r="C111" s="138"/>
      <c r="D111" s="99" t="str">
        <f>IF('Fun Patches'!E35="A","E","")</f>
        <v/>
      </c>
      <c r="E111" s="138"/>
      <c r="F111" s="99" t="str">
        <f>IF('Fun Patches'!F35="A","E","")</f>
        <v/>
      </c>
      <c r="G111" s="138"/>
      <c r="H111" s="99" t="str">
        <f>IF('Fun Patches'!G35="A","E","")</f>
        <v/>
      </c>
      <c r="I111" s="138"/>
      <c r="J111" s="99" t="str">
        <f>IF('Fun Patches'!H35="A","E","")</f>
        <v/>
      </c>
      <c r="K111" s="138"/>
      <c r="L111" s="99" t="str">
        <f>IF('Fun Patches'!I35="A","E","")</f>
        <v/>
      </c>
      <c r="M111" s="138"/>
      <c r="N111" s="99" t="str">
        <f>IF('Fun Patches'!J35="A","E","")</f>
        <v/>
      </c>
      <c r="O111" s="138"/>
      <c r="P111" s="99" t="str">
        <f>IF('Fun Patches'!K35="A","E","")</f>
        <v/>
      </c>
      <c r="Q111" s="138"/>
      <c r="R111" s="99" t="str">
        <f>IF('Fun Patches'!L35="A","E","")</f>
        <v/>
      </c>
      <c r="S111" s="138"/>
      <c r="T111" s="99" t="str">
        <f>IF('Fun Patches'!M35="A","E","")</f>
        <v/>
      </c>
      <c r="U111" s="138"/>
      <c r="V111" s="99" t="str">
        <f>IF('Fun Patches'!N35="A","E","")</f>
        <v/>
      </c>
      <c r="W111" s="138"/>
      <c r="X111" s="99" t="str">
        <f>IF('Fun Patches'!O35="A","E","")</f>
        <v/>
      </c>
      <c r="Y111" s="138"/>
      <c r="Z111" s="99" t="str">
        <f>IF('Fun Patches'!P35="A","E","")</f>
        <v/>
      </c>
      <c r="AA111" s="138"/>
      <c r="AB111" s="99" t="str">
        <f>IF('Fun Patches'!Q35="A","E","")</f>
        <v/>
      </c>
      <c r="AC111" s="138"/>
      <c r="AD111" s="99" t="str">
        <f>IF('Fun Patches'!R35="A","E","")</f>
        <v/>
      </c>
      <c r="AE111" s="137"/>
    </row>
    <row r="112" spans="1:31" x14ac:dyDescent="0.2">
      <c r="A112" s="87" t="str">
        <f>'Fun Patches'!C36</f>
        <v>&lt;LIST PATCH HERE&gt;</v>
      </c>
      <c r="B112" s="99" t="str">
        <f>IF('Fun Patches'!D36="A","E","")</f>
        <v/>
      </c>
      <c r="C112" s="138"/>
      <c r="D112" s="99" t="str">
        <f>IF('Fun Patches'!E36="A","E","")</f>
        <v/>
      </c>
      <c r="E112" s="138"/>
      <c r="F112" s="99" t="str">
        <f>IF('Fun Patches'!F36="A","E","")</f>
        <v/>
      </c>
      <c r="G112" s="138"/>
      <c r="H112" s="99" t="str">
        <f>IF('Fun Patches'!G36="A","E","")</f>
        <v/>
      </c>
      <c r="I112" s="138"/>
      <c r="J112" s="99" t="str">
        <f>IF('Fun Patches'!H36="A","E","")</f>
        <v/>
      </c>
      <c r="K112" s="138"/>
      <c r="L112" s="99" t="str">
        <f>IF('Fun Patches'!I36="A","E","")</f>
        <v/>
      </c>
      <c r="M112" s="138"/>
      <c r="N112" s="99" t="str">
        <f>IF('Fun Patches'!J36="A","E","")</f>
        <v/>
      </c>
      <c r="O112" s="138"/>
      <c r="P112" s="99" t="str">
        <f>IF('Fun Patches'!K36="A","E","")</f>
        <v/>
      </c>
      <c r="Q112" s="138"/>
      <c r="R112" s="99" t="str">
        <f>IF('Fun Patches'!L36="A","E","")</f>
        <v/>
      </c>
      <c r="S112" s="138"/>
      <c r="T112" s="99" t="str">
        <f>IF('Fun Patches'!M36="A","E","")</f>
        <v/>
      </c>
      <c r="U112" s="138"/>
      <c r="V112" s="99" t="str">
        <f>IF('Fun Patches'!N36="A","E","")</f>
        <v/>
      </c>
      <c r="W112" s="138"/>
      <c r="X112" s="99" t="str">
        <f>IF('Fun Patches'!O36="A","E","")</f>
        <v/>
      </c>
      <c r="Y112" s="138"/>
      <c r="Z112" s="99" t="str">
        <f>IF('Fun Patches'!P36="A","E","")</f>
        <v/>
      </c>
      <c r="AA112" s="138"/>
      <c r="AB112" s="99" t="str">
        <f>IF('Fun Patches'!Q36="A","E","")</f>
        <v/>
      </c>
      <c r="AC112" s="138"/>
      <c r="AD112" s="99" t="str">
        <f>IF('Fun Patches'!R36="A","E","")</f>
        <v/>
      </c>
      <c r="AE112" s="137"/>
    </row>
    <row r="113" spans="1:31" x14ac:dyDescent="0.2">
      <c r="A113" s="87" t="str">
        <f>'Fun Patches'!C37</f>
        <v>&lt;LIST PATCH HERE&gt;</v>
      </c>
      <c r="B113" s="99" t="str">
        <f>IF('Fun Patches'!D37="A","E","")</f>
        <v/>
      </c>
      <c r="C113" s="138"/>
      <c r="D113" s="99" t="str">
        <f>IF('Fun Patches'!E37="A","E","")</f>
        <v/>
      </c>
      <c r="E113" s="138"/>
      <c r="F113" s="99" t="str">
        <f>IF('Fun Patches'!F37="A","E","")</f>
        <v/>
      </c>
      <c r="G113" s="138"/>
      <c r="H113" s="99" t="str">
        <f>IF('Fun Patches'!G37="A","E","")</f>
        <v/>
      </c>
      <c r="I113" s="138"/>
      <c r="J113" s="99" t="str">
        <f>IF('Fun Patches'!H37="A","E","")</f>
        <v/>
      </c>
      <c r="K113" s="138"/>
      <c r="L113" s="99" t="str">
        <f>IF('Fun Patches'!I37="A","E","")</f>
        <v/>
      </c>
      <c r="M113" s="138"/>
      <c r="N113" s="99" t="str">
        <f>IF('Fun Patches'!J37="A","E","")</f>
        <v/>
      </c>
      <c r="O113" s="138"/>
      <c r="P113" s="99" t="str">
        <f>IF('Fun Patches'!K37="A","E","")</f>
        <v/>
      </c>
      <c r="Q113" s="138"/>
      <c r="R113" s="99" t="str">
        <f>IF('Fun Patches'!L37="A","E","")</f>
        <v/>
      </c>
      <c r="S113" s="138"/>
      <c r="T113" s="99" t="str">
        <f>IF('Fun Patches'!M37="A","E","")</f>
        <v/>
      </c>
      <c r="U113" s="138"/>
      <c r="V113" s="99" t="str">
        <f>IF('Fun Patches'!N37="A","E","")</f>
        <v/>
      </c>
      <c r="W113" s="138"/>
      <c r="X113" s="99" t="str">
        <f>IF('Fun Patches'!O37="A","E","")</f>
        <v/>
      </c>
      <c r="Y113" s="138"/>
      <c r="Z113" s="99" t="str">
        <f>IF('Fun Patches'!P37="A","E","")</f>
        <v/>
      </c>
      <c r="AA113" s="138"/>
      <c r="AB113" s="99" t="str">
        <f>IF('Fun Patches'!Q37="A","E","")</f>
        <v/>
      </c>
      <c r="AC113" s="138"/>
      <c r="AD113" s="99" t="str">
        <f>IF('Fun Patches'!R37="A","E","")</f>
        <v/>
      </c>
      <c r="AE113" s="137"/>
    </row>
    <row r="114" spans="1:31" x14ac:dyDescent="0.2">
      <c r="A114" s="87" t="str">
        <f>'Fun Patches'!C38</f>
        <v>&lt;LIST PATCH HERE&gt;</v>
      </c>
      <c r="B114" s="99" t="str">
        <f>IF('Fun Patches'!D38="A","E","")</f>
        <v/>
      </c>
      <c r="C114" s="138"/>
      <c r="D114" s="99" t="str">
        <f>IF('Fun Patches'!E38="A","E","")</f>
        <v/>
      </c>
      <c r="E114" s="138"/>
      <c r="F114" s="99" t="str">
        <f>IF('Fun Patches'!F38="A","E","")</f>
        <v/>
      </c>
      <c r="G114" s="138"/>
      <c r="H114" s="99" t="str">
        <f>IF('Fun Patches'!G38="A","E","")</f>
        <v/>
      </c>
      <c r="I114" s="138"/>
      <c r="J114" s="99" t="str">
        <f>IF('Fun Patches'!H38="A","E","")</f>
        <v/>
      </c>
      <c r="K114" s="138"/>
      <c r="L114" s="99" t="str">
        <f>IF('Fun Patches'!I38="A","E","")</f>
        <v/>
      </c>
      <c r="M114" s="138"/>
      <c r="N114" s="99" t="str">
        <f>IF('Fun Patches'!J38="A","E","")</f>
        <v/>
      </c>
      <c r="O114" s="138"/>
      <c r="P114" s="99" t="str">
        <f>IF('Fun Patches'!K38="A","E","")</f>
        <v/>
      </c>
      <c r="Q114" s="138"/>
      <c r="R114" s="99" t="str">
        <f>IF('Fun Patches'!L38="A","E","")</f>
        <v/>
      </c>
      <c r="S114" s="138"/>
      <c r="T114" s="99" t="str">
        <f>IF('Fun Patches'!M38="A","E","")</f>
        <v/>
      </c>
      <c r="U114" s="138"/>
      <c r="V114" s="99" t="str">
        <f>IF('Fun Patches'!N38="A","E","")</f>
        <v/>
      </c>
      <c r="W114" s="138"/>
      <c r="X114" s="99" t="str">
        <f>IF('Fun Patches'!O38="A","E","")</f>
        <v/>
      </c>
      <c r="Y114" s="138"/>
      <c r="Z114" s="99" t="str">
        <f>IF('Fun Patches'!P38="A","E","")</f>
        <v/>
      </c>
      <c r="AA114" s="138"/>
      <c r="AB114" s="99" t="str">
        <f>IF('Fun Patches'!Q38="A","E","")</f>
        <v/>
      </c>
      <c r="AC114" s="138"/>
      <c r="AD114" s="99" t="str">
        <f>IF('Fun Patches'!R38="A","E","")</f>
        <v/>
      </c>
      <c r="AE114" s="137"/>
    </row>
    <row r="115" spans="1:31" x14ac:dyDescent="0.2">
      <c r="A115" s="87" t="str">
        <f>'Fun Patches'!C39</f>
        <v>&lt;LIST PATCH HERE&gt;</v>
      </c>
      <c r="B115" s="99" t="str">
        <f>IF('Fun Patches'!D39="A","E","")</f>
        <v/>
      </c>
      <c r="C115" s="138"/>
      <c r="D115" s="99" t="str">
        <f>IF('Fun Patches'!E39="A","E","")</f>
        <v/>
      </c>
      <c r="E115" s="138"/>
      <c r="F115" s="99" t="str">
        <f>IF('Fun Patches'!F39="A","E","")</f>
        <v/>
      </c>
      <c r="G115" s="138"/>
      <c r="H115" s="99" t="str">
        <f>IF('Fun Patches'!G39="A","E","")</f>
        <v/>
      </c>
      <c r="I115" s="138"/>
      <c r="J115" s="99" t="str">
        <f>IF('Fun Patches'!H39="A","E","")</f>
        <v/>
      </c>
      <c r="K115" s="138"/>
      <c r="L115" s="99" t="str">
        <f>IF('Fun Patches'!I39="A","E","")</f>
        <v/>
      </c>
      <c r="M115" s="138"/>
      <c r="N115" s="99" t="str">
        <f>IF('Fun Patches'!J39="A","E","")</f>
        <v/>
      </c>
      <c r="O115" s="138"/>
      <c r="P115" s="99" t="str">
        <f>IF('Fun Patches'!K39="A","E","")</f>
        <v/>
      </c>
      <c r="Q115" s="138"/>
      <c r="R115" s="99" t="str">
        <f>IF('Fun Patches'!L39="A","E","")</f>
        <v/>
      </c>
      <c r="S115" s="138"/>
      <c r="T115" s="99" t="str">
        <f>IF('Fun Patches'!M39="A","E","")</f>
        <v/>
      </c>
      <c r="U115" s="138"/>
      <c r="V115" s="99" t="str">
        <f>IF('Fun Patches'!N39="A","E","")</f>
        <v/>
      </c>
      <c r="W115" s="138"/>
      <c r="X115" s="99" t="str">
        <f>IF('Fun Patches'!O39="A","E","")</f>
        <v/>
      </c>
      <c r="Y115" s="138"/>
      <c r="Z115" s="99" t="str">
        <f>IF('Fun Patches'!P39="A","E","")</f>
        <v/>
      </c>
      <c r="AA115" s="138"/>
      <c r="AB115" s="99" t="str">
        <f>IF('Fun Patches'!Q39="A","E","")</f>
        <v/>
      </c>
      <c r="AC115" s="138"/>
      <c r="AD115" s="99" t="str">
        <f>IF('Fun Patches'!R39="A","E","")</f>
        <v/>
      </c>
      <c r="AE115" s="137"/>
    </row>
    <row r="116" spans="1:31" x14ac:dyDescent="0.2">
      <c r="A116" s="87" t="str">
        <f>'Fun Patches'!C40</f>
        <v>&lt;LIST PATCH HERE&gt;</v>
      </c>
      <c r="B116" s="99" t="str">
        <f>IF('Fun Patches'!D40="A","E","")</f>
        <v/>
      </c>
      <c r="C116" s="138"/>
      <c r="D116" s="99" t="str">
        <f>IF('Fun Patches'!E40="A","E","")</f>
        <v/>
      </c>
      <c r="E116" s="138"/>
      <c r="F116" s="99" t="str">
        <f>IF('Fun Patches'!F40="A","E","")</f>
        <v/>
      </c>
      <c r="G116" s="138"/>
      <c r="H116" s="99" t="str">
        <f>IF('Fun Patches'!G40="A","E","")</f>
        <v/>
      </c>
      <c r="I116" s="138"/>
      <c r="J116" s="99" t="str">
        <f>IF('Fun Patches'!H40="A","E","")</f>
        <v/>
      </c>
      <c r="K116" s="138"/>
      <c r="L116" s="99" t="str">
        <f>IF('Fun Patches'!I40="A","E","")</f>
        <v/>
      </c>
      <c r="M116" s="138"/>
      <c r="N116" s="99" t="str">
        <f>IF('Fun Patches'!J40="A","E","")</f>
        <v/>
      </c>
      <c r="O116" s="138"/>
      <c r="P116" s="99" t="str">
        <f>IF('Fun Patches'!K40="A","E","")</f>
        <v/>
      </c>
      <c r="Q116" s="138"/>
      <c r="R116" s="99" t="str">
        <f>IF('Fun Patches'!L40="A","E","")</f>
        <v/>
      </c>
      <c r="S116" s="138"/>
      <c r="T116" s="99" t="str">
        <f>IF('Fun Patches'!M40="A","E","")</f>
        <v/>
      </c>
      <c r="U116" s="138"/>
      <c r="V116" s="99" t="str">
        <f>IF('Fun Patches'!N40="A","E","")</f>
        <v/>
      </c>
      <c r="W116" s="138"/>
      <c r="X116" s="99" t="str">
        <f>IF('Fun Patches'!O40="A","E","")</f>
        <v/>
      </c>
      <c r="Y116" s="138"/>
      <c r="Z116" s="99" t="str">
        <f>IF('Fun Patches'!P40="A","E","")</f>
        <v/>
      </c>
      <c r="AA116" s="138"/>
      <c r="AB116" s="99" t="str">
        <f>IF('Fun Patches'!Q40="A","E","")</f>
        <v/>
      </c>
      <c r="AC116" s="138"/>
      <c r="AD116" s="99" t="str">
        <f>IF('Fun Patches'!R40="A","E","")</f>
        <v/>
      </c>
      <c r="AE116" s="137"/>
    </row>
    <row r="117" spans="1:31" x14ac:dyDescent="0.2">
      <c r="A117" s="87" t="str">
        <f>'Fun Patches'!C41</f>
        <v>&lt;LIST PATCH HERE&gt;</v>
      </c>
      <c r="B117" s="99" t="str">
        <f>IF('Fun Patches'!D41="A","E","")</f>
        <v/>
      </c>
      <c r="C117" s="138"/>
      <c r="D117" s="99" t="str">
        <f>IF('Fun Patches'!E41="A","E","")</f>
        <v/>
      </c>
      <c r="E117" s="138"/>
      <c r="F117" s="99" t="str">
        <f>IF('Fun Patches'!F41="A","E","")</f>
        <v/>
      </c>
      <c r="G117" s="138"/>
      <c r="H117" s="99" t="str">
        <f>IF('Fun Patches'!G41="A","E","")</f>
        <v/>
      </c>
      <c r="I117" s="138"/>
      <c r="J117" s="99" t="str">
        <f>IF('Fun Patches'!H41="A","E","")</f>
        <v/>
      </c>
      <c r="K117" s="138"/>
      <c r="L117" s="99" t="str">
        <f>IF('Fun Patches'!I41="A","E","")</f>
        <v/>
      </c>
      <c r="M117" s="138"/>
      <c r="N117" s="99" t="str">
        <f>IF('Fun Patches'!J41="A","E","")</f>
        <v/>
      </c>
      <c r="O117" s="138"/>
      <c r="P117" s="99" t="str">
        <f>IF('Fun Patches'!K41="A","E","")</f>
        <v/>
      </c>
      <c r="Q117" s="138"/>
      <c r="R117" s="99" t="str">
        <f>IF('Fun Patches'!L41="A","E","")</f>
        <v/>
      </c>
      <c r="S117" s="138"/>
      <c r="T117" s="99" t="str">
        <f>IF('Fun Patches'!M41="A","E","")</f>
        <v/>
      </c>
      <c r="U117" s="138"/>
      <c r="V117" s="99" t="str">
        <f>IF('Fun Patches'!N41="A","E","")</f>
        <v/>
      </c>
      <c r="W117" s="138"/>
      <c r="X117" s="99" t="str">
        <f>IF('Fun Patches'!O41="A","E","")</f>
        <v/>
      </c>
      <c r="Y117" s="138"/>
      <c r="Z117" s="99" t="str">
        <f>IF('Fun Patches'!P41="A","E","")</f>
        <v/>
      </c>
      <c r="AA117" s="138"/>
      <c r="AB117" s="99" t="str">
        <f>IF('Fun Patches'!Q41="A","E","")</f>
        <v/>
      </c>
      <c r="AC117" s="138"/>
      <c r="AD117" s="99" t="str">
        <f>IF('Fun Patches'!R41="A","E","")</f>
        <v/>
      </c>
      <c r="AE117" s="137"/>
    </row>
    <row r="118" spans="1:31" x14ac:dyDescent="0.2">
      <c r="A118" s="87" t="str">
        <f>'Fun Patches'!C42</f>
        <v>&lt;LIST PATCH HERE&gt;</v>
      </c>
      <c r="B118" s="99" t="str">
        <f>IF('Fun Patches'!D42="A","E","")</f>
        <v/>
      </c>
      <c r="C118" s="138"/>
      <c r="D118" s="99" t="str">
        <f>IF('Fun Patches'!E42="A","E","")</f>
        <v/>
      </c>
      <c r="E118" s="138"/>
      <c r="F118" s="99" t="str">
        <f>IF('Fun Patches'!F42="A","E","")</f>
        <v/>
      </c>
      <c r="G118" s="138"/>
      <c r="H118" s="99" t="str">
        <f>IF('Fun Patches'!G42="A","E","")</f>
        <v/>
      </c>
      <c r="I118" s="138"/>
      <c r="J118" s="99" t="str">
        <f>IF('Fun Patches'!H42="A","E","")</f>
        <v/>
      </c>
      <c r="K118" s="138"/>
      <c r="L118" s="99" t="str">
        <f>IF('Fun Patches'!I42="A","E","")</f>
        <v/>
      </c>
      <c r="M118" s="138"/>
      <c r="N118" s="99" t="str">
        <f>IF('Fun Patches'!J42="A","E","")</f>
        <v/>
      </c>
      <c r="O118" s="138"/>
      <c r="P118" s="99" t="str">
        <f>IF('Fun Patches'!K42="A","E","")</f>
        <v/>
      </c>
      <c r="Q118" s="138"/>
      <c r="R118" s="99" t="str">
        <f>IF('Fun Patches'!L42="A","E","")</f>
        <v/>
      </c>
      <c r="S118" s="138"/>
      <c r="T118" s="99" t="str">
        <f>IF('Fun Patches'!M42="A","E","")</f>
        <v/>
      </c>
      <c r="U118" s="138"/>
      <c r="V118" s="99" t="str">
        <f>IF('Fun Patches'!N42="A","E","")</f>
        <v/>
      </c>
      <c r="W118" s="138"/>
      <c r="X118" s="99" t="str">
        <f>IF('Fun Patches'!O42="A","E","")</f>
        <v/>
      </c>
      <c r="Y118" s="138"/>
      <c r="Z118" s="99" t="str">
        <f>IF('Fun Patches'!P42="A","E","")</f>
        <v/>
      </c>
      <c r="AA118" s="138"/>
      <c r="AB118" s="99" t="str">
        <f>IF('Fun Patches'!Q42="A","E","")</f>
        <v/>
      </c>
      <c r="AC118" s="138"/>
      <c r="AD118" s="99" t="str">
        <f>IF('Fun Patches'!R42="A","E","")</f>
        <v/>
      </c>
      <c r="AE118" s="137"/>
    </row>
    <row r="119" spans="1:31" x14ac:dyDescent="0.2">
      <c r="A119" s="87" t="str">
        <f>'Fun Patches'!C43</f>
        <v>&lt;LIST PATCH HERE&gt;</v>
      </c>
      <c r="B119" s="99" t="str">
        <f>IF('Fun Patches'!D43="A","E","")</f>
        <v/>
      </c>
      <c r="C119" s="138"/>
      <c r="D119" s="99" t="str">
        <f>IF('Fun Patches'!E43="A","E","")</f>
        <v/>
      </c>
      <c r="E119" s="138"/>
      <c r="F119" s="99" t="str">
        <f>IF('Fun Patches'!F43="A","E","")</f>
        <v/>
      </c>
      <c r="G119" s="138"/>
      <c r="H119" s="99" t="str">
        <f>IF('Fun Patches'!G43="A","E","")</f>
        <v/>
      </c>
      <c r="I119" s="138"/>
      <c r="J119" s="99" t="str">
        <f>IF('Fun Patches'!H43="A","E","")</f>
        <v/>
      </c>
      <c r="K119" s="138"/>
      <c r="L119" s="99" t="str">
        <f>IF('Fun Patches'!I43="A","E","")</f>
        <v/>
      </c>
      <c r="M119" s="138"/>
      <c r="N119" s="99" t="str">
        <f>IF('Fun Patches'!J43="A","E","")</f>
        <v/>
      </c>
      <c r="O119" s="138"/>
      <c r="P119" s="99" t="str">
        <f>IF('Fun Patches'!K43="A","E","")</f>
        <v/>
      </c>
      <c r="Q119" s="138"/>
      <c r="R119" s="99" t="str">
        <f>IF('Fun Patches'!L43="A","E","")</f>
        <v/>
      </c>
      <c r="S119" s="138"/>
      <c r="T119" s="99" t="str">
        <f>IF('Fun Patches'!M43="A","E","")</f>
        <v/>
      </c>
      <c r="U119" s="138"/>
      <c r="V119" s="99" t="str">
        <f>IF('Fun Patches'!N43="A","E","")</f>
        <v/>
      </c>
      <c r="W119" s="138"/>
      <c r="X119" s="99" t="str">
        <f>IF('Fun Patches'!O43="A","E","")</f>
        <v/>
      </c>
      <c r="Y119" s="138"/>
      <c r="Z119" s="99" t="str">
        <f>IF('Fun Patches'!P43="A","E","")</f>
        <v/>
      </c>
      <c r="AA119" s="138"/>
      <c r="AB119" s="99" t="str">
        <f>IF('Fun Patches'!Q43="A","E","")</f>
        <v/>
      </c>
      <c r="AC119" s="138"/>
      <c r="AD119" s="99" t="str">
        <f>IF('Fun Patches'!R43="A","E","")</f>
        <v/>
      </c>
      <c r="AE119" s="137"/>
    </row>
    <row r="120" spans="1:31" x14ac:dyDescent="0.2">
      <c r="A120" s="87" t="str">
        <f>'Fun Patches'!C44</f>
        <v>&lt;LIST PATCH HERE&gt;</v>
      </c>
      <c r="B120" s="99" t="str">
        <f>IF('Fun Patches'!D44="A","E","")</f>
        <v/>
      </c>
      <c r="C120" s="138"/>
      <c r="D120" s="99" t="str">
        <f>IF('Fun Patches'!E44="A","E","")</f>
        <v/>
      </c>
      <c r="E120" s="138"/>
      <c r="F120" s="99" t="str">
        <f>IF('Fun Patches'!F44="A","E","")</f>
        <v/>
      </c>
      <c r="G120" s="138"/>
      <c r="H120" s="99" t="str">
        <f>IF('Fun Patches'!G44="A","E","")</f>
        <v/>
      </c>
      <c r="I120" s="138"/>
      <c r="J120" s="99" t="str">
        <f>IF('Fun Patches'!H44="A","E","")</f>
        <v/>
      </c>
      <c r="K120" s="138"/>
      <c r="L120" s="99" t="str">
        <f>IF('Fun Patches'!I44="A","E","")</f>
        <v/>
      </c>
      <c r="M120" s="138"/>
      <c r="N120" s="99" t="str">
        <f>IF('Fun Patches'!J44="A","E","")</f>
        <v/>
      </c>
      <c r="O120" s="138"/>
      <c r="P120" s="99" t="str">
        <f>IF('Fun Patches'!K44="A","E","")</f>
        <v/>
      </c>
      <c r="Q120" s="138"/>
      <c r="R120" s="99" t="str">
        <f>IF('Fun Patches'!L44="A","E","")</f>
        <v/>
      </c>
      <c r="S120" s="138"/>
      <c r="T120" s="99" t="str">
        <f>IF('Fun Patches'!M44="A","E","")</f>
        <v/>
      </c>
      <c r="U120" s="138"/>
      <c r="V120" s="99" t="str">
        <f>IF('Fun Patches'!N44="A","E","")</f>
        <v/>
      </c>
      <c r="W120" s="138"/>
      <c r="X120" s="99" t="str">
        <f>IF('Fun Patches'!O44="A","E","")</f>
        <v/>
      </c>
      <c r="Y120" s="138"/>
      <c r="Z120" s="99" t="str">
        <f>IF('Fun Patches'!P44="A","E","")</f>
        <v/>
      </c>
      <c r="AA120" s="138"/>
      <c r="AB120" s="99" t="str">
        <f>IF('Fun Patches'!Q44="A","E","")</f>
        <v/>
      </c>
      <c r="AC120" s="138"/>
      <c r="AD120" s="99" t="str">
        <f>IF('Fun Patches'!R44="A","E","")</f>
        <v/>
      </c>
      <c r="AE120" s="137"/>
    </row>
    <row r="121" spans="1:31" x14ac:dyDescent="0.2">
      <c r="A121" s="87" t="str">
        <f>'Fun Patches'!C45</f>
        <v>&lt;LIST PATCH HERE&gt;</v>
      </c>
      <c r="B121" s="99" t="str">
        <f>IF('Fun Patches'!D45="A","E","")</f>
        <v/>
      </c>
      <c r="C121" s="138"/>
      <c r="D121" s="99" t="str">
        <f>IF('Fun Patches'!E45="A","E","")</f>
        <v/>
      </c>
      <c r="E121" s="138"/>
      <c r="F121" s="99" t="str">
        <f>IF('Fun Patches'!F45="A","E","")</f>
        <v/>
      </c>
      <c r="G121" s="138"/>
      <c r="H121" s="99" t="str">
        <f>IF('Fun Patches'!G45="A","E","")</f>
        <v/>
      </c>
      <c r="I121" s="138"/>
      <c r="J121" s="99" t="str">
        <f>IF('Fun Patches'!H45="A","E","")</f>
        <v/>
      </c>
      <c r="K121" s="138"/>
      <c r="L121" s="99" t="str">
        <f>IF('Fun Patches'!I45="A","E","")</f>
        <v/>
      </c>
      <c r="M121" s="138"/>
      <c r="N121" s="99" t="str">
        <f>IF('Fun Patches'!J45="A","E","")</f>
        <v/>
      </c>
      <c r="O121" s="138"/>
      <c r="P121" s="99" t="str">
        <f>IF('Fun Patches'!K45="A","E","")</f>
        <v/>
      </c>
      <c r="Q121" s="138"/>
      <c r="R121" s="99" t="str">
        <f>IF('Fun Patches'!L45="A","E","")</f>
        <v/>
      </c>
      <c r="S121" s="138"/>
      <c r="T121" s="99" t="str">
        <f>IF('Fun Patches'!M45="A","E","")</f>
        <v/>
      </c>
      <c r="U121" s="138"/>
      <c r="V121" s="99" t="str">
        <f>IF('Fun Patches'!N45="A","E","")</f>
        <v/>
      </c>
      <c r="W121" s="138"/>
      <c r="X121" s="99" t="str">
        <f>IF('Fun Patches'!O45="A","E","")</f>
        <v/>
      </c>
      <c r="Y121" s="138"/>
      <c r="Z121" s="99" t="str">
        <f>IF('Fun Patches'!P45="A","E","")</f>
        <v/>
      </c>
      <c r="AA121" s="138"/>
      <c r="AB121" s="99" t="str">
        <f>IF('Fun Patches'!Q45="A","E","")</f>
        <v/>
      </c>
      <c r="AC121" s="138"/>
      <c r="AD121" s="99" t="str">
        <f>IF('Fun Patches'!R45="A","E","")</f>
        <v/>
      </c>
      <c r="AE121" s="137"/>
    </row>
    <row r="122" spans="1:31" x14ac:dyDescent="0.2">
      <c r="A122" s="87" t="str">
        <f>'Fun Patches'!C46</f>
        <v>&lt;LIST PATCH HERE&gt;</v>
      </c>
      <c r="B122" s="99" t="str">
        <f>IF('Fun Patches'!D46="A","E","")</f>
        <v/>
      </c>
      <c r="C122" s="138"/>
      <c r="D122" s="99" t="str">
        <f>IF('Fun Patches'!E46="A","E","")</f>
        <v/>
      </c>
      <c r="E122" s="138"/>
      <c r="F122" s="99" t="str">
        <f>IF('Fun Patches'!F46="A","E","")</f>
        <v/>
      </c>
      <c r="G122" s="138"/>
      <c r="H122" s="99" t="str">
        <f>IF('Fun Patches'!G46="A","E","")</f>
        <v/>
      </c>
      <c r="I122" s="138"/>
      <c r="J122" s="99" t="str">
        <f>IF('Fun Patches'!H46="A","E","")</f>
        <v/>
      </c>
      <c r="K122" s="138"/>
      <c r="L122" s="99" t="str">
        <f>IF('Fun Patches'!I46="A","E","")</f>
        <v/>
      </c>
      <c r="M122" s="138"/>
      <c r="N122" s="99" t="str">
        <f>IF('Fun Patches'!J46="A","E","")</f>
        <v/>
      </c>
      <c r="O122" s="138"/>
      <c r="P122" s="99" t="str">
        <f>IF('Fun Patches'!K46="A","E","")</f>
        <v/>
      </c>
      <c r="Q122" s="138"/>
      <c r="R122" s="99" t="str">
        <f>IF('Fun Patches'!L46="A","E","")</f>
        <v/>
      </c>
      <c r="S122" s="138"/>
      <c r="T122" s="99" t="str">
        <f>IF('Fun Patches'!M46="A","E","")</f>
        <v/>
      </c>
      <c r="U122" s="138"/>
      <c r="V122" s="99" t="str">
        <f>IF('Fun Patches'!N46="A","E","")</f>
        <v/>
      </c>
      <c r="W122" s="138"/>
      <c r="X122" s="99" t="str">
        <f>IF('Fun Patches'!O46="A","E","")</f>
        <v/>
      </c>
      <c r="Y122" s="138"/>
      <c r="Z122" s="99" t="str">
        <f>IF('Fun Patches'!P46="A","E","")</f>
        <v/>
      </c>
      <c r="AA122" s="138"/>
      <c r="AB122" s="99" t="str">
        <f>IF('Fun Patches'!Q46="A","E","")</f>
        <v/>
      </c>
      <c r="AC122" s="138"/>
      <c r="AD122" s="99" t="str">
        <f>IF('Fun Patches'!R46="A","E","")</f>
        <v/>
      </c>
      <c r="AE122" s="137"/>
    </row>
    <row r="123" spans="1:31" x14ac:dyDescent="0.2">
      <c r="A123" s="87" t="str">
        <f>'Fun Patches'!C47</f>
        <v>&lt;LIST PATCH HERE&gt;</v>
      </c>
      <c r="B123" s="99" t="str">
        <f>IF('Fun Patches'!D47="A","E","")</f>
        <v/>
      </c>
      <c r="C123" s="138"/>
      <c r="D123" s="99" t="str">
        <f>IF('Fun Patches'!E47="A","E","")</f>
        <v/>
      </c>
      <c r="E123" s="138"/>
      <c r="F123" s="99" t="str">
        <f>IF('Fun Patches'!F47="A","E","")</f>
        <v/>
      </c>
      <c r="G123" s="138"/>
      <c r="H123" s="99" t="str">
        <f>IF('Fun Patches'!G47="A","E","")</f>
        <v/>
      </c>
      <c r="I123" s="138"/>
      <c r="J123" s="99" t="str">
        <f>IF('Fun Patches'!H47="A","E","")</f>
        <v/>
      </c>
      <c r="K123" s="138"/>
      <c r="L123" s="99" t="str">
        <f>IF('Fun Patches'!I47="A","E","")</f>
        <v/>
      </c>
      <c r="M123" s="138"/>
      <c r="N123" s="99" t="str">
        <f>IF('Fun Patches'!J47="A","E","")</f>
        <v/>
      </c>
      <c r="O123" s="138"/>
      <c r="P123" s="99" t="str">
        <f>IF('Fun Patches'!K47="A","E","")</f>
        <v/>
      </c>
      <c r="Q123" s="138"/>
      <c r="R123" s="99" t="str">
        <f>IF('Fun Patches'!L47="A","E","")</f>
        <v/>
      </c>
      <c r="S123" s="138"/>
      <c r="T123" s="99" t="str">
        <f>IF('Fun Patches'!M47="A","E","")</f>
        <v/>
      </c>
      <c r="U123" s="138"/>
      <c r="V123" s="99" t="str">
        <f>IF('Fun Patches'!N47="A","E","")</f>
        <v/>
      </c>
      <c r="W123" s="138"/>
      <c r="X123" s="99" t="str">
        <f>IF('Fun Patches'!O47="A","E","")</f>
        <v/>
      </c>
      <c r="Y123" s="138"/>
      <c r="Z123" s="99" t="str">
        <f>IF('Fun Patches'!P47="A","E","")</f>
        <v/>
      </c>
      <c r="AA123" s="138"/>
      <c r="AB123" s="99" t="str">
        <f>IF('Fun Patches'!Q47="A","E","")</f>
        <v/>
      </c>
      <c r="AC123" s="138"/>
      <c r="AD123" s="99" t="str">
        <f>IF('Fun Patches'!R47="A","E","")</f>
        <v/>
      </c>
      <c r="AE123" s="137"/>
    </row>
    <row r="124" spans="1:31" x14ac:dyDescent="0.2">
      <c r="A124" s="87" t="str">
        <f>'Fun Patches'!C48</f>
        <v>&lt;LIST PATCH HERE&gt;</v>
      </c>
      <c r="B124" s="99" t="str">
        <f>IF('Fun Patches'!D48="A","E","")</f>
        <v/>
      </c>
      <c r="C124" s="138"/>
      <c r="D124" s="99" t="str">
        <f>IF('Fun Patches'!E48="A","E","")</f>
        <v/>
      </c>
      <c r="E124" s="138"/>
      <c r="F124" s="99" t="str">
        <f>IF('Fun Patches'!F48="A","E","")</f>
        <v/>
      </c>
      <c r="G124" s="138"/>
      <c r="H124" s="99" t="str">
        <f>IF('Fun Patches'!G48="A","E","")</f>
        <v/>
      </c>
      <c r="I124" s="138"/>
      <c r="J124" s="99" t="str">
        <f>IF('Fun Patches'!H48="A","E","")</f>
        <v/>
      </c>
      <c r="K124" s="138"/>
      <c r="L124" s="99" t="str">
        <f>IF('Fun Patches'!I48="A","E","")</f>
        <v/>
      </c>
      <c r="M124" s="138"/>
      <c r="N124" s="99" t="str">
        <f>IF('Fun Patches'!J48="A","E","")</f>
        <v/>
      </c>
      <c r="O124" s="138"/>
      <c r="P124" s="99" t="str">
        <f>IF('Fun Patches'!K48="A","E","")</f>
        <v/>
      </c>
      <c r="Q124" s="138"/>
      <c r="R124" s="99" t="str">
        <f>IF('Fun Patches'!L48="A","E","")</f>
        <v/>
      </c>
      <c r="S124" s="138"/>
      <c r="T124" s="99" t="str">
        <f>IF('Fun Patches'!M48="A","E","")</f>
        <v/>
      </c>
      <c r="U124" s="138"/>
      <c r="V124" s="99" t="str">
        <f>IF('Fun Patches'!N48="A","E","")</f>
        <v/>
      </c>
      <c r="W124" s="138"/>
      <c r="X124" s="99" t="str">
        <f>IF('Fun Patches'!O48="A","E","")</f>
        <v/>
      </c>
      <c r="Y124" s="138"/>
      <c r="Z124" s="99" t="str">
        <f>IF('Fun Patches'!P48="A","E","")</f>
        <v/>
      </c>
      <c r="AA124" s="138"/>
      <c r="AB124" s="99" t="str">
        <f>IF('Fun Patches'!Q48="A","E","")</f>
        <v/>
      </c>
      <c r="AC124" s="138"/>
      <c r="AD124" s="99" t="str">
        <f>IF('Fun Patches'!R48="A","E","")</f>
        <v/>
      </c>
      <c r="AE124" s="137"/>
    </row>
    <row r="125" spans="1:31" x14ac:dyDescent="0.2">
      <c r="A125" s="87" t="str">
        <f>'Fun Patches'!C49</f>
        <v>&lt;LIST PATCH HERE&gt;</v>
      </c>
      <c r="B125" s="99" t="str">
        <f>IF('Fun Patches'!D49="A","E","")</f>
        <v/>
      </c>
      <c r="C125" s="138"/>
      <c r="D125" s="99" t="str">
        <f>IF('Fun Patches'!E49="A","E","")</f>
        <v/>
      </c>
      <c r="E125" s="138"/>
      <c r="F125" s="99" t="str">
        <f>IF('Fun Patches'!F49="A","E","")</f>
        <v/>
      </c>
      <c r="G125" s="138"/>
      <c r="H125" s="99" t="str">
        <f>IF('Fun Patches'!G49="A","E","")</f>
        <v/>
      </c>
      <c r="I125" s="138"/>
      <c r="J125" s="99" t="str">
        <f>IF('Fun Patches'!H49="A","E","")</f>
        <v/>
      </c>
      <c r="K125" s="138"/>
      <c r="L125" s="99" t="str">
        <f>IF('Fun Patches'!I49="A","E","")</f>
        <v/>
      </c>
      <c r="M125" s="138"/>
      <c r="N125" s="99" t="str">
        <f>IF('Fun Patches'!J49="A","E","")</f>
        <v/>
      </c>
      <c r="O125" s="138"/>
      <c r="P125" s="99" t="str">
        <f>IF('Fun Patches'!K49="A","E","")</f>
        <v/>
      </c>
      <c r="Q125" s="138"/>
      <c r="R125" s="99" t="str">
        <f>IF('Fun Patches'!L49="A","E","")</f>
        <v/>
      </c>
      <c r="S125" s="138"/>
      <c r="T125" s="99" t="str">
        <f>IF('Fun Patches'!M49="A","E","")</f>
        <v/>
      </c>
      <c r="U125" s="138"/>
      <c r="V125" s="99" t="str">
        <f>IF('Fun Patches'!N49="A","E","")</f>
        <v/>
      </c>
      <c r="W125" s="138"/>
      <c r="X125" s="99" t="str">
        <f>IF('Fun Patches'!O49="A","E","")</f>
        <v/>
      </c>
      <c r="Y125" s="138"/>
      <c r="Z125" s="99" t="str">
        <f>IF('Fun Patches'!P49="A","E","")</f>
        <v/>
      </c>
      <c r="AA125" s="138"/>
      <c r="AB125" s="99" t="str">
        <f>IF('Fun Patches'!Q49="A","E","")</f>
        <v/>
      </c>
      <c r="AC125" s="138"/>
      <c r="AD125" s="99" t="str">
        <f>IF('Fun Patches'!R49="A","E","")</f>
        <v/>
      </c>
      <c r="AE125" s="137"/>
    </row>
    <row r="126" spans="1:31" x14ac:dyDescent="0.2">
      <c r="A126" s="87" t="str">
        <f>'Fun Patches'!C50</f>
        <v>&lt;LIST PATCH HERE&gt;</v>
      </c>
      <c r="B126" s="99" t="str">
        <f>IF('Fun Patches'!D50="A","E","")</f>
        <v/>
      </c>
      <c r="C126" s="138"/>
      <c r="D126" s="99" t="str">
        <f>IF('Fun Patches'!E50="A","E","")</f>
        <v/>
      </c>
      <c r="E126" s="138"/>
      <c r="F126" s="99" t="str">
        <f>IF('Fun Patches'!F50="A","E","")</f>
        <v/>
      </c>
      <c r="G126" s="138"/>
      <c r="H126" s="99" t="str">
        <f>IF('Fun Patches'!G50="A","E","")</f>
        <v/>
      </c>
      <c r="I126" s="138"/>
      <c r="J126" s="99" t="str">
        <f>IF('Fun Patches'!H50="A","E","")</f>
        <v/>
      </c>
      <c r="K126" s="138"/>
      <c r="L126" s="99" t="str">
        <f>IF('Fun Patches'!I50="A","E","")</f>
        <v/>
      </c>
      <c r="M126" s="138"/>
      <c r="N126" s="99" t="str">
        <f>IF('Fun Patches'!J50="A","E","")</f>
        <v/>
      </c>
      <c r="O126" s="138"/>
      <c r="P126" s="99" t="str">
        <f>IF('Fun Patches'!K50="A","E","")</f>
        <v/>
      </c>
      <c r="Q126" s="138"/>
      <c r="R126" s="99" t="str">
        <f>IF('Fun Patches'!L50="A","E","")</f>
        <v/>
      </c>
      <c r="S126" s="138"/>
      <c r="T126" s="99" t="str">
        <f>IF('Fun Patches'!M50="A","E","")</f>
        <v/>
      </c>
      <c r="U126" s="138"/>
      <c r="V126" s="99" t="str">
        <f>IF('Fun Patches'!N50="A","E","")</f>
        <v/>
      </c>
      <c r="W126" s="138"/>
      <c r="X126" s="99" t="str">
        <f>IF('Fun Patches'!O50="A","E","")</f>
        <v/>
      </c>
      <c r="Y126" s="138"/>
      <c r="Z126" s="99" t="str">
        <f>IF('Fun Patches'!P50="A","E","")</f>
        <v/>
      </c>
      <c r="AA126" s="138"/>
      <c r="AB126" s="99" t="str">
        <f>IF('Fun Patches'!Q50="A","E","")</f>
        <v/>
      </c>
      <c r="AC126" s="138"/>
      <c r="AD126" s="99" t="str">
        <f>IF('Fun Patches'!R50="A","E","")</f>
        <v/>
      </c>
      <c r="AE126" s="137"/>
    </row>
    <row r="127" spans="1:31" x14ac:dyDescent="0.2">
      <c r="A127" s="87" t="str">
        <f>'Fun Patches'!C51</f>
        <v>&lt;LIST PATCH HERE&gt;</v>
      </c>
      <c r="B127" s="99" t="str">
        <f>IF('Fun Patches'!D51="A","E","")</f>
        <v/>
      </c>
      <c r="C127" s="138"/>
      <c r="D127" s="99" t="str">
        <f>IF('Fun Patches'!E51="A","E","")</f>
        <v/>
      </c>
      <c r="E127" s="138"/>
      <c r="F127" s="99" t="str">
        <f>IF('Fun Patches'!F51="A","E","")</f>
        <v/>
      </c>
      <c r="G127" s="138"/>
      <c r="H127" s="99" t="str">
        <f>IF('Fun Patches'!G51="A","E","")</f>
        <v/>
      </c>
      <c r="I127" s="138"/>
      <c r="J127" s="99" t="str">
        <f>IF('Fun Patches'!H51="A","E","")</f>
        <v/>
      </c>
      <c r="K127" s="138"/>
      <c r="L127" s="99" t="str">
        <f>IF('Fun Patches'!I51="A","E","")</f>
        <v/>
      </c>
      <c r="M127" s="138"/>
      <c r="N127" s="99" t="str">
        <f>IF('Fun Patches'!J51="A","E","")</f>
        <v/>
      </c>
      <c r="O127" s="138"/>
      <c r="P127" s="99" t="str">
        <f>IF('Fun Patches'!K51="A","E","")</f>
        <v/>
      </c>
      <c r="Q127" s="138"/>
      <c r="R127" s="99" t="str">
        <f>IF('Fun Patches'!L51="A","E","")</f>
        <v/>
      </c>
      <c r="S127" s="138"/>
      <c r="T127" s="99" t="str">
        <f>IF('Fun Patches'!M51="A","E","")</f>
        <v/>
      </c>
      <c r="U127" s="138"/>
      <c r="V127" s="99" t="str">
        <f>IF('Fun Patches'!N51="A","E","")</f>
        <v/>
      </c>
      <c r="W127" s="138"/>
      <c r="X127" s="99" t="str">
        <f>IF('Fun Patches'!O51="A","E","")</f>
        <v/>
      </c>
      <c r="Y127" s="138"/>
      <c r="Z127" s="99" t="str">
        <f>IF('Fun Patches'!P51="A","E","")</f>
        <v/>
      </c>
      <c r="AA127" s="138"/>
      <c r="AB127" s="99" t="str">
        <f>IF('Fun Patches'!Q51="A","E","")</f>
        <v/>
      </c>
      <c r="AC127" s="138"/>
      <c r="AD127" s="99" t="str">
        <f>IF('Fun Patches'!R51="A","E","")</f>
        <v/>
      </c>
      <c r="AE127" s="137"/>
    </row>
    <row r="128" spans="1:31" x14ac:dyDescent="0.2">
      <c r="A128" s="87" t="str">
        <f>'Fun Patches'!C52</f>
        <v>&lt;LIST PATCH HERE&gt;</v>
      </c>
      <c r="B128" s="99" t="str">
        <f>IF('Fun Patches'!D52="A","E","")</f>
        <v/>
      </c>
      <c r="C128" s="138"/>
      <c r="D128" s="99" t="str">
        <f>IF('Fun Patches'!E52="A","E","")</f>
        <v/>
      </c>
      <c r="E128" s="138"/>
      <c r="F128" s="99" t="str">
        <f>IF('Fun Patches'!F52="A","E","")</f>
        <v/>
      </c>
      <c r="G128" s="138"/>
      <c r="H128" s="99" t="str">
        <f>IF('Fun Patches'!G52="A","E","")</f>
        <v/>
      </c>
      <c r="I128" s="138"/>
      <c r="J128" s="99" t="str">
        <f>IF('Fun Patches'!H52="A","E","")</f>
        <v/>
      </c>
      <c r="K128" s="138"/>
      <c r="L128" s="99" t="str">
        <f>IF('Fun Patches'!I52="A","E","")</f>
        <v/>
      </c>
      <c r="M128" s="138"/>
      <c r="N128" s="99" t="str">
        <f>IF('Fun Patches'!J52="A","E","")</f>
        <v/>
      </c>
      <c r="O128" s="138"/>
      <c r="P128" s="99" t="str">
        <f>IF('Fun Patches'!K52="A","E","")</f>
        <v/>
      </c>
      <c r="Q128" s="138"/>
      <c r="R128" s="99" t="str">
        <f>IF('Fun Patches'!L52="A","E","")</f>
        <v/>
      </c>
      <c r="S128" s="138"/>
      <c r="T128" s="99" t="str">
        <f>IF('Fun Patches'!M52="A","E","")</f>
        <v/>
      </c>
      <c r="U128" s="138"/>
      <c r="V128" s="99" t="str">
        <f>IF('Fun Patches'!N52="A","E","")</f>
        <v/>
      </c>
      <c r="W128" s="138"/>
      <c r="X128" s="99" t="str">
        <f>IF('Fun Patches'!O52="A","E","")</f>
        <v/>
      </c>
      <c r="Y128" s="138"/>
      <c r="Z128" s="99" t="str">
        <f>IF('Fun Patches'!P52="A","E","")</f>
        <v/>
      </c>
      <c r="AA128" s="138"/>
      <c r="AB128" s="99" t="str">
        <f>IF('Fun Patches'!Q52="A","E","")</f>
        <v/>
      </c>
      <c r="AC128" s="138"/>
      <c r="AD128" s="99" t="str">
        <f>IF('Fun Patches'!R52="A","E","")</f>
        <v/>
      </c>
      <c r="AE128" s="137"/>
    </row>
    <row r="129" spans="1:31" x14ac:dyDescent="0.2">
      <c r="A129" s="87" t="str">
        <f>'Fun Patches'!C53</f>
        <v>&lt;LIST PATCH HERE&gt;</v>
      </c>
      <c r="B129" s="99" t="str">
        <f>IF('Fun Patches'!D53="A","E","")</f>
        <v/>
      </c>
      <c r="C129" s="138"/>
      <c r="D129" s="99" t="str">
        <f>IF('Fun Patches'!E53="A","E","")</f>
        <v/>
      </c>
      <c r="E129" s="138"/>
      <c r="F129" s="99" t="str">
        <f>IF('Fun Patches'!F53="A","E","")</f>
        <v/>
      </c>
      <c r="G129" s="138"/>
      <c r="H129" s="99" t="str">
        <f>IF('Fun Patches'!G53="A","E","")</f>
        <v/>
      </c>
      <c r="I129" s="138"/>
      <c r="J129" s="99" t="str">
        <f>IF('Fun Patches'!H53="A","E","")</f>
        <v/>
      </c>
      <c r="K129" s="138"/>
      <c r="L129" s="99" t="str">
        <f>IF('Fun Patches'!I53="A","E","")</f>
        <v/>
      </c>
      <c r="M129" s="138"/>
      <c r="N129" s="99" t="str">
        <f>IF('Fun Patches'!J53="A","E","")</f>
        <v/>
      </c>
      <c r="O129" s="138"/>
      <c r="P129" s="99" t="str">
        <f>IF('Fun Patches'!K53="A","E","")</f>
        <v/>
      </c>
      <c r="Q129" s="138"/>
      <c r="R129" s="99" t="str">
        <f>IF('Fun Patches'!L53="A","E","")</f>
        <v/>
      </c>
      <c r="S129" s="138"/>
      <c r="T129" s="99" t="str">
        <f>IF('Fun Patches'!M53="A","E","")</f>
        <v/>
      </c>
      <c r="U129" s="138"/>
      <c r="V129" s="99" t="str">
        <f>IF('Fun Patches'!N53="A","E","")</f>
        <v/>
      </c>
      <c r="W129" s="138"/>
      <c r="X129" s="99" t="str">
        <f>IF('Fun Patches'!O53="A","E","")</f>
        <v/>
      </c>
      <c r="Y129" s="138"/>
      <c r="Z129" s="99" t="str">
        <f>IF('Fun Patches'!P53="A","E","")</f>
        <v/>
      </c>
      <c r="AA129" s="138"/>
      <c r="AB129" s="99" t="str">
        <f>IF('Fun Patches'!Q53="A","E","")</f>
        <v/>
      </c>
      <c r="AC129" s="138"/>
      <c r="AD129" s="99" t="str">
        <f>IF('Fun Patches'!R53="A","E","")</f>
        <v/>
      </c>
      <c r="AE129" s="137"/>
    </row>
    <row r="130" spans="1:31" ht="13.5" thickBot="1" x14ac:dyDescent="0.25">
      <c r="A130" s="167" t="str">
        <f>'Fun Patches'!C54</f>
        <v>&lt;LIST PATCH HERE&gt;</v>
      </c>
      <c r="B130" s="168" t="str">
        <f>IF('Fun Patches'!D54="A","E","")</f>
        <v/>
      </c>
      <c r="C130" s="141"/>
      <c r="D130" s="168" t="str">
        <f>IF('Fun Patches'!E54="A","E","")</f>
        <v/>
      </c>
      <c r="E130" s="141"/>
      <c r="F130" s="168" t="str">
        <f>IF('Fun Patches'!F54="A","E","")</f>
        <v/>
      </c>
      <c r="G130" s="141"/>
      <c r="H130" s="168" t="str">
        <f>IF('Fun Patches'!G54="A","E","")</f>
        <v/>
      </c>
      <c r="I130" s="141"/>
      <c r="J130" s="168" t="str">
        <f>IF('Fun Patches'!H54="A","E","")</f>
        <v/>
      </c>
      <c r="K130" s="141"/>
      <c r="L130" s="168" t="str">
        <f>IF('Fun Patches'!I54="A","E","")</f>
        <v/>
      </c>
      <c r="M130" s="141"/>
      <c r="N130" s="168" t="str">
        <f>IF('Fun Patches'!J54="A","E","")</f>
        <v/>
      </c>
      <c r="O130" s="141"/>
      <c r="P130" s="168" t="str">
        <f>IF('Fun Patches'!K54="A","E","")</f>
        <v/>
      </c>
      <c r="Q130" s="141"/>
      <c r="R130" s="168" t="str">
        <f>IF('Fun Patches'!L54="A","E","")</f>
        <v/>
      </c>
      <c r="S130" s="141"/>
      <c r="T130" s="168" t="str">
        <f>IF('Fun Patches'!M54="A","E","")</f>
        <v/>
      </c>
      <c r="U130" s="141"/>
      <c r="V130" s="168" t="str">
        <f>IF('Fun Patches'!N54="A","E","")</f>
        <v/>
      </c>
      <c r="W130" s="141"/>
      <c r="X130" s="168" t="str">
        <f>IF('Fun Patches'!O54="A","E","")</f>
        <v/>
      </c>
      <c r="Y130" s="141"/>
      <c r="Z130" s="168" t="str">
        <f>IF('Fun Patches'!P54="A","E","")</f>
        <v/>
      </c>
      <c r="AA130" s="141"/>
      <c r="AB130" s="168" t="str">
        <f>IF('Fun Patches'!Q54="A","E","")</f>
        <v/>
      </c>
      <c r="AC130" s="141"/>
      <c r="AD130" s="168" t="str">
        <f>IF('Fun Patches'!R54="A","E","")</f>
        <v/>
      </c>
      <c r="AE130" s="144"/>
    </row>
    <row r="131" spans="1:31" ht="13.5" thickTop="1" x14ac:dyDescent="0.2"/>
  </sheetData>
  <sheetProtection password="DBCD" sheet="1" objects="1" scenarios="1" selectLockedCells="1"/>
  <protectedRanges>
    <protectedRange sqref="E48 G48 I48 K48 M48 O48 Q48 S48 U48 W48 Y48 AA3:AA34 AC48 AE48 O54 AC54 Y54 E54 AE54 S54 U54 W54 Q54 I54 K54 G54 M54 AE3:AE36 AC3:AC36 Y4:Y36 W4:W36 U4:U36 S4:S36 Q3:Q36 O3:O36 M3:M36 K3:K36 I3:I36 G3:G36 E3:E36 C3:C34 Q79 AC79 W79 U79 S79 E79 O79 M79 G79 Y79 K79 AE79 AE56:AE57 K56:K57 Y56:Y57 G56:G57 M56:M57 O56:O57 E56:E57 S56:S57 U56:U57 W56:W57 AC56:AC57 Q56:Q57 I56:I57 I79" name="Range1"/>
  </protectedRanges>
  <mergeCells count="15">
    <mergeCell ref="L1:M1"/>
    <mergeCell ref="B1:C1"/>
    <mergeCell ref="D1:E1"/>
    <mergeCell ref="F1:G1"/>
    <mergeCell ref="H1:I1"/>
    <mergeCell ref="J1:K1"/>
    <mergeCell ref="Z1:AA1"/>
    <mergeCell ref="AB1:AC1"/>
    <mergeCell ref="AD1:AE1"/>
    <mergeCell ref="N1:O1"/>
    <mergeCell ref="P1:Q1"/>
    <mergeCell ref="R1:S1"/>
    <mergeCell ref="T1:U1"/>
    <mergeCell ref="V1:W1"/>
    <mergeCell ref="X1:Y1"/>
  </mergeCells>
  <conditionalFormatting sqref="B37:B39 B41:B43 D37:D39 F37:F39 H37:H39 J37:J39 L37:L39 N37:N39 P37:P39 R37:R39 T37:T39 V37:V39 X37:X39 D41:D43 F41:F43 H41:H43 J41:J43 L41:L43 N41:N43 P41:P43 R41:R43 T41:T43 V41:V43 X41:X43 Z37:Z39 Z41:Z43 AB37:AB39 AD37:AD39 AB41:AB43 AD41:AD43 B4:B8 D4:D8 F4:F8 H4:H8 J4:J8 L4:L8 N4:N8 P4:P8 R4:R8 T4:T8 V4:V8 X4:X8 Z4:Z8 AB4:AB8 AD4:AD8 B10:B14 D10:D14 F10:F14 H10:H14 J10:J14 L10:L14 N10:N14 P10:P14 R10:R14 T10:T14 V10:V14 X10:X14 Z10:Z14 AB10:AB14 AD10:AD14 B16:B20 D16:D20 F16:F20 H16:H20 J16:J20 L16:L20 N16:N20 P16:P20 R16:R20 T16:T20 V16:V20 X16:X20 Z16:Z20 AB16:AB20 AD16:AD20 B22:B28 B30:B31 D22:D28 F22:F28 H22:H28 J22:J28 L22:L28 N22:N28 P22:P28 R22:R28 T22:T28 V22:V28 X22:X28 Z22:Z28 AB22:AB28 AD22:AD28 D30:D31 F30:F31 H30:H31 J30:J31 L30:L31 N30:N31 P30:P31 R30:R31 T30:T31 V30:V31 X30:X31 Z30:Z31 AB30:AB31 AD30:AD31 B45:B47 D45:D47 F45:F47 H45:H47 J45:J47 L45:L47 N45:N47 P45:P47 R45:R47 T45:T47 V45:V47 X45:X47 Z45:Z47 AB45:AB47 AD45:AD47 B33:B35 D33:D35 F33:F35 H33:H35 J33:J35 L33:L35 N33:N35 P33:P35 R33:R35 T33:T35 V33:V35 X33:X35 Z33:Z35 AB33:AB35 AD33:AD35 B49:B130 D49:D130 F49:F130 H49:H130 J49:J130 L49:L130 N49:N130 P49:P130 R49:R130 T49:T130 V49:V130 X49:X130 Z49:Z130 AB49:AB130 AD49:AD130">
    <cfRule type="expression" dxfId="0" priority="1" stopIfTrue="1">
      <formula>IF(B4="E",IF(C4="",1,0),0)</formula>
    </cfRule>
  </conditionalFormatting>
  <pageMargins left="0.7" right="0.7" top="0.75" bottom="0.75" header="0.25" footer="0.25"/>
  <pageSetup scale="72" orientation="portrait" horizontalDpi="300" verticalDpi="300" r:id="rId1"/>
  <headerFooter>
    <oddHeader>&amp;C&amp;"Arial,Bold"&amp;14Junior &amp;12Summary Page - &amp;D</oddHeader>
  </headerFooter>
  <rowBreaks count="1" manualBreakCount="1">
    <brk id="70"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7030A0"/>
  </sheetPr>
  <dimension ref="A1:E62"/>
  <sheetViews>
    <sheetView showGridLines="0" topLeftCell="A23" workbookViewId="0">
      <selection activeCell="B2" sqref="B2"/>
    </sheetView>
  </sheetViews>
  <sheetFormatPr defaultRowHeight="12.75" x14ac:dyDescent="0.2"/>
  <cols>
    <col min="1" max="1" width="32.85546875" bestFit="1" customWidth="1"/>
    <col min="3" max="3" width="2.7109375" customWidth="1"/>
    <col min="4" max="4" width="28.85546875" bestFit="1" customWidth="1"/>
  </cols>
  <sheetData>
    <row r="1" spans="1:5" ht="15.75" x14ac:dyDescent="0.25">
      <c r="A1" s="374" t="s">
        <v>147</v>
      </c>
      <c r="B1" s="375" t="s">
        <v>148</v>
      </c>
      <c r="C1" s="376"/>
      <c r="D1" s="374" t="s">
        <v>147</v>
      </c>
      <c r="E1" s="375" t="s">
        <v>148</v>
      </c>
    </row>
    <row r="2" spans="1:5" x14ac:dyDescent="0.2">
      <c r="A2" s="270" t="str">
        <f>Summary!A3</f>
        <v>It's Your World -- Change It!</v>
      </c>
      <c r="B2" s="282"/>
      <c r="C2" s="268"/>
      <c r="D2" s="270" t="s">
        <v>597</v>
      </c>
      <c r="E2" s="280"/>
    </row>
    <row r="3" spans="1:5" x14ac:dyDescent="0.2">
      <c r="A3" s="284" t="str">
        <f>Summary!A4</f>
        <v>Digital Photographer</v>
      </c>
      <c r="B3" s="281">
        <f>IF((COUNTIF(Summary!B4:AE4,"E")-COUNTIF(Summary!B4:AE4,"Y")&gt;0),(COUNTIF(Summary!B4:AE4,"E")-COUNTIF(Summary!B4:AE4,"Y")),"")</f>
        <v>1</v>
      </c>
      <c r="C3" s="268"/>
      <c r="D3" s="284" t="str">
        <f>Summary!A72</f>
        <v>Rededication (1st year)</v>
      </c>
      <c r="E3" s="152" t="str">
        <f>IF((COUNTIF(Summary!B72:AE72,"E")-COUNTIF(Summary!B72:AE72,"Y")&gt;0),(COUNTIF(Summary!B72:AE72,"E")-COUNTIF(Summary!B72:AE72,"Y")),"")</f>
        <v/>
      </c>
    </row>
    <row r="4" spans="1:5" x14ac:dyDescent="0.2">
      <c r="A4" s="284" t="str">
        <f>Summary!A5</f>
        <v>Staying Fit</v>
      </c>
      <c r="B4" s="152" t="str">
        <f>IF((COUNTIF(Summary!B5:AE5,"E")-COUNTIF(Summary!B5:AE5,"Y")&gt;0),(COUNTIF(Summary!B5:AE5,"E")-COUNTIF(Summary!B5:AE5,"Y")),"")</f>
        <v/>
      </c>
      <c r="C4" s="268"/>
      <c r="D4" s="284" t="str">
        <f>Summary!A73</f>
        <v>Rededication (2nd year)</v>
      </c>
      <c r="E4" s="152" t="str">
        <f>IF((COUNTIF(Summary!B73:AE73,"E")-COUNTIF(Summary!B73:AE73,"Y")&gt;0),(COUNTIF(Summary!B73:AE73,"E")-COUNTIF(Summary!B73:AE73,"Y")),"")</f>
        <v/>
      </c>
    </row>
    <row r="5" spans="1:5" x14ac:dyDescent="0.2">
      <c r="A5" s="284" t="str">
        <f>Summary!A6</f>
        <v>Musician</v>
      </c>
      <c r="B5" s="152" t="str">
        <f>IF((COUNTIF(Summary!B6:AE6,"E")-COUNTIF(Summary!B6:AE6,"Y")&gt;0),(COUNTIF(Summary!B6:AE6,"E")-COUNTIF(Summary!B6:AE6,"Y")),"")</f>
        <v/>
      </c>
      <c r="C5" s="268"/>
      <c r="D5" s="284" t="str">
        <f>Summary!A74</f>
        <v>Rededication (3rd year)</v>
      </c>
      <c r="E5" s="152" t="str">
        <f>IF((COUNTIF(Summary!B74:AE74,"E")-COUNTIF(Summary!B74:AE74,"Y")&gt;0),(COUNTIF(Summary!B74:AE74,"E")-COUNTIF(Summary!B74:AE74,"Y")),"")</f>
        <v/>
      </c>
    </row>
    <row r="6" spans="1:5" x14ac:dyDescent="0.2">
      <c r="A6" s="284" t="str">
        <f>Summary!A7</f>
        <v>Entertainment Technology</v>
      </c>
      <c r="B6" s="152" t="str">
        <f>IF((COUNTIF(Summary!B7:AE7,"E")-COUNTIF(Summary!B7:AE7,"Y")&gt;0),(COUNTIF(Summary!B7:AE7,"E")-COUNTIF(Summary!B7:AE7,"Y")),"")</f>
        <v/>
      </c>
      <c r="C6" s="268"/>
      <c r="D6" s="284" t="str">
        <f>Summary!A75</f>
        <v>Rededication (4th year)</v>
      </c>
      <c r="E6" s="152" t="str">
        <f>IF((COUNTIF(Summary!B75:AE75,"E")-COUNTIF(Summary!B75:AE75,"Y")&gt;0),(COUNTIF(Summary!B75:AE75,"E")-COUNTIF(Summary!B75:AE75,"Y")),"")</f>
        <v/>
      </c>
    </row>
    <row r="7" spans="1:5" x14ac:dyDescent="0.2">
      <c r="A7" s="284" t="str">
        <f>Summary!A8</f>
        <v>Scribe</v>
      </c>
      <c r="B7" s="170" t="str">
        <f>IF((COUNTIF(Summary!B8:AE8,"E")-COUNTIF(Summary!B8:AE8,"Y")&gt;0),(COUNTIF(Summary!B8:AE8,"E")-COUNTIF(Summary!B8:AE8,"Y")),"")</f>
        <v/>
      </c>
      <c r="C7" s="268"/>
      <c r="D7" s="284" t="str">
        <f>Summary!A76</f>
        <v>Rededication (5th year)</v>
      </c>
      <c r="E7" s="152" t="str">
        <f>IF((COUNTIF(Summary!B76:AE76,"E")-COUNTIF(Summary!B76:AE76,"Y")&gt;0),(COUNTIF(Summary!B76:AE76,"E")-COUNTIF(Summary!B76:AE76,"Y")),"")</f>
        <v/>
      </c>
    </row>
    <row r="8" spans="1:5" x14ac:dyDescent="0.2">
      <c r="A8" s="270" t="str">
        <f>Summary!A9</f>
        <v>It's Your Planet -- Love It!</v>
      </c>
      <c r="B8" s="283"/>
      <c r="C8" s="268"/>
      <c r="D8" s="284" t="str">
        <f>Summary!A77</f>
        <v>My Promise, My Faith (Year 1)</v>
      </c>
      <c r="E8" s="152" t="str">
        <f>IF((COUNTIF(Summary!B77:AE77,"E")-COUNTIF(Summary!B77:AE77,"Y")&gt;0),(COUNTIF(Summary!B77:AE77,"E")-COUNTIF(Summary!B77:AE77,"Y")),"")</f>
        <v/>
      </c>
    </row>
    <row r="9" spans="1:5" x14ac:dyDescent="0.2">
      <c r="A9" s="284" t="str">
        <f>Summary!A10</f>
        <v>Jeweler</v>
      </c>
      <c r="B9" s="281" t="str">
        <f>IF((COUNTIF(Summary!B10:AE10,"E")-COUNTIF(Summary!B10:AE10,"Y")&gt;0),(COUNTIF(Summary!B10:AE10,"E")-COUNTIF(Summary!B10:AE10,"Y")),"")</f>
        <v/>
      </c>
      <c r="C9" s="268"/>
      <c r="D9" s="284" t="str">
        <f>Summary!A78</f>
        <v>My Promise, My Faith (Year 2)</v>
      </c>
      <c r="E9" s="152" t="str">
        <f>IF((COUNTIF(Summary!B78:AE78,"E")-COUNTIF(Summary!B78:AE78,"Y")&gt;0),(COUNTIF(Summary!B78:AE78,"E")-COUNTIF(Summary!B78:AE78,"Y")),"")</f>
        <v/>
      </c>
    </row>
    <row r="10" spans="1:5" x14ac:dyDescent="0.2">
      <c r="A10" s="284" t="str">
        <f>Summary!A11</f>
        <v>Gardener</v>
      </c>
      <c r="B10" s="152" t="str">
        <f>IF((COUNTIF(Summary!B11:AE11,"E")-COUNTIF(Summary!B11:AE11,"Y")&gt;0),(COUNTIF(Summary!B11:AE11,"E")-COUNTIF(Summary!B11:AE11,"Y")),"")</f>
        <v/>
      </c>
      <c r="C10" s="268"/>
      <c r="D10" s="284" t="str">
        <f>Summary!A79</f>
        <v>Safety Award</v>
      </c>
      <c r="E10" s="152" t="str">
        <f>IF((COUNTIF(Summary!B79:AE79,"E")-COUNTIF(Summary!B79:AE79,"Y")&gt;0),(COUNTIF(Summary!B79:AE79,"E")-COUNTIF(Summary!B79:AE79,"Y")),"")</f>
        <v/>
      </c>
    </row>
    <row r="11" spans="1:5" x14ac:dyDescent="0.2">
      <c r="A11" s="284" t="str">
        <f>Summary!A12</f>
        <v>Detective</v>
      </c>
      <c r="B11" s="152" t="str">
        <f>IF((COUNTIF(Summary!B12:AE12,"E")-COUNTIF(Summary!B12:AE12,"Y")&gt;0),(COUNTIF(Summary!B12:AE12,"E")-COUNTIF(Summary!B12:AE12,"Y")),"")</f>
        <v/>
      </c>
      <c r="C11" s="268"/>
      <c r="D11" s="274" t="s">
        <v>89</v>
      </c>
      <c r="E11" s="152"/>
    </row>
    <row r="12" spans="1:5" x14ac:dyDescent="0.2">
      <c r="A12" s="284" t="str">
        <f>Summary!A13</f>
        <v>Camper</v>
      </c>
      <c r="B12" s="152" t="str">
        <f>IF((COUNTIF(Summary!B13:AE13,"E")-COUNTIF(Summary!B13:AE13,"Y")&gt;0),(COUNTIF(Summary!B13:AE13,"E")-COUNTIF(Summary!B13:AE13,"Y")),"")</f>
        <v/>
      </c>
      <c r="C12" s="268"/>
      <c r="D12" s="273" t="str">
        <f>Summary!A81</f>
        <v>&lt;LIST PATCH HERE&gt;</v>
      </c>
      <c r="E12" s="152" t="str">
        <f>IF((COUNTIF(Summary!B81:AE81,"E")-COUNTIF(Summary!B81:AE81,"Y")&gt;0),(COUNTIF(Summary!B81:AE81,"E")-COUNTIF(Summary!B81:AE81,"Y")),"")</f>
        <v/>
      </c>
    </row>
    <row r="13" spans="1:5" x14ac:dyDescent="0.2">
      <c r="A13" s="284" t="str">
        <f>Summary!A14</f>
        <v>Independence</v>
      </c>
      <c r="B13" s="170" t="str">
        <f>IF((COUNTIF(Summary!B14:AE14,"E")-COUNTIF(Summary!B14:AE14,"Y")&gt;0),(COUNTIF(Summary!B14:AE14,"E")-COUNTIF(Summary!B14:AE14,"Y")),"")</f>
        <v/>
      </c>
      <c r="C13" s="268"/>
      <c r="D13" s="273" t="str">
        <f>Summary!A82</f>
        <v>&lt;LIST PATCH HERE&gt;</v>
      </c>
      <c r="E13" s="152" t="str">
        <f>IF((COUNTIF(Summary!B82:AE82,"E")-COUNTIF(Summary!B82:AE82,"Y")&gt;0),(COUNTIF(Summary!B82:AE82,"E")-COUNTIF(Summary!B82:AE82,"Y")),"")</f>
        <v/>
      </c>
    </row>
    <row r="14" spans="1:5" s="380" customFormat="1" x14ac:dyDescent="0.2">
      <c r="A14" s="270" t="str">
        <f>Summary!A15</f>
        <v>It's Your Story -- Tell It!</v>
      </c>
      <c r="B14" s="377"/>
      <c r="C14" s="378"/>
      <c r="D14" s="273" t="str">
        <f>Summary!A83</f>
        <v>&lt;LIST PATCH HERE&gt;</v>
      </c>
      <c r="E14" s="152" t="str">
        <f>IF((COUNTIF(Summary!B83:AE83,"E")-COUNTIF(Summary!B83:AE83,"Y")&gt;0),(COUNTIF(Summary!B83:AE83,"E")-COUNTIF(Summary!B83:AE83,"Y")),"")</f>
        <v/>
      </c>
    </row>
    <row r="15" spans="1:5" x14ac:dyDescent="0.2">
      <c r="A15" s="284" t="str">
        <f>Summary!A16</f>
        <v>Gecacher</v>
      </c>
      <c r="B15" s="281" t="str">
        <f>IF((COUNTIF(Summary!B16:AE16,"E")-COUNTIF(Summary!B16:AE16,"Y")&gt;0),(COUNTIF(Summary!B16:AE16,"E")-COUNTIF(Summary!B16:AE16,"Y")),"")</f>
        <v/>
      </c>
      <c r="C15" s="268"/>
      <c r="D15" s="379" t="str">
        <f>Summary!A84</f>
        <v>&lt;LIST PATCH HERE&gt;</v>
      </c>
      <c r="E15" s="152" t="str">
        <f>IF((COUNTIF(Summary!B84:AE84,"E")-COUNTIF(Summary!B84:AE84,"Y")&gt;0),(COUNTIF(Summary!B84:AE84,"E")-COUNTIF(Summary!B84:AE84,"Y")),"")</f>
        <v/>
      </c>
    </row>
    <row r="16" spans="1:5" x14ac:dyDescent="0.2">
      <c r="A16" s="284" t="str">
        <f>Summary!A17</f>
        <v>Animal Habitats</v>
      </c>
      <c r="B16" s="152" t="str">
        <f>IF((COUNTIF(Summary!B17:AE17,"E")-COUNTIF(Summary!B17:AE17,"Y")&gt;0),(COUNTIF(Summary!B17:AE17,"E")-COUNTIF(Summary!B17:AE17,"Y")),"")</f>
        <v/>
      </c>
      <c r="C16" s="268"/>
      <c r="D16" s="273" t="str">
        <f>Summary!A85</f>
        <v>&lt;LIST PATCH HERE&gt;</v>
      </c>
      <c r="E16" s="152" t="str">
        <f>IF((COUNTIF(Summary!B85:AE85,"E")-COUNTIF(Summary!B85:AE85,"Y")&gt;0),(COUNTIF(Summary!B85:AE85,"E")-COUNTIF(Summary!B85:AE85,"Y")),"")</f>
        <v/>
      </c>
    </row>
    <row r="17" spans="1:5" x14ac:dyDescent="0.2">
      <c r="A17" s="284" t="str">
        <f>Summary!A18</f>
        <v>Playing the Past</v>
      </c>
      <c r="B17" s="152" t="str">
        <f>IF((COUNTIF(Summary!B18:AE18,"E")-COUNTIF(Summary!B18:AE18,"Y")&gt;0),(COUNTIF(Summary!B18:AE18,"E")-COUNTIF(Summary!B18:AE18,"Y")),"")</f>
        <v/>
      </c>
      <c r="C17" s="268"/>
      <c r="D17" s="273" t="str">
        <f>Summary!A86</f>
        <v>&lt;LIST PATCH HERE&gt;</v>
      </c>
      <c r="E17" s="152" t="str">
        <f>IF((COUNTIF(Summary!B86:AE86,"E")-COUNTIF(Summary!B86:AE86,"Y")&gt;0),(COUNTIF(Summary!B86:AE86,"E")-COUNTIF(Summary!B86:AE86,"Y")),"")</f>
        <v/>
      </c>
    </row>
    <row r="18" spans="1:5" x14ac:dyDescent="0.2">
      <c r="A18" s="284" t="str">
        <f>Summary!A19</f>
        <v>Product Designer</v>
      </c>
      <c r="B18" s="152" t="str">
        <f>IF((COUNTIF(Summary!B19:AE19,"E")-COUNTIF(Summary!B19:AE19,"Y")&gt;0),(COUNTIF(Summary!B19:AE19,"E")-COUNTIF(Summary!B19:AE19,"Y")),"")</f>
        <v/>
      </c>
      <c r="C18" s="268"/>
      <c r="D18" s="273" t="str">
        <f>Summary!A87</f>
        <v>&lt;LIST PATCH HERE&gt;</v>
      </c>
      <c r="E18" s="152" t="str">
        <f>IF((COUNTIF(Summary!B87:AE87,"E")-COUNTIF(Summary!B87:AE87,"Y")&gt;0),(COUNTIF(Summary!B87:AE87,"E")-COUNTIF(Summary!B87:AE87,"Y")),"")</f>
        <v/>
      </c>
    </row>
    <row r="19" spans="1:5" x14ac:dyDescent="0.2">
      <c r="A19" s="284" t="str">
        <f>Summary!A20</f>
        <v>Social Butterfly</v>
      </c>
      <c r="B19" s="170" t="str">
        <f>IF((COUNTIF(Summary!B20:AE20,"E")-COUNTIF(Summary!B20:AE20,"Y")&gt;0),(COUNTIF(Summary!B20:AE20,"E")-COUNTIF(Summary!B20:AE20,"Y")),"")</f>
        <v/>
      </c>
      <c r="C19" s="268"/>
      <c r="D19" s="273" t="str">
        <f>Summary!A88</f>
        <v>&lt;LIST PATCH HERE&gt;</v>
      </c>
      <c r="E19" s="152" t="str">
        <f>IF((COUNTIF(Summary!B88:AE88,"E")-COUNTIF(Summary!B88:AE88,"Y")&gt;0),(COUNTIF(Summary!B88:AE88,"E")-COUNTIF(Summary!B88:AE88,"Y")),"")</f>
        <v/>
      </c>
    </row>
    <row r="20" spans="1:5" x14ac:dyDescent="0.2">
      <c r="A20" s="270" t="str">
        <f>Summary!A21</f>
        <v>Legacy</v>
      </c>
      <c r="B20" s="280"/>
      <c r="C20" s="268"/>
      <c r="D20" s="273" t="str">
        <f>Summary!A89</f>
        <v>&lt;LIST PATCH HERE&gt;</v>
      </c>
      <c r="E20" s="152" t="str">
        <f>IF((COUNTIF(Summary!B89:AE89,"E")-COUNTIF(Summary!B89:AE89,"Y")&gt;0),(COUNTIF(Summary!B89:AE89,"E")-COUNTIF(Summary!B89:AE89,"Y")),"")</f>
        <v/>
      </c>
    </row>
    <row r="21" spans="1:5" x14ac:dyDescent="0.2">
      <c r="A21" s="284" t="str">
        <f>Summary!A22</f>
        <v>Drawing</v>
      </c>
      <c r="B21" s="281">
        <f>IF((COUNTIF(Summary!B22:AE22,"E")-COUNTIF(Summary!B22:AE22,"Y")&gt;0),(COUNTIF(Summary!B22:AE22,"E")-COUNTIF(Summary!B22:AE22,"Y")),"")</f>
        <v>3</v>
      </c>
      <c r="C21" s="268"/>
      <c r="D21" s="273" t="str">
        <f>Summary!A90</f>
        <v>&lt;LIST PATCH HERE&gt;</v>
      </c>
      <c r="E21" s="152" t="str">
        <f>IF((COUNTIF(Summary!B90:AE90,"E")-COUNTIF(Summary!B90:AE90,"Y")&gt;0),(COUNTIF(Summary!B90:AE90,"E")-COUNTIF(Summary!B90:AE90,"Y")),"")</f>
        <v/>
      </c>
    </row>
    <row r="22" spans="1:5" x14ac:dyDescent="0.2">
      <c r="A22" s="284" t="str">
        <f>Summary!A23</f>
        <v>Practice with Purpose</v>
      </c>
      <c r="B22" s="281" t="str">
        <f>IF((COUNTIF(Summary!B23:AE23,"E")-COUNTIF(Summary!B23:AE23,"Y")&gt;0),(COUNTIF(Summary!B23:AE23,"E")-COUNTIF(Summary!B23:AE23,"Y")),"")</f>
        <v/>
      </c>
      <c r="C22" s="268"/>
      <c r="D22" s="273" t="str">
        <f>Summary!A91</f>
        <v>&lt;LIST PATCH HERE&gt;</v>
      </c>
      <c r="E22" s="152" t="str">
        <f>IF((COUNTIF(Summary!B91:AE91,"E")-COUNTIF(Summary!B91:AE91,"Y")&gt;0),(COUNTIF(Summary!B91:AE91,"E")-COUNTIF(Summary!B91:AE91,"Y")),"")</f>
        <v/>
      </c>
    </row>
    <row r="23" spans="1:5" x14ac:dyDescent="0.2">
      <c r="A23" s="284" t="str">
        <f>Summary!A24</f>
        <v>Inside Government</v>
      </c>
      <c r="B23" s="281" t="str">
        <f>IF((COUNTIF(Summary!B24:AE24,"E")-COUNTIF(Summary!B24:AE24,"Y")&gt;0),(COUNTIF(Summary!B24:AE24,"E")-COUNTIF(Summary!B24:AE24,"Y")),"")</f>
        <v/>
      </c>
      <c r="C23" s="268"/>
      <c r="D23" s="273" t="str">
        <f>Summary!A92</f>
        <v>&lt;LIST PATCH HERE&gt;</v>
      </c>
      <c r="E23" s="152" t="str">
        <f>IF((COUNTIF(Summary!B92:AE92,"E")-COUNTIF(Summary!B92:AE92,"Y")&gt;0),(COUNTIF(Summary!B92:AE92,"E")-COUNTIF(Summary!B92:AE92,"Y")),"")</f>
        <v/>
      </c>
    </row>
    <row r="24" spans="1:5" x14ac:dyDescent="0.2">
      <c r="A24" s="284" t="str">
        <f>Summary!A25</f>
        <v>Simple Meals</v>
      </c>
      <c r="B24" s="281" t="str">
        <f>IF((COUNTIF(Summary!B25:AE25,"E")-COUNTIF(Summary!B25:AE25,"Y")&gt;0),(COUNTIF(Summary!B25:AE25,"E")-COUNTIF(Summary!B25:AE25,"Y")),"")</f>
        <v/>
      </c>
      <c r="C24" s="268"/>
      <c r="D24" s="273" t="str">
        <f>Summary!A93</f>
        <v>&lt;LIST PATCH HERE&gt;</v>
      </c>
      <c r="E24" s="152" t="str">
        <f>IF((COUNTIF(Summary!B93:AE93,"E")-COUNTIF(Summary!B93:AE93,"Y")&gt;0),(COUNTIF(Summary!B93:AE93,"E")-COUNTIF(Summary!B93:AE93,"Y")),"")</f>
        <v/>
      </c>
    </row>
    <row r="25" spans="1:5" x14ac:dyDescent="0.2">
      <c r="A25" s="284" t="str">
        <f>Summary!A26</f>
        <v>Junior First Aid</v>
      </c>
      <c r="B25" s="281" t="str">
        <f>IF((COUNTIF(Summary!B26:AE26,"E")-COUNTIF(Summary!B26:AE26,"Y")&gt;0),(COUNTIF(Summary!B26:AE26,"E")-COUNTIF(Summary!B26:AE26,"Y")),"")</f>
        <v/>
      </c>
      <c r="C25" s="268"/>
      <c r="D25" s="273" t="str">
        <f>Summary!A94</f>
        <v>&lt;LIST PATCH HERE&gt;</v>
      </c>
      <c r="E25" s="152" t="str">
        <f>IF((COUNTIF(Summary!B94:AE94,"E")-COUNTIF(Summary!B94:AE94,"Y")&gt;0),(COUNTIF(Summary!B94:AE94,"E")-COUNTIF(Summary!B94:AE94,"Y")),"")</f>
        <v/>
      </c>
    </row>
    <row r="26" spans="1:5" x14ac:dyDescent="0.2">
      <c r="A26" s="284" t="str">
        <f>Summary!A27</f>
        <v>Junior Girl Scout Way</v>
      </c>
      <c r="B26" s="281" t="str">
        <f>IF((COUNTIF(Summary!B27:AE27,"E")-COUNTIF(Summary!B27:AE27,"Y")&gt;0),(COUNTIF(Summary!B27:AE27,"E")-COUNTIF(Summary!B27:AE27,"Y")),"")</f>
        <v/>
      </c>
      <c r="C26" s="268"/>
      <c r="D26" s="273" t="str">
        <f>Summary!A95</f>
        <v>&lt;LIST PATCH HERE&gt;</v>
      </c>
      <c r="E26" s="152" t="str">
        <f>IF((COUNTIF(Summary!B95:AE95,"E")-COUNTIF(Summary!B95:AE95,"Y")&gt;0),(COUNTIF(Summary!B95:AE95,"E")-COUNTIF(Summary!B95:AE95,"Y")),"")</f>
        <v/>
      </c>
    </row>
    <row r="27" spans="1:5" x14ac:dyDescent="0.2">
      <c r="A27" s="284" t="str">
        <f>Summary!A28</f>
        <v>Flowers</v>
      </c>
      <c r="B27" s="281" t="str">
        <f>IF((COUNTIF(Summary!B28:AE28,"E")-COUNTIF(Summary!B28:AE28,"Y")&gt;0),(COUNTIF(Summary!B28:AE28,"E")-COUNTIF(Summary!B28:AE28,"Y")),"")</f>
        <v/>
      </c>
      <c r="C27" s="268"/>
      <c r="D27" s="273" t="str">
        <f>Summary!A96</f>
        <v>&lt;LIST PATCH HERE&gt;</v>
      </c>
      <c r="E27" s="152" t="str">
        <f>IF((COUNTIF(Summary!B96:AE96,"E")-COUNTIF(Summary!B96:AE96,"Y")&gt;0),(COUNTIF(Summary!B96:AE96,"E")-COUNTIF(Summary!B96:AE96,"Y")),"")</f>
        <v/>
      </c>
    </row>
    <row r="28" spans="1:5" x14ac:dyDescent="0.2">
      <c r="A28" s="270" t="str">
        <f>Summary!A29</f>
        <v>Financial Literacy</v>
      </c>
      <c r="B28" s="285"/>
      <c r="C28" s="268"/>
      <c r="D28" s="273" t="str">
        <f>Summary!A97</f>
        <v>&lt;LIST PATCH HERE&gt;</v>
      </c>
      <c r="E28" s="152" t="str">
        <f>IF((COUNTIF(Summary!B97:AE97,"E")-COUNTIF(Summary!B97:AE97,"Y")&gt;0),(COUNTIF(Summary!B97:AE97,"E")-COUNTIF(Summary!B97:AE97,"Y")),"")</f>
        <v/>
      </c>
    </row>
    <row r="29" spans="1:5" x14ac:dyDescent="0.2">
      <c r="A29" s="284" t="str">
        <f>Summary!A30</f>
        <v>Business Owner</v>
      </c>
      <c r="B29" s="281" t="str">
        <f>IF((COUNTIF(Summary!B30:AE30,"E")-COUNTIF(Summary!B30:AE30,"Y")&gt;0),(COUNTIF(Summary!B30:AE30,"E")-COUNTIF(Summary!B30:AE30,"Y")),"")</f>
        <v/>
      </c>
      <c r="C29" s="268"/>
      <c r="D29" s="273" t="str">
        <f>Summary!A98</f>
        <v>&lt;LIST PATCH HERE&gt;</v>
      </c>
      <c r="E29" s="152" t="str">
        <f>IF((COUNTIF(Summary!B98:AE98,"E")-COUNTIF(Summary!B98:AE98,"Y")&gt;0),(COUNTIF(Summary!B98:AE98,"E")-COUNTIF(Summary!B98:AE98,"Y")),"")</f>
        <v/>
      </c>
    </row>
    <row r="30" spans="1:5" x14ac:dyDescent="0.2">
      <c r="A30" s="284" t="str">
        <f>Summary!A31</f>
        <v>Savvy Shopper</v>
      </c>
      <c r="B30" s="281" t="str">
        <f>IF((COUNTIF(Summary!B31:AE31,"E")-COUNTIF(Summary!B31:AE31,"Y")&gt;0),(COUNTIF(Summary!B31:AE31,"E")-COUNTIF(Summary!B31:AE31,"Y")),"")</f>
        <v/>
      </c>
      <c r="C30" s="268"/>
      <c r="D30" s="273" t="str">
        <f>Summary!A99</f>
        <v>&lt;LIST PATCH HERE&gt;</v>
      </c>
      <c r="E30" s="152" t="str">
        <f>IF((COUNTIF(Summary!B99:AE99,"E")-COUNTIF(Summary!B99:AE99,"Y")&gt;0),(COUNTIF(Summary!B99:AE99,"E")-COUNTIF(Summary!B99:AE99,"Y")),"")</f>
        <v/>
      </c>
    </row>
    <row r="31" spans="1:5" x14ac:dyDescent="0.2">
      <c r="A31" s="270" t="str">
        <f>Summary!A32</f>
        <v>Cookie Business</v>
      </c>
      <c r="B31" s="285"/>
      <c r="C31" s="268"/>
      <c r="D31" s="273" t="str">
        <f>Summary!A100</f>
        <v>&lt;LIST PATCH HERE&gt;</v>
      </c>
      <c r="E31" s="152" t="str">
        <f>IF((COUNTIF(Summary!B100:AE100,"E")-COUNTIF(Summary!B100:AE100,"Y")&gt;0),(COUNTIF(Summary!B100:AE100,"E")-COUNTIF(Summary!B100:AE100,"Y")),"")</f>
        <v/>
      </c>
    </row>
    <row r="32" spans="1:5" x14ac:dyDescent="0.2">
      <c r="A32" s="284" t="str">
        <f>Summary!A33</f>
        <v>Cookie CEO</v>
      </c>
      <c r="B32" s="281">
        <f>IF((COUNTIF(Summary!B33:AE33,"E")-COUNTIF(Summary!B33:AE33,"Y")&gt;0),(COUNTIF(Summary!B33:AE33,"E")-COUNTIF(Summary!B33:AE33,"Y")),"")</f>
        <v>3</v>
      </c>
      <c r="C32" s="268"/>
      <c r="D32" s="273" t="str">
        <f>Summary!A101</f>
        <v>&lt;LIST PATCH HERE&gt;</v>
      </c>
      <c r="E32" s="152" t="str">
        <f>IF((COUNTIF(Summary!B101:AE101,"E")-COUNTIF(Summary!B101:AE101,"Y")&gt;0),(COUNTIF(Summary!B101:AE101,"E")-COUNTIF(Summary!B101:AE101,"Y")),"")</f>
        <v/>
      </c>
    </row>
    <row r="33" spans="1:5" x14ac:dyDescent="0.2">
      <c r="A33" s="284" t="str">
        <f>Summary!A34</f>
        <v>Customer Insights</v>
      </c>
      <c r="B33" s="281" t="str">
        <f>IF((COUNTIF(Summary!B34:AE34,"E")-COUNTIF(Summary!B34:AE34,"Y")&gt;0),(COUNTIF(Summary!B34:AE34,"E")-COUNTIF(Summary!B34:AE34,"Y")),"")</f>
        <v/>
      </c>
      <c r="C33" s="268"/>
      <c r="D33" s="273" t="str">
        <f>Summary!A102</f>
        <v>&lt;LIST PATCH HERE&gt;</v>
      </c>
      <c r="E33" s="152" t="str">
        <f>IF((COUNTIF(Summary!B102:AE102,"E")-COUNTIF(Summary!B102:AE102,"Y")&gt;0),(COUNTIF(Summary!B102:AE102,"E")-COUNTIF(Summary!B102:AE102,"Y")),"")</f>
        <v/>
      </c>
    </row>
    <row r="34" spans="1:5" x14ac:dyDescent="0.2">
      <c r="A34" s="276" t="s">
        <v>133</v>
      </c>
      <c r="B34" s="280"/>
      <c r="C34" s="268"/>
      <c r="D34" s="273" t="str">
        <f>Summary!A103</f>
        <v>&lt;LIST PATCH HERE&gt;</v>
      </c>
      <c r="E34" s="152" t="str">
        <f>IF((COUNTIF(Summary!B103:AE103,"E")-COUNTIF(Summary!B103:AE103,"Y")&gt;0),(COUNTIF(Summary!B103:AE103,"E")-COUNTIF(Summary!B103:AE103,"Y")),"")</f>
        <v/>
      </c>
    </row>
    <row r="35" spans="1:5" x14ac:dyDescent="0.2">
      <c r="A35" s="273" t="str">
        <f>Journeys!A6:R6</f>
        <v>Agent of Change</v>
      </c>
      <c r="B35" s="152">
        <f>IF((COUNTIF(Summary!B37:AE37,"E")-COUNTIF(Summary!B37:AE37,"Y")&gt;0),(COUNTIF(Summary!B37:AE37,"E")-COUNTIF(Summary!B37:AE37,"Y")),"")</f>
        <v>2</v>
      </c>
      <c r="C35" s="268"/>
      <c r="D35" s="273" t="str">
        <f>Summary!A104</f>
        <v>&lt;LIST PATCH HERE&gt;</v>
      </c>
      <c r="E35" s="152" t="str">
        <f>IF((COUNTIF(Summary!B104:AE104,"E")-COUNTIF(Summary!B104:AE104,"Y")&gt;0),(COUNTIF(Summary!B104:AE104,"E")-COUNTIF(Summary!B104:AE104,"Y")),"")</f>
        <v/>
      </c>
    </row>
    <row r="36" spans="1:5" x14ac:dyDescent="0.2">
      <c r="A36" s="271" t="str">
        <f>Journeys!A22:R22</f>
        <v>GET MOVING!</v>
      </c>
      <c r="B36" s="152" t="str">
        <f>IF((COUNTIF(Summary!B41:AE41,"E")-COUNTIF(Summary!B41:AE41,"Y")&gt;0),(COUNTIF(Summary!B41:AE41,"E")-COUNTIF(Summary!B41:AE41,"Y")),"")</f>
        <v/>
      </c>
      <c r="C36" s="268"/>
      <c r="D36" s="273" t="str">
        <f>Summary!A105</f>
        <v>&lt;LIST PATCH HERE&gt;</v>
      </c>
      <c r="E36" s="152" t="str">
        <f>IF((COUNTIF(Summary!B105:AE105,"E")-COUNTIF(Summary!B105:AE105,"Y")&gt;0),(COUNTIF(Summary!B105:AE105,"E")-COUNTIF(Summary!B105:AE105,"Y")),"")</f>
        <v/>
      </c>
    </row>
    <row r="37" spans="1:5" x14ac:dyDescent="0.2">
      <c r="A37" s="271" t="str">
        <f>Journeys!A39:R39</f>
        <v>aMUSE</v>
      </c>
      <c r="B37" s="152" t="str">
        <f>IF((COUNTIF(Summary!B45:AE45,"E")-COUNTIF(Summary!B45:AE45,"Y")&gt;0),(COUNTIF(Summary!B45:AE45,"E")-COUNTIF(Summary!B45:AE45,"Y")),"")</f>
        <v/>
      </c>
      <c r="C37" s="268"/>
      <c r="D37" s="273" t="str">
        <f>Summary!A106</f>
        <v>&lt;LIST PATCH HERE&gt;</v>
      </c>
      <c r="E37" s="152" t="str">
        <f>IF((COUNTIF(Summary!B106:AE106,"E")-COUNTIF(Summary!B106:AE106,"Y")&gt;0),(COUNTIF(Summary!B106:AE106,"E")-COUNTIF(Summary!B106:AE106,"Y")),"")</f>
        <v/>
      </c>
    </row>
    <row r="38" spans="1:5" x14ac:dyDescent="0.2">
      <c r="A38" s="270" t="str">
        <f>Summary!A48</f>
        <v>Council's Own</v>
      </c>
      <c r="B38" s="280"/>
      <c r="C38" s="268"/>
      <c r="D38" s="273" t="str">
        <f>Summary!A107</f>
        <v>&lt;LIST PATCH HERE&gt;</v>
      </c>
      <c r="E38" s="152" t="str">
        <f>IF((COUNTIF(Summary!B107:AE107,"E")-COUNTIF(Summary!B107:AE107,"Y")&gt;0),(COUNTIF(Summary!B107:AE107,"E")-COUNTIF(Summary!B107:AE107,"Y")),"")</f>
        <v/>
      </c>
    </row>
    <row r="39" spans="1:5" x14ac:dyDescent="0.2">
      <c r="A39" s="272" t="str">
        <f>Summary!A49</f>
        <v>&lt;&lt;List Badge Here&gt;&gt;</v>
      </c>
      <c r="B39" s="152" t="str">
        <f>IF((COUNTIF(Summary!B49:AE49,"E")-COUNTIF(Summary!B49:AE49,"Y")&gt;0),(COUNTIF(Summary!B49:AE49,"E")-COUNTIF(Summary!B49:AE49,"Y")),"")</f>
        <v/>
      </c>
      <c r="C39" s="268"/>
      <c r="D39" s="273" t="str">
        <f>Summary!A108</f>
        <v>&lt;LIST PATCH HERE&gt;</v>
      </c>
      <c r="E39" s="152" t="str">
        <f>IF((COUNTIF(Summary!B108:AE108,"E")-COUNTIF(Summary!B108:AE108,"Y")&gt;0),(COUNTIF(Summary!B108:AE108,"E")-COUNTIF(Summary!B108:AE108,"Y")),"")</f>
        <v/>
      </c>
    </row>
    <row r="40" spans="1:5" x14ac:dyDescent="0.2">
      <c r="A40" s="272" t="str">
        <f>Summary!A50</f>
        <v>&lt;&lt;List Badge Here&gt;&gt;</v>
      </c>
      <c r="B40" s="152" t="str">
        <f>IF((COUNTIF(Summary!B50:AE50,"E")-COUNTIF(Summary!B50:AE50,"Y")&gt;0),(COUNTIF(Summary!B50:AE50,"E")-COUNTIF(Summary!B50:AE50,"Y")),"")</f>
        <v/>
      </c>
      <c r="C40" s="268"/>
      <c r="D40" s="273" t="str">
        <f>Summary!A109</f>
        <v>&lt;LIST PATCH HERE&gt;</v>
      </c>
      <c r="E40" s="152" t="str">
        <f>IF((COUNTIF(Summary!B109:AE109,"E")-COUNTIF(Summary!B109:AE109,"Y")&gt;0),(COUNTIF(Summary!B109:AE109,"E")-COUNTIF(Summary!B109:AE109,"Y")),"")</f>
        <v/>
      </c>
    </row>
    <row r="41" spans="1:5" x14ac:dyDescent="0.2">
      <c r="A41" s="272" t="str">
        <f>Summary!A51</f>
        <v>&lt;&lt;List Badge Here&gt;&gt;</v>
      </c>
      <c r="B41" s="152" t="str">
        <f>IF((COUNTIF(Summary!B51:AE51,"E")-COUNTIF(Summary!B51:AE51,"Y")&gt;0),(COUNTIF(Summary!B51:AE51,"E")-COUNTIF(Summary!B51:AE51,"Y")),"")</f>
        <v/>
      </c>
      <c r="C41" s="268"/>
      <c r="D41" s="273" t="str">
        <f>Summary!A110</f>
        <v>&lt;LIST PATCH HERE&gt;</v>
      </c>
      <c r="E41" s="152" t="str">
        <f>IF((COUNTIF(Summary!B110:AE110,"E")-COUNTIF(Summary!B110:AE110,"Y")&gt;0),(COUNTIF(Summary!B110:AE110,"E")-COUNTIF(Summary!B110:AE110,"Y")),"")</f>
        <v/>
      </c>
    </row>
    <row r="42" spans="1:5" x14ac:dyDescent="0.2">
      <c r="A42" s="272" t="str">
        <f>Summary!A52</f>
        <v>&lt;&lt;List Badge Here&gt;&gt;</v>
      </c>
      <c r="B42" s="152" t="str">
        <f>IF((COUNTIF(Summary!B52:AE52,"E")-COUNTIF(Summary!B52:AE52,"Y")&gt;0),(COUNTIF(Summary!B52:AE52,"E")-COUNTIF(Summary!B52:AE52,"Y")),"")</f>
        <v/>
      </c>
      <c r="C42" s="268"/>
      <c r="D42" s="273" t="str">
        <f>Summary!A111</f>
        <v>&lt;LIST PATCH HERE&gt;</v>
      </c>
      <c r="E42" s="152" t="str">
        <f>IF((COUNTIF(Summary!B111:AE111,"E")-COUNTIF(Summary!B111:AE111,"Y")&gt;0),(COUNTIF(Summary!B111:AE111,"E")-COUNTIF(Summary!B111:AE111,"Y")),"")</f>
        <v/>
      </c>
    </row>
    <row r="43" spans="1:5" x14ac:dyDescent="0.2">
      <c r="A43" s="272" t="str">
        <f>Summary!A53</f>
        <v>&lt;&lt;List Badge Here&gt;&gt;</v>
      </c>
      <c r="B43" s="152" t="str">
        <f>IF((COUNTIF(Summary!B53:AE53,"E")-COUNTIF(Summary!B53:AE53,"Y")&gt;0),(COUNTIF(Summary!B53:AE53,"E")-COUNTIF(Summary!B53:AE53,"Y")),"")</f>
        <v/>
      </c>
      <c r="C43" s="268"/>
      <c r="D43" s="273" t="str">
        <f>Summary!A112</f>
        <v>&lt;LIST PATCH HERE&gt;</v>
      </c>
      <c r="E43" s="152" t="str">
        <f>IF((COUNTIF(Summary!B112:AE112,"E")-COUNTIF(Summary!B112:AE112,"Y")&gt;0),(COUNTIF(Summary!B112:AE112,"E")-COUNTIF(Summary!B112:AE112,"Y")),"")</f>
        <v/>
      </c>
    </row>
    <row r="44" spans="1:5" x14ac:dyDescent="0.2">
      <c r="A44" s="275" t="str">
        <f>Summary!A54</f>
        <v>The Bronze Award</v>
      </c>
      <c r="B44" s="162" t="str">
        <f>IF((COUNTIF(Summary!B54:AE54,"E")-COUNTIF(Summary!B54:AE54,"Y")&gt;0),(COUNTIF(Summary!B54:AE54,"E")-COUNTIF(Summary!B54:AE54,"Y")),"")</f>
        <v/>
      </c>
      <c r="C44" s="268"/>
      <c r="D44" s="273" t="str">
        <f>Summary!A113</f>
        <v>&lt;LIST PATCH HERE&gt;</v>
      </c>
      <c r="E44" s="152" t="str">
        <f>IF((COUNTIF(Summary!B113:AE113,"E")-COUNTIF(Summary!B113:AE113,"Y")&gt;0),(COUNTIF(Summary!B113:AE113,"E")-COUNTIF(Summary!B113:AE113,"Y")),"")</f>
        <v/>
      </c>
    </row>
    <row r="45" spans="1:5" x14ac:dyDescent="0.2">
      <c r="A45" s="275" t="str">
        <f>Summary!A55</f>
        <v>Bridging to Cadettes</v>
      </c>
      <c r="B45" s="152" t="str">
        <f>IF((COUNTIF(Summary!B55:AE55,"E")-COUNTIF(Summary!B55:AE55,"Y")&gt;0),(COUNTIF(Summary!B55:AE55,"E")-COUNTIF(Summary!B55:AE55,"Y")),"")</f>
        <v/>
      </c>
      <c r="C45" s="268"/>
      <c r="D45" s="273" t="str">
        <f>Summary!A114</f>
        <v>&lt;LIST PATCH HERE&gt;</v>
      </c>
      <c r="E45" s="152" t="str">
        <f>IF((COUNTIF(Summary!B114:AE114,"E")-COUNTIF(Summary!B114:AE114,"Y")&gt;0),(COUNTIF(Summary!B114:AE114,"E")-COUNTIF(Summary!B114:AE114,"Y")),"")</f>
        <v/>
      </c>
    </row>
    <row r="46" spans="1:5" x14ac:dyDescent="0.2">
      <c r="A46" s="275" t="str">
        <f>Summary!A56</f>
        <v>Age-Level Awards</v>
      </c>
      <c r="B46" s="280"/>
      <c r="C46" s="268"/>
      <c r="D46" s="273" t="str">
        <f>Summary!A115</f>
        <v>&lt;LIST PATCH HERE&gt;</v>
      </c>
      <c r="E46" s="152" t="str">
        <f>IF((COUNTIF(Summary!B115:AE115,"E")-COUNTIF(Summary!B115:AE115,"Y")&gt;0),(COUNTIF(Summary!B115:AE115,"E")-COUNTIF(Summary!B115:AE115,"Y")),"")</f>
        <v/>
      </c>
    </row>
    <row r="47" spans="1:5" x14ac:dyDescent="0.2">
      <c r="A47" s="284" t="str">
        <f>Summary!A57</f>
        <v>Junior Aide Award</v>
      </c>
      <c r="B47" s="152" t="str">
        <f>IF((COUNTIF(Summary!B57:AE57,"E")-COUNTIF(Summary!B57:AE57,"Y")&gt;0),(COUNTIF(Summary!B57:AE57,"E")-COUNTIF(Summary!B57:AE57,"Y")),"")</f>
        <v/>
      </c>
      <c r="C47" s="268"/>
      <c r="D47" s="273" t="str">
        <f>Summary!A116</f>
        <v>&lt;LIST PATCH HERE&gt;</v>
      </c>
      <c r="E47" s="152" t="str">
        <f>IF((COUNTIF(Summary!B116:AE116,"E")-COUNTIF(Summary!B116:AE116,"Y")&gt;0),(COUNTIF(Summary!B116:AE116,"E")-COUNTIF(Summary!B116:AE116,"Y")),"")</f>
        <v/>
      </c>
    </row>
    <row r="48" spans="1:5" x14ac:dyDescent="0.2">
      <c r="A48" s="284" t="str">
        <f>Summary!A58</f>
        <v>Cookie Rally (Year 1)</v>
      </c>
      <c r="B48" s="152" t="str">
        <f>IF((COUNTIF(Summary!B58:AE58,"E")-COUNTIF(Summary!B58:AE58,"Y")&gt;0),(COUNTIF(Summary!B58:AE58,"E")-COUNTIF(Summary!B58:AE58,"Y")),"")</f>
        <v/>
      </c>
      <c r="C48" s="268"/>
      <c r="D48" s="273" t="str">
        <f>Summary!A117</f>
        <v>&lt;LIST PATCH HERE&gt;</v>
      </c>
      <c r="E48" s="152" t="str">
        <f>IF((COUNTIF(Summary!B117:AE117,"E")-COUNTIF(Summary!B117:AE117,"Y")&gt;0),(COUNTIF(Summary!B117:AE117,"E")-COUNTIF(Summary!B117:AE117,"Y")),"")</f>
        <v/>
      </c>
    </row>
    <row r="49" spans="1:5" x14ac:dyDescent="0.2">
      <c r="A49" s="284" t="str">
        <f>Summary!A59</f>
        <v>Cookie Sales (Year 1)</v>
      </c>
      <c r="B49" s="152" t="str">
        <f>IF((COUNTIF(Summary!B59:AE59,"E")-COUNTIF(Summary!B59:AE59,"Y")&gt;0),(COUNTIF(Summary!B59:AE59,"E")-COUNTIF(Summary!B59:AE59,"Y")),"")</f>
        <v/>
      </c>
      <c r="C49" s="268"/>
      <c r="D49" s="277" t="str">
        <f>Summary!A118</f>
        <v>&lt;LIST PATCH HERE&gt;</v>
      </c>
      <c r="E49" s="169" t="str">
        <f>IF((COUNTIF(Summary!B118:AE118,"E")-COUNTIF(Summary!B118:AE118,"Y")&gt;0),(COUNTIF(Summary!B118:AE118,"E")-COUNTIF(Summary!B118:AE118,"Y")),"")</f>
        <v/>
      </c>
    </row>
    <row r="50" spans="1:5" x14ac:dyDescent="0.2">
      <c r="A50" s="284" t="str">
        <f>Summary!A60</f>
        <v>Cookie Pin (Year 1)</v>
      </c>
      <c r="B50" s="152" t="str">
        <f>IF((COUNTIF(Summary!B60:AE60,"E")-COUNTIF(Summary!B60:AE60,"Y")&gt;0),(COUNTIF(Summary!B60:AE60,"E")-COUNTIF(Summary!B60:AE60,"Y")),"")</f>
        <v/>
      </c>
      <c r="C50" s="268"/>
      <c r="D50" s="277" t="str">
        <f>Summary!A119</f>
        <v>&lt;LIST PATCH HERE&gt;</v>
      </c>
      <c r="E50" s="169" t="str">
        <f>IF((COUNTIF(Summary!B119:AE119,"E")-COUNTIF(Summary!B119:AE119,"Y")&gt;0),(COUNTIF(Summary!B119:AE119,"E")-COUNTIF(Summary!B119:AE119,"Y")),"")</f>
        <v/>
      </c>
    </row>
    <row r="51" spans="1:5" x14ac:dyDescent="0.2">
      <c r="A51" s="284" t="str">
        <f>Summary!A61</f>
        <v>Cookie Rally (Year 2)</v>
      </c>
      <c r="B51" s="152">
        <f>IF((COUNTIF(Summary!B61:AE61,"E")-COUNTIF(Summary!B61:AE61,"Y")&gt;0),(COUNTIF(Summary!B61:AE61,"E")-COUNTIF(Summary!B61:AE61,"Y")),"")</f>
        <v>1</v>
      </c>
      <c r="C51" s="268"/>
      <c r="D51" s="277" t="str">
        <f>Summary!A120</f>
        <v>&lt;LIST PATCH HERE&gt;</v>
      </c>
      <c r="E51" s="169" t="str">
        <f>IF((COUNTIF(Summary!B120:AE120,"E")-COUNTIF(Summary!B120:AE120,"Y")&gt;0),(COUNTIF(Summary!B120:AE120,"E")-COUNTIF(Summary!B120:AE120,"Y")),"")</f>
        <v/>
      </c>
    </row>
    <row r="52" spans="1:5" x14ac:dyDescent="0.2">
      <c r="A52" s="284" t="str">
        <f>Summary!A62</f>
        <v>Cookie Sales (Year 2)</v>
      </c>
      <c r="B52" s="152" t="str">
        <f>IF((COUNTIF(Summary!B62:AE62,"E")-COUNTIF(Summary!B62:AE62,"Y")&gt;0),(COUNTIF(Summary!B62:AE62,"E")-COUNTIF(Summary!B62:AE62,"Y")),"")</f>
        <v/>
      </c>
      <c r="C52" s="268"/>
      <c r="D52" s="278" t="str">
        <f>Summary!A121</f>
        <v>&lt;LIST PATCH HERE&gt;</v>
      </c>
      <c r="E52" s="169" t="str">
        <f>IF((COUNTIF(Summary!B121:AE121,"E")-COUNTIF(Summary!B121:AE121,"Y")&gt;0),(COUNTIF(Summary!B121:AE121,"E")-COUNTIF(Summary!B121:AE121,"Y")),"")</f>
        <v/>
      </c>
    </row>
    <row r="53" spans="1:5" x14ac:dyDescent="0.2">
      <c r="A53" s="284" t="str">
        <f>Summary!A63</f>
        <v>Cookie Pin (Year 2)</v>
      </c>
      <c r="B53" s="152" t="str">
        <f>IF((COUNTIF(Summary!B63:AE63,"E")-COUNTIF(Summary!B63:AE63,"Y")&gt;0),(COUNTIF(Summary!B63:AE63,"E")-COUNTIF(Summary!B63:AE63,"Y")),"")</f>
        <v/>
      </c>
      <c r="C53" s="268"/>
      <c r="D53" s="278" t="str">
        <f>Summary!A122</f>
        <v>&lt;LIST PATCH HERE&gt;</v>
      </c>
      <c r="E53" s="169" t="str">
        <f>IF((COUNTIF(Summary!B122:AE122,"E")-COUNTIF(Summary!B122:AE122,"Y")&gt;0),(COUNTIF(Summary!B122:AE122,"E")-COUNTIF(Summary!B122:AE122,"Y")),"")</f>
        <v/>
      </c>
    </row>
    <row r="54" spans="1:5" x14ac:dyDescent="0.2">
      <c r="A54" s="284" t="str">
        <f>Summary!A64</f>
        <v>Fall Sales (Year 1)</v>
      </c>
      <c r="B54" s="152" t="str">
        <f>IF((COUNTIF(Summary!B64:AE64,"E")-COUNTIF(Summary!B64:AE64,"Y")&gt;0),(COUNTIF(Summary!B64:AE64,"E")-COUNTIF(Summary!B64:AE64,"Y")),"")</f>
        <v/>
      </c>
      <c r="C54" s="268"/>
      <c r="D54" s="278" t="str">
        <f>Summary!A123</f>
        <v>&lt;LIST PATCH HERE&gt;</v>
      </c>
      <c r="E54" s="169" t="str">
        <f>IF((COUNTIF(Summary!B123:AE123,"E")-COUNTIF(Summary!B123:AE123,"Y")&gt;0),(COUNTIF(Summary!B123:AE123,"E")-COUNTIF(Summary!B123:AE123,"Y")),"")</f>
        <v/>
      </c>
    </row>
    <row r="55" spans="1:5" x14ac:dyDescent="0.2">
      <c r="A55" s="284" t="str">
        <f>Summary!A65</f>
        <v>Fall Sales (Year 2)</v>
      </c>
      <c r="B55" s="152" t="str">
        <f>IF((COUNTIF(Summary!B65:AE65,"E")-COUNTIF(Summary!B65:AE65,"Y")&gt;0),(COUNTIF(Summary!B65:AE65,"E")-COUNTIF(Summary!B65:AE65,"Y")),"")</f>
        <v/>
      </c>
      <c r="C55" s="268"/>
      <c r="D55" s="278" t="str">
        <f>Summary!A124</f>
        <v>&lt;LIST PATCH HERE&gt;</v>
      </c>
      <c r="E55" s="169" t="str">
        <f>IF((COUNTIF(Summary!B124:AE124,"E")-COUNTIF(Summary!B124:AE124,"Y")&gt;0),(COUNTIF(Summary!B124:AE124,"E")-COUNTIF(Summary!B124:AE124,"Y")),"")</f>
        <v/>
      </c>
    </row>
    <row r="56" spans="1:5" x14ac:dyDescent="0.2">
      <c r="A56" s="284" t="str">
        <f>Summary!A66</f>
        <v>Thinking Day (Year 1)</v>
      </c>
      <c r="B56" s="152" t="str">
        <f>IF((COUNTIF(Summary!B66:AE66,"E")-COUNTIF(Summary!B66:AE66,"Y")&gt;0),(COUNTIF(Summary!B66:AE66,"E")-COUNTIF(Summary!B66:AE66,"Y")),"")</f>
        <v/>
      </c>
      <c r="C56" s="268"/>
      <c r="D56" s="278" t="str">
        <f>Summary!A125</f>
        <v>&lt;LIST PATCH HERE&gt;</v>
      </c>
      <c r="E56" s="169" t="str">
        <f>IF((COUNTIF(Summary!B125:AE125,"E")-COUNTIF(Summary!B125:AE125,"Y")&gt;0),(COUNTIF(Summary!B125:AE125,"E")-COUNTIF(Summary!B125:AE125,"Y")),"")</f>
        <v/>
      </c>
    </row>
    <row r="57" spans="1:5" x14ac:dyDescent="0.2">
      <c r="A57" s="284" t="str">
        <f>Summary!A67</f>
        <v>Thinking Day (Year 2)</v>
      </c>
      <c r="B57" s="152" t="str">
        <f>IF((COUNTIF(Summary!B67:AE67,"E")-COUNTIF(Summary!B67:AE67,"Y")&gt;0),(COUNTIF(Summary!B67:AE67,"E")-COUNTIF(Summary!B67:AE67,"Y")),"")</f>
        <v/>
      </c>
      <c r="C57" s="268"/>
      <c r="D57" s="279" t="str">
        <f>Summary!A126</f>
        <v>&lt;LIST PATCH HERE&gt;</v>
      </c>
      <c r="E57" s="169" t="str">
        <f>IF((COUNTIF(Summary!B126:AE126,"E")-COUNTIF(Summary!B126:AE126,"Y")&gt;0),(COUNTIF(Summary!B126:AE126,"E")-COUNTIF(Summary!B126:AE126,"Y")),"")</f>
        <v/>
      </c>
    </row>
    <row r="58" spans="1:5" x14ac:dyDescent="0.2">
      <c r="A58" s="284" t="str">
        <f>Summary!A68</f>
        <v>Global Action Award</v>
      </c>
      <c r="B58" s="152" t="str">
        <f>IF((COUNTIF(Summary!B68:AE68,"E")-COUNTIF(Summary!B68:AE68,"Y")&gt;0),(COUNTIF(Summary!B68:AE68,"E")-COUNTIF(Summary!B68:AE68,"Y")),"")</f>
        <v/>
      </c>
      <c r="C58" s="268"/>
      <c r="D58" s="279" t="str">
        <f>Summary!A127</f>
        <v>&lt;LIST PATCH HERE&gt;</v>
      </c>
      <c r="E58" s="169" t="str">
        <f>IF((COUNTIF(Summary!B127:AE127,"E")-COUNTIF(Summary!B127:AE127,"Y")&gt;0),(COUNTIF(Summary!B127:AE127,"E")-COUNTIF(Summary!B127:AE127,"Y")),"")</f>
        <v/>
      </c>
    </row>
    <row r="59" spans="1:5" x14ac:dyDescent="0.2">
      <c r="A59" s="284" t="str">
        <f>Summary!A69</f>
        <v>Journey Summit Pin</v>
      </c>
      <c r="B59" s="152" t="str">
        <f>IF((COUNTIF(Summary!B69:AE69,"E")-COUNTIF(Summary!B69:AE69,"Y")&gt;0),(COUNTIF(Summary!B69:AE69,"E")-COUNTIF(Summary!B69:AE69,"Y")),"")</f>
        <v/>
      </c>
      <c r="C59" s="268"/>
      <c r="D59" s="279" t="str">
        <f>Summary!A128</f>
        <v>&lt;LIST PATCH HERE&gt;</v>
      </c>
      <c r="E59" s="169" t="str">
        <f>IF((COUNTIF(Summary!B128:AE128,"E")-COUNTIF(Summary!B128:AE128,"Y")&gt;0),(COUNTIF(Summary!B128:AE128,"E")-COUNTIF(Summary!B128:AE128,"Y")),"")</f>
        <v/>
      </c>
    </row>
    <row r="60" spans="1:5" x14ac:dyDescent="0.2">
      <c r="A60" s="284" t="str">
        <f>Summary!A70</f>
        <v>International Friendship Recognition</v>
      </c>
      <c r="B60" s="152" t="str">
        <f>IF((COUNTIF(Summary!B70:AE70,"E")-COUNTIF(Summary!B70:AE70,"Y")&gt;0),(COUNTIF(Summary!B70:AE70,"E")-COUNTIF(Summary!B70:AE70,"Y")),"")</f>
        <v/>
      </c>
      <c r="C60" s="268"/>
      <c r="D60" s="279" t="str">
        <f>Summary!A129</f>
        <v>&lt;LIST PATCH HERE&gt;</v>
      </c>
      <c r="E60" s="169" t="str">
        <f>IF((COUNTIF(Summary!B129:AE129,"E")-COUNTIF(Summary!B129:AE129,"Y")&gt;0),(COUNTIF(Summary!B129:AE129,"E")-COUNTIF(Summary!B129:AE129,"Y")),"")</f>
        <v/>
      </c>
    </row>
    <row r="61" spans="1:5" s="380" customFormat="1" x14ac:dyDescent="0.2">
      <c r="A61" s="284" t="str">
        <f>Summary!A71</f>
        <v>Investiture</v>
      </c>
      <c r="B61" s="152" t="str">
        <f>IF((COUNTIF(Summary!B71:AE71,"E")-COUNTIF(Summary!B71:AE71,"Y")&gt;0),(COUNTIF(Summary!B71:AE71,"E")-COUNTIF(Summary!B71:AE71,"Y")),"")</f>
        <v/>
      </c>
      <c r="C61" s="378"/>
      <c r="D61" s="279" t="str">
        <f>Summary!A130</f>
        <v>&lt;LIST PATCH HERE&gt;</v>
      </c>
      <c r="E61" s="169" t="str">
        <f>IF((COUNTIF(Summary!B130:AE130,"E")-COUNTIF(Summary!B130:AE130,"Y")&gt;0),(COUNTIF(Summary!B130:AE130,"E")-COUNTIF(Summary!B130:AE130,"Y")),"")</f>
        <v/>
      </c>
    </row>
    <row r="62" spans="1:5" x14ac:dyDescent="0.2">
      <c r="A62" s="380"/>
      <c r="B62" s="380"/>
      <c r="D62" s="381"/>
      <c r="E62" s="381"/>
    </row>
  </sheetData>
  <sheetProtection password="DBCD" sheet="1" objects="1" scenarios="1" selectLockedCells="1" selectUnlockedCells="1"/>
  <pageMargins left="0.7" right="0.7" top="0.75" bottom="0.5" header="0.25" footer="0.25"/>
  <pageSetup scale="89" orientation="portrait" horizontalDpi="300" verticalDpi="300" r:id="rId1"/>
  <headerFooter>
    <oddHeader>&amp;C&amp;"Arial,Bold"&amp;14Junior &amp;12Order Page - &amp;D</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'Parent Contact Info'!B5</f>
        <v>Bekah</v>
      </c>
      <c r="B1" s="514"/>
      <c r="C1" s="514"/>
      <c r="D1" s="325"/>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4</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IF(Badges!D58="A","A"," ")</f>
        <v xml:space="preserve"> </v>
      </c>
      <c r="I4" s="292"/>
      <c r="J4" s="293" t="str">
        <f>Badges!C132</f>
        <v>Make a bead bracelet</v>
      </c>
      <c r="K4" s="295" t="str">
        <f>IF(Badges!D132="A","A"," ")</f>
        <v xml:space="preserve"> </v>
      </c>
      <c r="M4" s="292"/>
      <c r="N4" s="293" t="str">
        <f>Badges!C205</f>
        <v>Have some Leave No Trace fun</v>
      </c>
      <c r="O4" s="295" t="str">
        <f>IF(Badges!D205="A","A"," ")</f>
        <v xml:space="preserve"> </v>
      </c>
      <c r="Q4" s="292"/>
      <c r="R4" s="293" t="str">
        <f>Badges!C279</f>
        <v>Wildlife awareness party</v>
      </c>
      <c r="S4" s="295" t="str">
        <f>IF(Badges!D279="A","A"," ")</f>
        <v xml:space="preserve"> </v>
      </c>
      <c r="T4" s="510"/>
      <c r="U4" s="510"/>
    </row>
    <row r="5" spans="1:21" ht="12.75" customHeight="1" x14ac:dyDescent="0.2">
      <c r="A5" s="505" t="str">
        <f>Summary!A4</f>
        <v>Digital Photographer</v>
      </c>
      <c r="B5" s="506"/>
      <c r="C5" s="296" t="str">
        <f>IF(Badges!D28="C","C",IF(Badges!D28="P","P",""))</f>
        <v>P</v>
      </c>
      <c r="E5" s="292"/>
      <c r="F5" s="293" t="str">
        <f>Badges!C59</f>
        <v>Find out more about three</v>
      </c>
      <c r="G5" s="295" t="str">
        <f>IF(Badges!D59="A","A"," ")</f>
        <v xml:space="preserve"> </v>
      </c>
      <c r="I5" s="292"/>
      <c r="J5" s="293" t="str">
        <f>Badges!C133</f>
        <v>Make two necklaces with different</v>
      </c>
      <c r="K5" s="295" t="str">
        <f>IF(Badges!D133="A","A"," ")</f>
        <v xml:space="preserve"> </v>
      </c>
      <c r="M5" s="292"/>
      <c r="N5" s="293" t="str">
        <f>Badges!C206</f>
        <v>Be a scientist-and keep a journal</v>
      </c>
      <c r="O5" s="295" t="str">
        <f>IF(Badges!D206="A","A"," ")</f>
        <v xml:space="preserve"> </v>
      </c>
      <c r="Q5" s="292"/>
      <c r="R5" s="293" t="str">
        <f>Badges!C280</f>
        <v>Create a backyard habitat</v>
      </c>
      <c r="S5" s="295" t="str">
        <f>IF(Badges!D280="A","A"," ")</f>
        <v xml:space="preserve"> </v>
      </c>
      <c r="T5" s="510"/>
      <c r="U5" s="510"/>
    </row>
    <row r="6" spans="1:21" ht="12.75" customHeight="1" x14ac:dyDescent="0.2">
      <c r="A6" s="497" t="str">
        <f>Summary!A5</f>
        <v>Staying Fit</v>
      </c>
      <c r="B6" s="498"/>
      <c r="C6" s="297" t="str">
        <f>IF(Badges!D51="C","C",IF(Badges!D51="P","P",""))</f>
        <v/>
      </c>
      <c r="E6" s="292"/>
      <c r="F6" s="293" t="str">
        <f>Badges!C60</f>
        <v>Oh say, can you see</v>
      </c>
      <c r="G6" s="295" t="str">
        <f>IF(Badges!D60="A","A"," ")</f>
        <v xml:space="preserve"> </v>
      </c>
      <c r="I6" s="292"/>
      <c r="J6" s="293" t="str">
        <f>Badges!C134</f>
        <v>Make jewelry from nature</v>
      </c>
      <c r="K6" s="295" t="str">
        <f>IF(Badges!D134="A","A"," ")</f>
        <v xml:space="preserve"> </v>
      </c>
      <c r="M6" s="292"/>
      <c r="N6" s="293" t="str">
        <f>Badges!C207</f>
        <v>Try a new adventure</v>
      </c>
      <c r="O6" s="295" t="str">
        <f>IF(Badges!D207="A","A"," ")</f>
        <v xml:space="preserve"> </v>
      </c>
      <c r="Q6" s="292"/>
      <c r="R6" s="293" t="str">
        <f>Badges!C281</f>
        <v>Help clean up an animal habitat</v>
      </c>
      <c r="S6" s="295" t="str">
        <f>IF(Badges!D281="A","A"," ")</f>
        <v>A</v>
      </c>
      <c r="T6" s="510"/>
      <c r="U6" s="510"/>
    </row>
    <row r="7" spans="1:21" x14ac:dyDescent="0.2">
      <c r="A7" s="497" t="str">
        <f>Summary!A6</f>
        <v>Musician</v>
      </c>
      <c r="B7" s="498"/>
      <c r="C7" s="297" t="str">
        <f>IF(Badges!D74="C","C",IF(Badges!D74="P","P",""))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IF(Badges!D97="C","C",IF(Badges!D97="P","P",""))</f>
        <v>P</v>
      </c>
      <c r="E8" s="292"/>
      <c r="F8" s="293" t="str">
        <f>Badges!C62</f>
        <v>Take a music poll</v>
      </c>
      <c r="G8" s="295" t="str">
        <f>IF(Badges!D62="A","A"," ")</f>
        <v xml:space="preserve"> </v>
      </c>
      <c r="I8" s="292"/>
      <c r="J8" s="293" t="str">
        <f>Badges!C136</f>
        <v>Friendship ring from Ireland</v>
      </c>
      <c r="K8" s="295" t="str">
        <f>IF(Badges!D136="A","A"," ")</f>
        <v xml:space="preserve"> </v>
      </c>
      <c r="M8" s="292"/>
      <c r="N8" s="293" t="str">
        <f>Badges!C209</f>
        <v>Gather around the campfire</v>
      </c>
      <c r="O8" s="295" t="str">
        <f>IF(Badges!D209="A","A"," ")</f>
        <v xml:space="preserve"> </v>
      </c>
      <c r="Q8" s="292">
        <v>1</v>
      </c>
      <c r="R8" s="293" t="str">
        <f>Badges!C285</f>
        <v>Decide who you are</v>
      </c>
      <c r="S8" s="294"/>
    </row>
    <row r="9" spans="1:21" x14ac:dyDescent="0.2">
      <c r="A9" s="502" t="str">
        <f>Summary!A8</f>
        <v>Scribe</v>
      </c>
      <c r="B9" s="503"/>
      <c r="C9" s="298" t="str">
        <f>IF(Badges!D120="C","C",IF(Badges!D120="P","P",""))</f>
        <v>P</v>
      </c>
      <c r="E9" s="292"/>
      <c r="F9" s="293" t="str">
        <f>Badges!C63</f>
        <v>Go to a live musical performance</v>
      </c>
      <c r="G9" s="295" t="str">
        <f>IF(Badges!D63="A","A"," ")</f>
        <v xml:space="preserve"> </v>
      </c>
      <c r="I9" s="292"/>
      <c r="J9" s="293" t="str">
        <f>Badges!C137</f>
        <v>American Indian animal jewelry</v>
      </c>
      <c r="K9" s="295" t="str">
        <f>IF(Badges!D137="A","A"," ")</f>
        <v xml:space="preserve"> </v>
      </c>
      <c r="M9" s="292"/>
      <c r="N9" s="293" t="str">
        <f>Badges!C210</f>
        <v>Do a night watch</v>
      </c>
      <c r="O9" s="295" t="str">
        <f>IF(Badges!D210="A","A"," ")</f>
        <v xml:space="preserve"> </v>
      </c>
      <c r="Q9" s="292"/>
      <c r="R9" s="293" t="str">
        <f>Badges!C286</f>
        <v>Write her diary</v>
      </c>
      <c r="S9" s="295" t="str">
        <f>IF(Badges!D286="A","A"," ")</f>
        <v xml:space="preserve"> </v>
      </c>
    </row>
    <row r="10" spans="1:21" x14ac:dyDescent="0.2">
      <c r="A10" s="504" t="str">
        <f>Summary!A9</f>
        <v>It's Your Planet -- Love It!</v>
      </c>
      <c r="B10" s="504"/>
      <c r="C10" s="504"/>
      <c r="E10" s="292"/>
      <c r="F10" s="293" t="str">
        <f>Badges!C64</f>
        <v>Interview someone with a job in</v>
      </c>
      <c r="G10" s="295" t="str">
        <f>IF(Badges!D64="A","A"," ")</f>
        <v xml:space="preserve"> </v>
      </c>
      <c r="I10" s="292"/>
      <c r="J10" s="293" t="str">
        <f>Badges!C138</f>
        <v>Name pendant from Egypt</v>
      </c>
      <c r="K10" s="295" t="str">
        <f>IF(Badges!D138="A","A"," ")</f>
        <v xml:space="preserve"> </v>
      </c>
      <c r="M10" s="292"/>
      <c r="N10" s="293" t="str">
        <f>Badges!C211</f>
        <v>Have fun with flashlights</v>
      </c>
      <c r="O10" s="295" t="str">
        <f>IF(Badges!D211="A","A"," ")</f>
        <v xml:space="preserve"> </v>
      </c>
      <c r="Q10" s="292"/>
      <c r="R10" s="293" t="str">
        <f>Badges!C287</f>
        <v>Write a speech for your character</v>
      </c>
      <c r="S10" s="295" t="str">
        <f>IF(Badges!D287="A","A"," ")</f>
        <v xml:space="preserve"> </v>
      </c>
    </row>
    <row r="11" spans="1:21" x14ac:dyDescent="0.2">
      <c r="A11" s="505" t="str">
        <f>Summary!A10</f>
        <v>Jeweler</v>
      </c>
      <c r="B11" s="506"/>
      <c r="C11" s="296" t="str">
        <f>IF(Badges!D144="C","C",IF(Badges!D144="P","P",""))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IF(Badges!D288="A","A"," ")</f>
        <v xml:space="preserve"> </v>
      </c>
    </row>
    <row r="12" spans="1:21" x14ac:dyDescent="0.2">
      <c r="A12" s="497" t="str">
        <f>Summary!A11</f>
        <v>Gardener</v>
      </c>
      <c r="B12" s="498"/>
      <c r="C12" s="297" t="str">
        <f>IF(Badges!D167="C","C",IF(Badges!D167="P","P",""))</f>
        <v/>
      </c>
      <c r="E12" s="292"/>
      <c r="F12" s="293" t="str">
        <f>Badges!C66</f>
        <v>Make a simple instrument</v>
      </c>
      <c r="G12" s="295" t="str">
        <f>IF(Badges!D66="A","A"," ")</f>
        <v xml:space="preserve"> </v>
      </c>
      <c r="I12" s="292"/>
      <c r="J12" s="293" t="str">
        <f>Badges!C140</f>
        <v>Make jewelry for a friend</v>
      </c>
      <c r="K12" s="295" t="str">
        <f>IF(Badges!D140="A","A","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IF(Badges!D190="C","C",IF(Badges!D190="P","P",""))</f>
        <v/>
      </c>
      <c r="E13" s="292"/>
      <c r="F13" s="293" t="str">
        <f>Badges!C67</f>
        <v>Compose your own song</v>
      </c>
      <c r="G13" s="295" t="str">
        <f>IF(Badges!D67="A","A"," ")</f>
        <v xml:space="preserve"> </v>
      </c>
      <c r="I13" s="292"/>
      <c r="J13" s="293" t="str">
        <f>Badges!C141</f>
        <v>Make jewelry for the girls in your</v>
      </c>
      <c r="K13" s="295" t="str">
        <f>IF(Badges!D141="A","A"," ")</f>
        <v xml:space="preserve"> </v>
      </c>
      <c r="M13" s="292"/>
      <c r="N13" s="293" t="str">
        <f>Badges!C216</f>
        <v>Get a bike ready to ride</v>
      </c>
      <c r="O13" s="295" t="str">
        <f>IF(Badges!D216="A","A"," ")</f>
        <v xml:space="preserve"> </v>
      </c>
      <c r="Q13" s="292"/>
      <c r="R13" s="293" t="str">
        <f>Badges!C290</f>
        <v>Do it yourself</v>
      </c>
      <c r="S13" s="295" t="str">
        <f>IF(Badges!D290="A","A"," ")</f>
        <v xml:space="preserve"> </v>
      </c>
    </row>
    <row r="14" spans="1:21" x14ac:dyDescent="0.2">
      <c r="A14" s="497" t="str">
        <f>Summary!A13</f>
        <v>Camper</v>
      </c>
      <c r="B14" s="498"/>
      <c r="C14" s="297" t="str">
        <f>IF(Badges!D213="C","C",IF(Badges!D213="P","P",""))</f>
        <v/>
      </c>
      <c r="E14" s="292"/>
      <c r="F14" s="293" t="str">
        <f>Badges!C68</f>
        <v>Make up lyrics to a song</v>
      </c>
      <c r="G14" s="295" t="str">
        <f>IF(Badges!D68="A","A"," ")</f>
        <v xml:space="preserve"> </v>
      </c>
      <c r="I14" s="292"/>
      <c r="J14" s="293" t="str">
        <f>Badges!C142</f>
        <v>Make jewelry for a relative</v>
      </c>
      <c r="K14" s="295" t="str">
        <f>IF(Badges!D142="A","A"," ")</f>
        <v xml:space="preserve"> </v>
      </c>
      <c r="M14" s="292"/>
      <c r="N14" s="293" t="str">
        <f>Badges!C217</f>
        <v>Help take care of a car</v>
      </c>
      <c r="O14" s="295" t="str">
        <f>IF(Badges!D217="A","A"," ")</f>
        <v xml:space="preserve"> </v>
      </c>
      <c r="Q14" s="292"/>
      <c r="R14" s="293" t="str">
        <f>Badges!C291</f>
        <v>Make two or three accessories</v>
      </c>
      <c r="S14" s="295" t="str">
        <f>IF(Badges!D291="A","A"," ")</f>
        <v xml:space="preserve"> </v>
      </c>
    </row>
    <row r="15" spans="1:21" x14ac:dyDescent="0.2">
      <c r="A15" s="502" t="str">
        <f>Summary!A14</f>
        <v>Independence</v>
      </c>
      <c r="B15" s="503"/>
      <c r="C15" s="298" t="str">
        <f>IF(Badges!D236="C","C",IF(Badges!D236="P","P",""))</f>
        <v/>
      </c>
      <c r="E15" s="292">
        <v>5</v>
      </c>
      <c r="F15" s="293" t="str">
        <f>Badges!C69</f>
        <v>Perform your music</v>
      </c>
      <c r="G15" s="294"/>
      <c r="I15" s="500" t="str">
        <f>Badges!B145</f>
        <v>Gardener</v>
      </c>
      <c r="J15" s="501"/>
      <c r="K15" s="501"/>
      <c r="M15" s="292"/>
      <c r="N15" s="293" t="str">
        <f>Badges!C218</f>
        <v>Use public transportation</v>
      </c>
      <c r="O15" s="295" t="str">
        <f>IF(Badges!D218="A","A"," ")</f>
        <v xml:space="preserve"> </v>
      </c>
      <c r="Q15" s="292"/>
      <c r="R15" s="293" t="str">
        <f>Badges!C292</f>
        <v>Draw it out</v>
      </c>
      <c r="S15" s="295" t="str">
        <f>IF(Badges!D292="A","A"," ")</f>
        <v xml:space="preserve"> </v>
      </c>
    </row>
    <row r="16" spans="1:21" x14ac:dyDescent="0.2">
      <c r="A16" s="504" t="str">
        <f>Summary!A15</f>
        <v>It's Your Story -- Tell It!</v>
      </c>
      <c r="B16" s="504"/>
      <c r="C16" s="504"/>
      <c r="E16" s="292"/>
      <c r="F16" s="293" t="str">
        <f>Badges!C70</f>
        <v>Create a performance</v>
      </c>
      <c r="G16" s="295" t="str">
        <f>IF(Badges!D70="A","A","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IF(Badges!D260="C","C",IF(Badges!D260="P","P",""))</f>
        <v/>
      </c>
      <c r="E17" s="292"/>
      <c r="F17" s="293" t="str">
        <f>Badges!C71</f>
        <v>Perform in a musical event</v>
      </c>
      <c r="G17" s="295" t="str">
        <f>IF(Badges!D71="A","A"," ")</f>
        <v xml:space="preserve"> </v>
      </c>
      <c r="I17" s="292"/>
      <c r="J17" s="293" t="str">
        <f>Badges!C147</f>
        <v>Visit an outdoor garden</v>
      </c>
      <c r="K17" s="295" t="str">
        <f>IF(Badges!D146="A","A"," ")</f>
        <v xml:space="preserve"> </v>
      </c>
      <c r="M17" s="292"/>
      <c r="N17" s="293" t="str">
        <f>Badges!C220</f>
        <v>Become a laundry expert</v>
      </c>
      <c r="O17" s="295" t="str">
        <f>IF(Badges!D220="A","A"," ")</f>
        <v xml:space="preserve"> </v>
      </c>
      <c r="Q17" s="292"/>
      <c r="R17" s="293" t="str">
        <f>Badges!C294</f>
        <v>What are your chores/duties</v>
      </c>
      <c r="S17" s="295" t="str">
        <f>IF(Badges!D294="A","A"," ")</f>
        <v xml:space="preserve"> </v>
      </c>
    </row>
    <row r="18" spans="1:19" x14ac:dyDescent="0.2">
      <c r="A18" s="497" t="str">
        <f>Summary!A17</f>
        <v>Animal Habitats</v>
      </c>
      <c r="B18" s="498"/>
      <c r="C18" s="297" t="str">
        <f>IF(Badges!D283="C","C",IF(Badges!D283="P","P",""))</f>
        <v>C</v>
      </c>
      <c r="E18" s="292"/>
      <c r="F18" s="293" t="str">
        <f>Badges!C72</f>
        <v>Add to your skills</v>
      </c>
      <c r="G18" s="295" t="str">
        <f>IF(Badges!D72="A","A"," ")</f>
        <v xml:space="preserve"> </v>
      </c>
      <c r="I18" s="292"/>
      <c r="J18" s="293" t="str">
        <f>Badges!C148</f>
        <v>Visit an indoor garden</v>
      </c>
      <c r="K18" s="295" t="str">
        <f>IF(Badges!D147="A","A"," ")</f>
        <v xml:space="preserve"> </v>
      </c>
      <c r="M18" s="292"/>
      <c r="N18" s="293" t="str">
        <f>Badges!C221</f>
        <v>Learn two basic sewing skills-and</v>
      </c>
      <c r="O18" s="295" t="str">
        <f>IF(Badges!D221="A","A"," ")</f>
        <v xml:space="preserve"> </v>
      </c>
      <c r="Q18" s="292"/>
      <c r="R18" s="293" t="str">
        <f>Badges!C295</f>
        <v>Food and meals</v>
      </c>
      <c r="S18" s="295" t="str">
        <f>IF(Badges!D295="A","A"," ")</f>
        <v xml:space="preserve"> </v>
      </c>
    </row>
    <row r="19" spans="1:19" x14ac:dyDescent="0.2">
      <c r="A19" s="497" t="str">
        <f>Summary!A18</f>
        <v>Playing the Past</v>
      </c>
      <c r="B19" s="498"/>
      <c r="C19" s="297" t="str">
        <f>IF(Badges!D306="C","C",IF(Badges!D306="P","P",""))</f>
        <v/>
      </c>
      <c r="E19" s="500" t="str">
        <f>Badges!B75</f>
        <v>Entertainment Technology</v>
      </c>
      <c r="F19" s="501"/>
      <c r="G19" s="501"/>
      <c r="I19" s="292"/>
      <c r="J19" s="293" t="str">
        <f>Badges!C149</f>
        <v>Visit a landscaped garden</v>
      </c>
      <c r="K19" s="295" t="str">
        <f>IF(Badges!D148="A","A"," ")</f>
        <v xml:space="preserve"> </v>
      </c>
      <c r="M19" s="292"/>
      <c r="N19" s="293" t="str">
        <f>Badges!C222</f>
        <v>Try on the role of clothes</v>
      </c>
      <c r="O19" s="295" t="str">
        <f>IF(Badges!D222="A","A"," ")</f>
        <v xml:space="preserve"> </v>
      </c>
      <c r="Q19" s="292"/>
      <c r="R19" s="293" t="str">
        <f>Badges!C296</f>
        <v>Home Sweet Home</v>
      </c>
      <c r="S19" s="295" t="str">
        <f>IF(Badges!D296="A","A"," ")</f>
        <v xml:space="preserve"> </v>
      </c>
    </row>
    <row r="20" spans="1:19" x14ac:dyDescent="0.2">
      <c r="A20" s="497" t="str">
        <f>Summary!A19</f>
        <v>Product Designer</v>
      </c>
      <c r="B20" s="498"/>
      <c r="C20" s="297" t="str">
        <f>IF(Badges!D329="C","C",IF(Badges!D329="P","P",""))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IF(Badges!D352="C","C",IF(Badges!D352="P","P",""))</f>
        <v/>
      </c>
      <c r="E21" s="292"/>
      <c r="F21" s="293" t="str">
        <f>Badges!C77</f>
        <v>Make a flip book</v>
      </c>
      <c r="G21" s="295" t="str">
        <f>IF(Badges!D77="A","A"," ")</f>
        <v xml:space="preserve"> </v>
      </c>
      <c r="I21" s="292"/>
      <c r="J21" s="293" t="str">
        <f>Badges!C151</f>
        <v>Plan your dream garden</v>
      </c>
      <c r="K21" s="295" t="str">
        <f>IF(Badges!D150="A","A"," ")</f>
        <v xml:space="preserve"> </v>
      </c>
      <c r="M21" s="292"/>
      <c r="N21" s="293" t="str">
        <f>Badges!C224</f>
        <v>At school</v>
      </c>
      <c r="O21" s="295" t="str">
        <f>IF(Badges!D224="A","A"," ")</f>
        <v xml:space="preserve"> </v>
      </c>
      <c r="Q21" s="292"/>
      <c r="R21" s="293" t="str">
        <f>Badges!C298</f>
        <v>Make music</v>
      </c>
      <c r="S21" s="295" t="str">
        <f>IF(Badges!D298="A","A"," ")</f>
        <v xml:space="preserve"> </v>
      </c>
    </row>
    <row r="22" spans="1:19" x14ac:dyDescent="0.2">
      <c r="A22" s="299"/>
      <c r="B22" s="300"/>
      <c r="C22" s="301"/>
      <c r="E22" s="292"/>
      <c r="F22" s="293" t="str">
        <f>Badges!C78</f>
        <v>Play around with stop-action</v>
      </c>
      <c r="G22" s="295" t="str">
        <f>IF(Badges!D78="A","A"," ")</f>
        <v xml:space="preserve"> </v>
      </c>
      <c r="I22" s="292"/>
      <c r="J22" s="293" t="str">
        <f>Badges!C152</f>
        <v>Look into surprising gardens</v>
      </c>
      <c r="K22" s="295" t="str">
        <f>IF(Badges!D151="A","A"," ")</f>
        <v xml:space="preserve"> </v>
      </c>
      <c r="M22" s="292"/>
      <c r="N22" s="293" t="str">
        <f>Badges!C225</f>
        <v>At home</v>
      </c>
      <c r="O22" s="295" t="str">
        <f>IF(Badges!D225="A","A"," ")</f>
        <v xml:space="preserve"> </v>
      </c>
      <c r="Q22" s="292"/>
      <c r="R22" s="293" t="str">
        <f>Badges!C299</f>
        <v>Play a game-or two</v>
      </c>
      <c r="S22" s="295" t="str">
        <f>IF(Badges!D299="A","A"," ")</f>
        <v xml:space="preserve"> </v>
      </c>
    </row>
    <row r="23" spans="1:19" x14ac:dyDescent="0.2">
      <c r="A23" s="500" t="str">
        <f>Badges!B6</f>
        <v>Digital Photographer</v>
      </c>
      <c r="B23" s="501"/>
      <c r="C23" s="501"/>
      <c r="E23" s="292"/>
      <c r="F23" s="293" t="str">
        <f>Badges!C79</f>
        <v>Make your own thaumatrope</v>
      </c>
      <c r="G23" s="295" t="str">
        <f>IF(Badges!D79="A","A"," ")</f>
        <v xml:space="preserve"> </v>
      </c>
      <c r="I23" s="292"/>
      <c r="J23" s="293" t="str">
        <f>Badges!C153</f>
        <v>Make a mini Zen garden</v>
      </c>
      <c r="K23" s="295" t="str">
        <f>IF(Badges!D152="A","A"," ")</f>
        <v xml:space="preserve"> </v>
      </c>
      <c r="M23" s="292"/>
      <c r="N23" s="293" t="str">
        <f>Badges!C226</f>
        <v>With your friends</v>
      </c>
      <c r="O23" s="295" t="str">
        <f>IF(Badges!D226="A","A"," ")</f>
        <v xml:space="preserve"> </v>
      </c>
      <c r="Q23" s="292"/>
      <c r="R23" s="293" t="str">
        <f>Badges!C300</f>
        <v>Create art</v>
      </c>
      <c r="S23" s="295" t="str">
        <f>IF(Badges!D300="A","A","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IF(Badges!D8="A","A"," ")</f>
        <v>A</v>
      </c>
      <c r="E25" s="292"/>
      <c r="F25" s="293" t="str">
        <f>Badges!C81</f>
        <v>Use a free downloadable program</v>
      </c>
      <c r="G25" s="295" t="str">
        <f>IF(Badges!D81="A","A"," ")</f>
        <v xml:space="preserve"> </v>
      </c>
      <c r="I25" s="292"/>
      <c r="J25" s="293" t="str">
        <f>Badges!C155</f>
        <v>Find six plants that will grow in your</v>
      </c>
      <c r="K25" s="295" t="str">
        <f>IF(Badges!D154="A","A"," ")</f>
        <v xml:space="preserve"> </v>
      </c>
      <c r="M25" s="292"/>
      <c r="N25" s="293" t="str">
        <f>Badges!C228</f>
        <v>Solve a pesky plumbing problem</v>
      </c>
      <c r="O25" s="295" t="str">
        <f>IF(Badges!D228="A","A"," ")</f>
        <v xml:space="preserve"> </v>
      </c>
      <c r="Q25" s="292"/>
      <c r="R25" s="293" t="str">
        <f>Badges!C302</f>
        <v>Make your own event</v>
      </c>
      <c r="S25" s="295" t="str">
        <f>IF(Badges!D302="A","A"," ")</f>
        <v xml:space="preserve"> </v>
      </c>
    </row>
    <row r="26" spans="1:19" x14ac:dyDescent="0.2">
      <c r="A26" s="292"/>
      <c r="B26" s="293" t="str">
        <f>Badges!C9</f>
        <v>Visit a camera store</v>
      </c>
      <c r="C26" s="295" t="str">
        <f>IF(Badges!D9="A","A"," ")</f>
        <v xml:space="preserve"> </v>
      </c>
      <c r="E26" s="292"/>
      <c r="F26" s="293" t="str">
        <f>Badges!C82</f>
        <v>Go onto an interactive site</v>
      </c>
      <c r="G26" s="295" t="str">
        <f>IF(Badges!D82="A","A"," ")</f>
        <v xml:space="preserve"> </v>
      </c>
      <c r="I26" s="292"/>
      <c r="J26" s="293" t="str">
        <f>Badges!C156</f>
        <v>Find six plants that grow in different</v>
      </c>
      <c r="K26" s="295" t="str">
        <f>IF(Badges!D155="A","A"," ")</f>
        <v xml:space="preserve"> </v>
      </c>
      <c r="M26" s="292"/>
      <c r="N26" s="293" t="str">
        <f>Badges!C229</f>
        <v>Clean to the beat</v>
      </c>
      <c r="O26" s="295" t="str">
        <f>IF(Badges!D229="A","A"," ")</f>
        <v xml:space="preserve"> </v>
      </c>
      <c r="Q26" s="292"/>
      <c r="R26" s="293" t="str">
        <f>Badges!C303</f>
        <v>Have a living-history party</v>
      </c>
      <c r="S26" s="295" t="str">
        <f>IF(Badges!D303="A","A"," ")</f>
        <v xml:space="preserve"> </v>
      </c>
    </row>
    <row r="27" spans="1:19" x14ac:dyDescent="0.2">
      <c r="A27" s="292"/>
      <c r="B27" s="293" t="str">
        <f>Badges!C10</f>
        <v>Teach yourself the basics</v>
      </c>
      <c r="C27" s="295" t="str">
        <f>IF(Badges!D10="A","A"," ")</f>
        <v xml:space="preserve"> </v>
      </c>
      <c r="E27" s="292"/>
      <c r="F27" s="293" t="str">
        <f>Badges!C79</f>
        <v>Make your own thaumatrope</v>
      </c>
      <c r="G27" s="295" t="str">
        <f>IF(Badges!D83="A","A"," ")</f>
        <v xml:space="preserve"> </v>
      </c>
      <c r="I27" s="292"/>
      <c r="J27" s="293" t="str">
        <f>Badges!C157</f>
        <v>Find six seasonal plants</v>
      </c>
      <c r="K27" s="295" t="str">
        <f>IF(Badges!D156="A","A"," ")</f>
        <v xml:space="preserve"> </v>
      </c>
      <c r="M27" s="292"/>
      <c r="N27" s="293" t="str">
        <f>Badges!C230</f>
        <v>Hang something up</v>
      </c>
      <c r="O27" s="295" t="str">
        <f>IF(Badges!D230="A","A"," ")</f>
        <v xml:space="preserve"> </v>
      </c>
      <c r="Q27" s="292"/>
      <c r="R27" s="293" t="str">
        <f>Badges!C304</f>
        <v>Attend a history-oriented event in</v>
      </c>
      <c r="S27" s="295" t="str">
        <f>IF(Badges!D304="A","A","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IF(Badges!D12="A","A"," ")</f>
        <v>A</v>
      </c>
      <c r="E29" s="292"/>
      <c r="F29" s="293" t="str">
        <f>Badges!C85</f>
        <v>Create a roller coaster with marbles</v>
      </c>
      <c r="G29" s="295" t="str">
        <f>IF(Badges!D85="A","A"," ")</f>
        <v>A</v>
      </c>
      <c r="I29" s="292"/>
      <c r="J29" s="293" t="str">
        <f>Badges!C159</f>
        <v>Experiment with soil</v>
      </c>
      <c r="K29" s="295" t="str">
        <f>IF(Badges!D158="A","A"," ")</f>
        <v xml:space="preserve"> </v>
      </c>
      <c r="M29" s="292"/>
      <c r="N29" s="293" t="str">
        <f>Badges!C232</f>
        <v>Stay home alone</v>
      </c>
      <c r="O29" s="295" t="str">
        <f>IF(Badges!D232="A","A"," ")</f>
        <v xml:space="preserve"> </v>
      </c>
      <c r="Q29" s="292">
        <v>1</v>
      </c>
      <c r="R29" s="293" t="str">
        <f>Badges!C308</f>
        <v>Observe what makes a great</v>
      </c>
      <c r="S29" s="294"/>
    </row>
    <row r="30" spans="1:19" x14ac:dyDescent="0.2">
      <c r="A30" s="292"/>
      <c r="B30" s="293" t="str">
        <f>Badges!C13</f>
        <v>Photograph a pet</v>
      </c>
      <c r="C30" s="295" t="str">
        <f>IF(Badges!D13="A","A"," ")</f>
        <v xml:space="preserve"> </v>
      </c>
      <c r="E30" s="292"/>
      <c r="F30" s="293" t="str">
        <f>Badges!C86</f>
        <v>Catapult some stuff</v>
      </c>
      <c r="G30" s="295" t="str">
        <f>IF(Badges!D86="A","A"," ")</f>
        <v xml:space="preserve"> </v>
      </c>
      <c r="I30" s="292"/>
      <c r="J30" s="293" t="str">
        <f>Badges!C160</f>
        <v>Experiment with water</v>
      </c>
      <c r="K30" s="295" t="str">
        <f>IF(Badges!D159="A","A"," ")</f>
        <v xml:space="preserve"> </v>
      </c>
      <c r="M30" s="292"/>
      <c r="N30" s="293" t="str">
        <f>Badges!C233</f>
        <v>Run a family errand</v>
      </c>
      <c r="O30" s="295" t="str">
        <f>IF(Badges!D233="A","A"," ")</f>
        <v xml:space="preserve"> </v>
      </c>
      <c r="Q30" s="292"/>
      <c r="R30" s="293" t="str">
        <f>Badges!C309</f>
        <v>Choose a product you use at school</v>
      </c>
      <c r="S30" s="295" t="str">
        <f>IF(Badges!D309="A","A"," ")</f>
        <v xml:space="preserve"> </v>
      </c>
    </row>
    <row r="31" spans="1:19" x14ac:dyDescent="0.2">
      <c r="A31" s="292"/>
      <c r="B31" s="293" t="str">
        <f>Badges!C14</f>
        <v>Photograph a landscape</v>
      </c>
      <c r="C31" s="295" t="str">
        <f>IF(Badges!D14="A","A"," ")</f>
        <v xml:space="preserve"> </v>
      </c>
      <c r="E31" s="292"/>
      <c r="F31" s="293" t="str">
        <f>Badges!C83</f>
        <v>Talk to a developer</v>
      </c>
      <c r="G31" s="295" t="str">
        <f>IF(Badges!D87="A","A"," ")</f>
        <v xml:space="preserve"> </v>
      </c>
      <c r="I31" s="292"/>
      <c r="J31" s="293" t="str">
        <f>Badges!C161</f>
        <v>Experiment with sunlight</v>
      </c>
      <c r="K31" s="295" t="str">
        <f>IF(Badges!D160="A","A"," ")</f>
        <v xml:space="preserve"> </v>
      </c>
      <c r="M31" s="292"/>
      <c r="N31" s="293" t="str">
        <f>Badges!C234</f>
        <v>Go out with a friend</v>
      </c>
      <c r="O31" s="295" t="str">
        <f>IF(Badges!D234="A","A"," ")</f>
        <v xml:space="preserve"> </v>
      </c>
      <c r="Q31" s="292"/>
      <c r="R31" s="293" t="str">
        <f>Badges!C310</f>
        <v>Choose a product from a hobby</v>
      </c>
      <c r="S31" s="295" t="str">
        <f>IF(Badges!D310="A","A","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IF(Badges!D311="A","A"," ")</f>
        <v xml:space="preserve"> </v>
      </c>
    </row>
    <row r="33" spans="1:19" x14ac:dyDescent="0.2">
      <c r="A33" s="292"/>
      <c r="B33" s="293" t="str">
        <f>Badges!C16</f>
        <v>Fix something</v>
      </c>
      <c r="C33" s="295" t="str">
        <f>IF(Badges!D16="A","A"," ")</f>
        <v xml:space="preserve"> </v>
      </c>
      <c r="E33" s="292"/>
      <c r="F33" s="293" t="str">
        <f>Badges!C89</f>
        <v>Try the blue screen</v>
      </c>
      <c r="G33" s="295" t="str">
        <f>IF(Badges!D89="A","A"," ")</f>
        <v>A</v>
      </c>
      <c r="I33" s="292"/>
      <c r="J33" s="293" t="str">
        <f>Badges!C163</f>
        <v>Plant an outdoor garden</v>
      </c>
      <c r="K33" s="295" t="str">
        <f>IF(Badges!D162="A","A","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IF(Badges!D17="A","A"," ")</f>
        <v xml:space="preserve"> </v>
      </c>
      <c r="E34" s="292"/>
      <c r="F34" s="293" t="str">
        <f>Badges!C90</f>
        <v>Play makeup artist</v>
      </c>
      <c r="G34" s="295" t="str">
        <f>IF(Badges!D90="A","A"," ")</f>
        <v xml:space="preserve"> </v>
      </c>
      <c r="I34" s="292"/>
      <c r="J34" s="293" t="str">
        <f>Badges!C164</f>
        <v>Plant an indoor garden</v>
      </c>
      <c r="K34" s="295" t="str">
        <f>IF(Badges!D163="A","A"," ")</f>
        <v xml:space="preserve"> </v>
      </c>
      <c r="M34" s="292"/>
      <c r="N34" s="293" t="str">
        <f>Badges!C240</f>
        <v>With an adult, visit an official</v>
      </c>
      <c r="O34" s="295" t="str">
        <f>IF(Badges!D240="A","A"," ")</f>
        <v xml:space="preserve"> </v>
      </c>
      <c r="Q34" s="292"/>
      <c r="R34" s="293" t="str">
        <f>Badges!C313</f>
        <v>Observe</v>
      </c>
      <c r="S34" s="295" t="str">
        <f>IF(Badges!D313="A","A"," ")</f>
        <v xml:space="preserve"> </v>
      </c>
    </row>
    <row r="35" spans="1:19" x14ac:dyDescent="0.2">
      <c r="A35" s="292"/>
      <c r="B35" s="293" t="str">
        <f>Badges!C18</f>
        <v>Add something</v>
      </c>
      <c r="C35" s="295" t="str">
        <f>IF(Badges!D18="A","A"," ")</f>
        <v xml:space="preserve"> </v>
      </c>
      <c r="E35" s="292"/>
      <c r="F35" s="293" t="str">
        <f>Badges!C87</f>
        <v>Figure out centrifugal force</v>
      </c>
      <c r="G35" s="295" t="str">
        <f>IF(Badges!D91="A","A"," ")</f>
        <v xml:space="preserve"> </v>
      </c>
      <c r="I35" s="292"/>
      <c r="J35" s="293" t="str">
        <f>Badges!C165</f>
        <v>Help with planting at a community</v>
      </c>
      <c r="K35" s="295" t="str">
        <f>IF(Badges!D164="A","A"," ")</f>
        <v xml:space="preserve"> </v>
      </c>
      <c r="M35" s="292"/>
      <c r="N35" s="293" t="str">
        <f>Badges!C241</f>
        <v>Invite a geocacher to talk to you</v>
      </c>
      <c r="O35" s="295" t="str">
        <f>IF(Badges!D241="A","A"," ")</f>
        <v xml:space="preserve"> </v>
      </c>
      <c r="Q35" s="292"/>
      <c r="R35" s="293" t="str">
        <f>Badges!C314</f>
        <v>Interview</v>
      </c>
      <c r="S35" s="295" t="str">
        <f>IF(Badges!D314="A","A","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IF(Badges!D242="A","A"," ")</f>
        <v xml:space="preserve"> </v>
      </c>
      <c r="Q36" s="292"/>
      <c r="R36" s="293" t="str">
        <f>Badges!C315</f>
        <v>Photograph</v>
      </c>
      <c r="S36" s="295" t="str">
        <f>IF(Badges!D315="A","A"," ")</f>
        <v xml:space="preserve"> </v>
      </c>
    </row>
    <row r="37" spans="1:19" ht="12.75" customHeight="1" x14ac:dyDescent="0.2">
      <c r="A37" s="292"/>
      <c r="B37" s="293" t="str">
        <f>Badges!C20</f>
        <v>Create a collage</v>
      </c>
      <c r="C37" s="295" t="str">
        <f>IF(Badges!D20="A","A"," ")</f>
        <v xml:space="preserve"> </v>
      </c>
      <c r="E37" s="292"/>
      <c r="F37" s="293" t="str">
        <f>Badges!C93</f>
        <v>Experiment with acoustics</v>
      </c>
      <c r="G37" s="295" t="str">
        <f>IF(Badges!D93="A","A","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IF(Badges!D21="A","A"," ")</f>
        <v xml:space="preserve"> </v>
      </c>
      <c r="E38" s="292"/>
      <c r="F38" s="293" t="str">
        <f>Badges!C94</f>
        <v>Go on an elephant hike</v>
      </c>
      <c r="G38" s="295" t="str">
        <f>IF(Badges!D94="A","A"," ")</f>
        <v xml:space="preserve"> </v>
      </c>
      <c r="I38" s="292"/>
      <c r="J38" s="293" t="str">
        <f>Badges!C170</f>
        <v>Ask an adult helper to find and</v>
      </c>
      <c r="K38" s="295" t="str">
        <f>IF(Badges!D170="A","A"," ")</f>
        <v xml:space="preserve"> </v>
      </c>
      <c r="M38" s="292"/>
      <c r="N38" s="293" t="str">
        <f>Badges!C244</f>
        <v>Find the GPS coordinates of three</v>
      </c>
      <c r="O38" s="295" t="str">
        <f>IF(Badges!D244="A","A"," ")</f>
        <v xml:space="preserve"> </v>
      </c>
      <c r="Q38" s="292"/>
      <c r="R38" s="293" t="str">
        <f>Badges!C317</f>
        <v>Step by step</v>
      </c>
      <c r="S38" s="295" t="str">
        <f>IF(Badges!D317="A","A"," ")</f>
        <v xml:space="preserve"> </v>
      </c>
    </row>
    <row r="39" spans="1:19" x14ac:dyDescent="0.2">
      <c r="A39" s="292"/>
      <c r="B39" s="293" t="str">
        <f>Badges!C22</f>
        <v>Make a gift for someone special</v>
      </c>
      <c r="C39" s="295" t="str">
        <f>IF(Badges!D22="A","A"," ")</f>
        <v xml:space="preserve"> </v>
      </c>
      <c r="E39" s="292"/>
      <c r="F39" s="293" t="str">
        <f>Badges!C91</f>
        <v>Make your own 3-D glasses</v>
      </c>
      <c r="G39" s="295" t="str">
        <f>IF(Badges!D95="A","A"," ")</f>
        <v xml:space="preserve"> </v>
      </c>
      <c r="I39" s="292"/>
      <c r="J39" s="293" t="str">
        <f>Badges!C171</f>
        <v>Shake up a room</v>
      </c>
      <c r="K39" s="295" t="str">
        <f>IF(Badges!D171="A","A"," ")</f>
        <v xml:space="preserve"> </v>
      </c>
      <c r="M39" s="292"/>
      <c r="N39" s="293" t="str">
        <f>Badges!C245</f>
        <v>Hide an item for a friend to find</v>
      </c>
      <c r="O39" s="295" t="str">
        <f>IF(Badges!D245="A","A"," ")</f>
        <v xml:space="preserve"> </v>
      </c>
      <c r="Q39" s="292"/>
      <c r="R39" s="293" t="str">
        <f>Badges!C318</f>
        <v>Draw the product</v>
      </c>
      <c r="S39" s="295" t="str">
        <f>IF(Badges!D318="A","A","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IF(Badges!D172="A","A"," ")</f>
        <v xml:space="preserve"> </v>
      </c>
      <c r="M40" s="292"/>
      <c r="N40" s="293" t="str">
        <f>Badges!C246</f>
        <v>Go on a photo hunt</v>
      </c>
      <c r="O40" s="295" t="str">
        <f>IF(Badges!D246="A","A"," ")</f>
        <v xml:space="preserve"> </v>
      </c>
      <c r="Q40" s="292"/>
      <c r="R40" s="293" t="str">
        <f>Badges!C319</f>
        <v>Analyze a group of products</v>
      </c>
      <c r="S40" s="295" t="str">
        <f>IF(Badges!D319="A","A"," ")</f>
        <v xml:space="preserve"> </v>
      </c>
    </row>
    <row r="41" spans="1:19" x14ac:dyDescent="0.2">
      <c r="A41" s="292"/>
      <c r="B41" s="293" t="str">
        <f>Badges!C24</f>
        <v>Make a digital album</v>
      </c>
      <c r="C41" s="295" t="str">
        <f>IF(Badges!D24="A","A","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IF(Badges!D25="A","A"," ")</f>
        <v xml:space="preserve"> </v>
      </c>
      <c r="E42" s="292"/>
      <c r="F42" s="293" t="str">
        <f>Badges!C100</f>
        <v>Write one haiku and one limerick</v>
      </c>
      <c r="G42" s="295" t="str">
        <f>IF(Badges!D100="A","A"," ")</f>
        <v xml:space="preserve"> </v>
      </c>
      <c r="I42" s="292"/>
      <c r="J42" s="293" t="str">
        <f>Badges!C174</f>
        <v>Learn some classic codes</v>
      </c>
      <c r="K42" s="295" t="str">
        <f>IF(Badges!D174="A","A"," ")</f>
        <v xml:space="preserve"> </v>
      </c>
      <c r="M42" s="292"/>
      <c r="N42" s="293" t="str">
        <f>Badges!C248</f>
        <v>Make something that represents</v>
      </c>
      <c r="O42" s="295" t="str">
        <f>IF(Badges!D248="A","A"," ")</f>
        <v xml:space="preserve"> </v>
      </c>
      <c r="Q42" s="292"/>
      <c r="R42" s="293" t="str">
        <f>Badges!C321</f>
        <v>From terrible to terrific</v>
      </c>
      <c r="S42" s="295" t="str">
        <f>IF(Badges!D321="A","A"," ")</f>
        <v xml:space="preserve"> </v>
      </c>
    </row>
    <row r="43" spans="1:19" ht="12.75" customHeight="1" x14ac:dyDescent="0.2">
      <c r="A43" s="292"/>
      <c r="B43" s="293" t="str">
        <f>Badges!C26</f>
        <v>Start an online photo journal</v>
      </c>
      <c r="C43" s="295" t="str">
        <f>IF(Badges!D26="A","A"," ")</f>
        <v>A</v>
      </c>
      <c r="E43" s="292"/>
      <c r="F43" s="293" t="str">
        <f>Badges!C101</f>
        <v>Write one sonnet</v>
      </c>
      <c r="G43" s="295" t="str">
        <f>IF(Badges!D101="A","A"," ")</f>
        <v xml:space="preserve"> </v>
      </c>
      <c r="I43" s="292"/>
      <c r="J43" s="293" t="str">
        <f>Badges!C175</f>
        <v>Create your own code with your</v>
      </c>
      <c r="K43" s="295" t="str">
        <f>IF(Badges!D175="A","A"," ")</f>
        <v xml:space="preserve"> </v>
      </c>
      <c r="M43" s="292"/>
      <c r="N43" s="293" t="str">
        <f>Badges!C249</f>
        <v>Make a piece of jewelry</v>
      </c>
      <c r="O43" s="295" t="str">
        <f>IF(Badges!D249="A","A"," ")</f>
        <v xml:space="preserve"> </v>
      </c>
      <c r="Q43" s="292"/>
      <c r="R43" s="293" t="str">
        <f>Badges!C322</f>
        <v>Troubleshoot</v>
      </c>
      <c r="S43" s="295" t="str">
        <f>IF(Badges!D322="A","A"," ")</f>
        <v xml:space="preserve"> </v>
      </c>
    </row>
    <row r="44" spans="1:19" x14ac:dyDescent="0.2">
      <c r="A44" s="500" t="str">
        <f>Badges!B29</f>
        <v>Staying Fit</v>
      </c>
      <c r="B44" s="501"/>
      <c r="C44" s="501"/>
      <c r="E44" s="292"/>
      <c r="F44" s="293" t="str">
        <f>Badges!C102</f>
        <v>Write a free-verse poem</v>
      </c>
      <c r="G44" s="295" t="str">
        <f>IF(Badges!D102="A","A"," ")</f>
        <v xml:space="preserve"> </v>
      </c>
      <c r="I44" s="292"/>
      <c r="J44" s="293" t="str">
        <f>Badges!C176</f>
        <v>Make invisible inks</v>
      </c>
      <c r="K44" s="295" t="str">
        <f>IF(Badges!D176="A","A"," ")</f>
        <v xml:space="preserve"> </v>
      </c>
      <c r="M44" s="292"/>
      <c r="N44" s="293" t="str">
        <f>Badges!C250</f>
        <v>Make something that represents</v>
      </c>
      <c r="O44" s="295" t="str">
        <f>IF(Badges!D250="A","A"," ")</f>
        <v xml:space="preserve"> </v>
      </c>
      <c r="Q44" s="292"/>
      <c r="R44" s="293" t="str">
        <f>Badges!C323</f>
        <v>Fire the product, keep the job</v>
      </c>
      <c r="S44" s="295" t="str">
        <f>IF(Badges!D323="A","A","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IF(Badges!D31="A","A"," ")</f>
        <v xml:space="preserve"> </v>
      </c>
      <c r="E46" s="292"/>
      <c r="F46" s="293" t="str">
        <f>Badges!C104</f>
        <v>Mystery</v>
      </c>
      <c r="G46" s="295" t="str">
        <f>IF(Badges!D104="A","A"," ")</f>
        <v xml:space="preserve"> </v>
      </c>
      <c r="I46" s="292"/>
      <c r="J46" s="293" t="str">
        <f>Badges!C178</f>
        <v>Study three sets of prints</v>
      </c>
      <c r="K46" s="295" t="str">
        <f>IF(Badges!D178="A","A"," ")</f>
        <v xml:space="preserve"> </v>
      </c>
      <c r="M46" s="292"/>
      <c r="N46" s="293" t="str">
        <f>Badges!C252</f>
        <v>Make it a hiking adventure</v>
      </c>
      <c r="O46" s="295" t="str">
        <f>IF(Badges!D252="A","A"," ")</f>
        <v xml:space="preserve"> </v>
      </c>
      <c r="Q46" s="292"/>
      <c r="R46" s="293" t="str">
        <f>Badges!C325</f>
        <v>Draw your idea</v>
      </c>
      <c r="S46" s="295" t="str">
        <f>IF(Badges!D325="A","A"," ")</f>
        <v xml:space="preserve"> </v>
      </c>
    </row>
    <row r="47" spans="1:19" x14ac:dyDescent="0.2">
      <c r="A47" s="292"/>
      <c r="B47" s="293" t="str">
        <f>Badges!C32</f>
        <v>Find a way to make your day more</v>
      </c>
      <c r="C47" s="295" t="str">
        <f>IF(Badges!D32="A","A"," ")</f>
        <v xml:space="preserve"> </v>
      </c>
      <c r="E47" s="292"/>
      <c r="F47" s="293" t="str">
        <f>Badges!C105</f>
        <v>Humor</v>
      </c>
      <c r="G47" s="295" t="str">
        <f>IF(Badges!D105="A","A"," ")</f>
        <v xml:space="preserve"> </v>
      </c>
      <c r="I47" s="292"/>
      <c r="J47" s="293" t="str">
        <f>Badges!C179</f>
        <v>Make your own identity card</v>
      </c>
      <c r="K47" s="295" t="str">
        <f>IF(Badges!D179="A","A"," ")</f>
        <v xml:space="preserve"> </v>
      </c>
      <c r="M47" s="292"/>
      <c r="N47" s="293" t="str">
        <f>Badges!C253</f>
        <v>Take a multi-cache adventure</v>
      </c>
      <c r="O47" s="295" t="str">
        <f>IF(Badges!D253="A","A"," ")</f>
        <v xml:space="preserve"> </v>
      </c>
      <c r="Q47" s="292"/>
      <c r="R47" s="293" t="str">
        <f>Badges!C326</f>
        <v>Build a prototype</v>
      </c>
      <c r="S47" s="295" t="str">
        <f>IF(Badges!D326="A","A"," ")</f>
        <v xml:space="preserve"> </v>
      </c>
    </row>
    <row r="48" spans="1:19" x14ac:dyDescent="0.2">
      <c r="A48" s="292"/>
      <c r="B48" s="293" t="str">
        <f>Badges!C33</f>
        <v>Forget being a couch potato</v>
      </c>
      <c r="C48" s="295" t="str">
        <f>IF(Badges!D33="A","A"," ")</f>
        <v xml:space="preserve"> </v>
      </c>
      <c r="E48" s="292"/>
      <c r="F48" s="293" t="str">
        <f>Badges!C106</f>
        <v>Adventure</v>
      </c>
      <c r="G48" s="295" t="str">
        <f>IF(Badges!D106="A","A"," ")</f>
        <v xml:space="preserve"> </v>
      </c>
      <c r="I48" s="292"/>
      <c r="J48" s="293" t="str">
        <f>Badges!C180</f>
        <v>Get fingerprinted at your local police</v>
      </c>
      <c r="K48" s="295" t="str">
        <f>IF(Badges!D180="A","A"," ")</f>
        <v xml:space="preserve"> </v>
      </c>
      <c r="M48" s="292"/>
      <c r="N48" s="293" t="str">
        <f>Badges!C254</f>
        <v>Go on a themed adventure</v>
      </c>
      <c r="O48" s="295" t="str">
        <f>IF(Badges!D254="A","A"," ")</f>
        <v xml:space="preserve"> </v>
      </c>
      <c r="Q48" s="292"/>
      <c r="R48" s="293" t="str">
        <f>Badges!C327</f>
        <v>Make your change on the original</v>
      </c>
      <c r="S48" s="295" t="str">
        <f>IF(Badges!D327="A","A","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IF(Badges!D35="A","A"," ")</f>
        <v xml:space="preserve"> </v>
      </c>
      <c r="E50" s="292"/>
      <c r="F50" s="293" t="str">
        <f>Badges!C108</f>
        <v>A favorite Girl Scout memory</v>
      </c>
      <c r="G50" s="295" t="str">
        <f>IF(Badges!D108="A","A"," ")</f>
        <v>A</v>
      </c>
      <c r="I50" s="292"/>
      <c r="J50" s="293" t="str">
        <f>Badges!C182</f>
        <v>Look at three kinds of "evidence"</v>
      </c>
      <c r="K50" s="295" t="str">
        <f>IF(Badges!D182="A","A"," ")</f>
        <v xml:space="preserve"> </v>
      </c>
      <c r="M50" s="292"/>
      <c r="N50" s="293" t="str">
        <f>Badges!C256</f>
        <v>Make a bug go around the world</v>
      </c>
      <c r="O50" s="295" t="str">
        <f>IF(Badges!D256="A","A"," ")</f>
        <v xml:space="preserve"> </v>
      </c>
      <c r="Q50" s="292">
        <v>1</v>
      </c>
      <c r="R50" s="293" t="str">
        <f>Badges!C331</f>
        <v>Hold a conversation</v>
      </c>
      <c r="S50" s="294"/>
    </row>
    <row r="51" spans="1:19" x14ac:dyDescent="0.2">
      <c r="A51" s="292"/>
      <c r="B51" s="293" t="str">
        <f>Badges!C36</f>
        <v>Play a brainstorm game</v>
      </c>
      <c r="C51" s="295" t="str">
        <f>IF(Badges!D36="A","A"," ")</f>
        <v xml:space="preserve"> </v>
      </c>
      <c r="E51" s="292"/>
      <c r="F51" s="293" t="str">
        <f>Badges!C109</f>
        <v>A memorable day</v>
      </c>
      <c r="G51" s="295" t="str">
        <f>IF(Badges!D109="A","A"," ")</f>
        <v xml:space="preserve"> </v>
      </c>
      <c r="I51" s="292"/>
      <c r="J51" s="293" t="str">
        <f>Badges!C183</f>
        <v>Find out about DNA</v>
      </c>
      <c r="K51" s="295" t="str">
        <f>IF(Badges!D183="A","A"," ")</f>
        <v xml:space="preserve"> </v>
      </c>
      <c r="M51" s="292"/>
      <c r="N51" s="293" t="str">
        <f>Badges!C257</f>
        <v>Have your bug follow the girls</v>
      </c>
      <c r="O51" s="295" t="str">
        <f>IF(Badges!D257="A","A"," ")</f>
        <v xml:space="preserve"> </v>
      </c>
      <c r="Q51" s="292"/>
      <c r="R51" s="293" t="str">
        <f>Badges!C332</f>
        <v>Practice conversation starters</v>
      </c>
      <c r="S51" s="295" t="str">
        <f>IF(Badges!D332="A","A"," ")</f>
        <v xml:space="preserve"> </v>
      </c>
    </row>
    <row r="52" spans="1:19" x14ac:dyDescent="0.2">
      <c r="A52" s="292"/>
      <c r="B52" s="293" t="str">
        <f>Badges!C37</f>
        <v>Nutrient scavenger hunt</v>
      </c>
      <c r="C52" s="295" t="str">
        <f>IF(Badges!D37="A","A"," ")</f>
        <v xml:space="preserve"> </v>
      </c>
      <c r="E52" s="292"/>
      <c r="F52" s="293" t="str">
        <f>Badges!C110</f>
        <v>A big adventure</v>
      </c>
      <c r="G52" s="295" t="str">
        <f>IF(Badges!D110="A","A"," ")</f>
        <v xml:space="preserve"> </v>
      </c>
      <c r="I52" s="292"/>
      <c r="J52" s="293" t="str">
        <f>Badges!C184</f>
        <v>Detect handwriting details</v>
      </c>
      <c r="K52" s="295" t="str">
        <f>IF(Badges!D184="A","A"," ")</f>
        <v xml:space="preserve"> </v>
      </c>
      <c r="M52" s="292"/>
      <c r="N52" s="293" t="str">
        <f>Badges!C258</f>
        <v>Track a bug's travels</v>
      </c>
      <c r="O52" s="295" t="str">
        <f>IF(Badges!D258="A","A"," ")</f>
        <v xml:space="preserve"> </v>
      </c>
      <c r="Q52" s="292"/>
      <c r="R52" s="293" t="str">
        <f>Badges!C333</f>
        <v>Invite an expert to come talk about</v>
      </c>
      <c r="S52" s="295" t="str">
        <f>IF(Badges!D333="A","A","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IF(Badges!D334="A","A"," ")</f>
        <v xml:space="preserve"> </v>
      </c>
    </row>
    <row r="54" spans="1:19" x14ac:dyDescent="0.2">
      <c r="A54" s="292"/>
      <c r="B54" s="293" t="str">
        <f>Badges!C39</f>
        <v>Dear self</v>
      </c>
      <c r="C54" s="295" t="str">
        <f>IF(Badges!D39="A","A"," ")</f>
        <v xml:space="preserve"> </v>
      </c>
      <c r="E54" s="292"/>
      <c r="F54" s="293" t="str">
        <f>Badges!C112</f>
        <v>An interview article</v>
      </c>
      <c r="G54" s="295" t="str">
        <f>IF(Badges!D112="A","A"," ")</f>
        <v xml:space="preserve"> </v>
      </c>
      <c r="I54" s="292"/>
      <c r="J54" s="293" t="str">
        <f>Badges!C186</f>
        <v>Ask friends to create a clue hunt</v>
      </c>
      <c r="K54" s="295" t="str">
        <f>IF(Badges!D186="A","A","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IF(Badges!D40="A","A"," ")</f>
        <v xml:space="preserve"> </v>
      </c>
      <c r="E55" s="292"/>
      <c r="F55" s="293" t="str">
        <f>Badges!C113</f>
        <v>A news story</v>
      </c>
      <c r="G55" s="295" t="str">
        <f>IF(Badges!D113="A","A"," ")</f>
        <v xml:space="preserve"> </v>
      </c>
      <c r="I55" s="292"/>
      <c r="J55" s="293" t="str">
        <f>Badges!C187</f>
        <v>Find clues "on the scene"</v>
      </c>
      <c r="K55" s="295" t="str">
        <f>IF(Badges!D187="A","A"," ")</f>
        <v xml:space="preserve"> </v>
      </c>
      <c r="M55" s="292"/>
      <c r="N55" s="293" t="str">
        <f>Badges!C263</f>
        <v>Observe a pet or tame animal</v>
      </c>
      <c r="O55" s="295" t="str">
        <f>IF(Badges!D263="A","A"," ")</f>
        <v>A</v>
      </c>
      <c r="Q55" s="292"/>
      <c r="R55" s="293" t="str">
        <f>Badges!C336</f>
        <v>Brainstorm five things not to do at</v>
      </c>
      <c r="S55" s="295" t="str">
        <f>IF(Badges!D336="A","A"," ")</f>
        <v xml:space="preserve"> </v>
      </c>
    </row>
    <row r="56" spans="1:19" x14ac:dyDescent="0.2">
      <c r="A56" s="292"/>
      <c r="B56" s="293" t="str">
        <f>Badges!C41</f>
        <v>Create a stress-free zone</v>
      </c>
      <c r="C56" s="295" t="str">
        <f>IF(Badges!D41="A","A"," ")</f>
        <v xml:space="preserve"> </v>
      </c>
      <c r="E56" s="292"/>
      <c r="F56" s="293" t="str">
        <f>Badges!C114</f>
        <v>A "roundup" article</v>
      </c>
      <c r="G56" s="295" t="str">
        <f>IF(Badges!D114="A","A"," ")</f>
        <v xml:space="preserve"> </v>
      </c>
      <c r="I56" s="292"/>
      <c r="J56" s="293" t="str">
        <f>Badges!C188</f>
        <v>Solve three online mysteries.</v>
      </c>
      <c r="K56" s="295" t="str">
        <f>IF(Badges!D188="A","A"," ")</f>
        <v xml:space="preserve"> </v>
      </c>
      <c r="M56" s="292"/>
      <c r="N56" s="293" t="str">
        <f>Badges!C264</f>
        <v>Make a skit or puppet show about</v>
      </c>
      <c r="O56" s="295" t="str">
        <f>IF(Badges!D264="A","A"," ")</f>
        <v xml:space="preserve"> </v>
      </c>
      <c r="Q56" s="292"/>
      <c r="R56" s="293" t="str">
        <f>Badges!C337</f>
        <v>Set the table</v>
      </c>
      <c r="S56" s="295" t="str">
        <f>IF(Badges!D337="A","A","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IF(Badges!D265="A","A"," ")</f>
        <v xml:space="preserve"> </v>
      </c>
      <c r="Q57" s="292"/>
      <c r="R57" s="293" t="str">
        <f>Badges!C338</f>
        <v>Study table manners from other</v>
      </c>
      <c r="S57" s="295" t="str">
        <f>IF(Badges!D338="A","A"," ")</f>
        <v xml:space="preserve"> </v>
      </c>
    </row>
    <row r="58" spans="1:19" x14ac:dyDescent="0.2">
      <c r="A58" s="292"/>
      <c r="B58" s="293" t="str">
        <f>Badges!C43</f>
        <v>Review health websites</v>
      </c>
      <c r="C58" s="295" t="str">
        <f>IF(Badges!D43="A","A"," ")</f>
        <v xml:space="preserve"> </v>
      </c>
      <c r="E58" s="292"/>
      <c r="F58" s="293" t="str">
        <f>Badges!C116</f>
        <v>A favorite animal</v>
      </c>
      <c r="G58" s="295" t="str">
        <f>IF(Badges!D116="A","A","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IF(Badges!D44="A","A"," ")</f>
        <v xml:space="preserve"> </v>
      </c>
      <c r="E59" s="292"/>
      <c r="F59" s="293" t="str">
        <f>Badges!C117</f>
        <v>A place you'd like to visit</v>
      </c>
      <c r="G59" s="295" t="str">
        <f>IF(Badges!D117="A","A"," ")</f>
        <v xml:space="preserve"> </v>
      </c>
      <c r="I59" s="292"/>
      <c r="J59" s="293" t="str">
        <f>Badges!C193</f>
        <v>Talk to an experienced camper</v>
      </c>
      <c r="K59" s="295" t="str">
        <f>IF(Badges!D193="A","A"," ")</f>
        <v xml:space="preserve"> </v>
      </c>
      <c r="M59" s="292"/>
      <c r="N59" s="293" t="str">
        <f>Badges!C267</f>
        <v>Visit a zoo or animal sanctuary</v>
      </c>
      <c r="O59" s="295" t="str">
        <f>IF(Badges!D267="A","A"," ")</f>
        <v>A</v>
      </c>
      <c r="Q59" s="292"/>
      <c r="R59" s="293" t="str">
        <f>Badges!C340</f>
        <v>Wedding</v>
      </c>
      <c r="S59" s="295" t="str">
        <f>IF(Badges!D340="A","A"," ")</f>
        <v xml:space="preserve"> </v>
      </c>
    </row>
    <row r="60" spans="1:19" x14ac:dyDescent="0.2">
      <c r="A60" s="292"/>
      <c r="B60" s="293" t="str">
        <f>Badges!C45</f>
        <v>Find truth in advertising</v>
      </c>
      <c r="C60" s="295" t="str">
        <f>IF(Badges!D45="A","A"," ")</f>
        <v xml:space="preserve"> </v>
      </c>
      <c r="E60" s="292"/>
      <c r="F60" s="293" t="str">
        <f>Badges!C118</f>
        <v>Your favorite book</v>
      </c>
      <c r="G60" s="295" t="str">
        <f>IF(Badges!D118="A","A"," ")</f>
        <v xml:space="preserve"> </v>
      </c>
      <c r="I60" s="292"/>
      <c r="J60" s="293" t="str">
        <f>Badges!C194</f>
        <v>Go to an outdoor store</v>
      </c>
      <c r="K60" s="295" t="str">
        <f>IF(Badges!D194="A","A"," ")</f>
        <v xml:space="preserve"> </v>
      </c>
      <c r="M60" s="292"/>
      <c r="N60" s="293" t="str">
        <f>Badges!C268</f>
        <v>Explore an animal habitat near</v>
      </c>
      <c r="O60" s="295" t="str">
        <f>IF(Badges!D268="A","A"," ")</f>
        <v xml:space="preserve"> </v>
      </c>
      <c r="Q60" s="292"/>
      <c r="R60" s="293" t="str">
        <f>Badges!C341</f>
        <v>Funeral or wake</v>
      </c>
      <c r="S60" s="295" t="str">
        <f>IF(Badges!D341="A","A","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IF(Badges!D195="A","A"," ")</f>
        <v xml:space="preserve"> </v>
      </c>
      <c r="M61" s="292"/>
      <c r="N61" s="293" t="str">
        <f>Badges!C269</f>
        <v>Make a habitat collage</v>
      </c>
      <c r="O61" s="295" t="str">
        <f>IF(Badges!D269="A","A"," ")</f>
        <v xml:space="preserve"> </v>
      </c>
      <c r="Q61" s="292"/>
      <c r="R61" s="293" t="str">
        <f>Badges!C342</f>
        <v>Coming-of-age ceremony</v>
      </c>
      <c r="S61" s="295" t="str">
        <f>IF(Badges!D342="A","A"," ")</f>
        <v xml:space="preserve"> </v>
      </c>
    </row>
    <row r="62" spans="1:19" ht="12.75" customHeight="1" x14ac:dyDescent="0.2">
      <c r="A62" s="292"/>
      <c r="B62" s="293" t="str">
        <f>Badges!C47</f>
        <v>Have a "slow food" dinner</v>
      </c>
      <c r="C62" s="295" t="str">
        <f>IF(Badges!D47="A","A","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IF(Badges!D48="A","A"," ")</f>
        <v xml:space="preserve"> </v>
      </c>
      <c r="E63" s="292"/>
      <c r="F63" s="293" t="str">
        <f>Badges!C124</f>
        <v>Visit a jewelry store or jewelry artist</v>
      </c>
      <c r="G63" s="295" t="str">
        <f>IF(Badges!D124="A","A"," ")</f>
        <v xml:space="preserve"> </v>
      </c>
      <c r="I63" s="292"/>
      <c r="J63" s="293" t="str">
        <f>Badges!C197</f>
        <v>Tie useful knots</v>
      </c>
      <c r="K63" s="295" t="str">
        <f>IF(Badges!D197="A","A"," ")</f>
        <v xml:space="preserve"> </v>
      </c>
      <c r="M63" s="292"/>
      <c r="N63" s="293" t="str">
        <f>Badges!C271</f>
        <v>Check out baby-animal habitats</v>
      </c>
      <c r="O63" s="295" t="str">
        <f>IF(Badges!D271="A","A"," ")</f>
        <v xml:space="preserve"> </v>
      </c>
      <c r="Q63" s="292"/>
      <c r="R63" s="293" t="str">
        <f>Badges!C344</f>
        <v>Thank the host</v>
      </c>
      <c r="S63" s="295" t="str">
        <f>IF(Badges!D344="A","A"," ")</f>
        <v xml:space="preserve"> </v>
      </c>
    </row>
    <row r="64" spans="1:19" x14ac:dyDescent="0.2">
      <c r="A64" s="292"/>
      <c r="B64" s="293" t="str">
        <f>Badges!C49</f>
        <v>Have a family check-in night</v>
      </c>
      <c r="C64" s="295" t="str">
        <f>IF(Badges!D49="A","A"," ")</f>
        <v xml:space="preserve"> </v>
      </c>
      <c r="E64" s="292"/>
      <c r="F64" s="293" t="str">
        <f>Badges!C125</f>
        <v>Visit a museum with an exhibit on</v>
      </c>
      <c r="G64" s="295" t="str">
        <f>IF(Badges!D125="A","A"," ")</f>
        <v xml:space="preserve"> </v>
      </c>
      <c r="I64" s="292"/>
      <c r="J64" s="293" t="str">
        <f>Badges!C198</f>
        <v>Use a map and compass or GPS</v>
      </c>
      <c r="K64" s="295" t="str">
        <f>IF(Badges!D198="A","A"," ")</f>
        <v xml:space="preserve"> </v>
      </c>
      <c r="M64" s="292"/>
      <c r="N64" s="293" t="str">
        <f>Badges!C272</f>
        <v>Make your own animal house</v>
      </c>
      <c r="O64" s="295" t="str">
        <f>IF(Badges!D272="A","A"," ")</f>
        <v>A</v>
      </c>
      <c r="Q64" s="292"/>
      <c r="R64" s="293" t="str">
        <f>Badges!C345</f>
        <v>Handwrite a thank-you note</v>
      </c>
      <c r="S64" s="295" t="str">
        <f>IF(Badges!D345="A","A"," ")</f>
        <v xml:space="preserve"> </v>
      </c>
    </row>
    <row r="65" spans="1:19" x14ac:dyDescent="0.2">
      <c r="A65" s="500" t="str">
        <f>Badges!B52</f>
        <v>Musician</v>
      </c>
      <c r="B65" s="501"/>
      <c r="C65" s="501"/>
      <c r="E65" s="292"/>
      <c r="F65" s="293" t="str">
        <f>Badges!C126</f>
        <v>Invite a jewelry maker to talk to your</v>
      </c>
      <c r="G65" s="295" t="str">
        <f>IF(Badges!D126="A","A"," ")</f>
        <v xml:space="preserve"> </v>
      </c>
      <c r="I65" s="292"/>
      <c r="J65" s="293" t="str">
        <f>Badges!C199</f>
        <v>Build a campfire</v>
      </c>
      <c r="K65" s="295" t="str">
        <f>IF(Badges!D199="A","A"," ")</f>
        <v xml:space="preserve"> </v>
      </c>
      <c r="M65" s="292"/>
      <c r="N65" s="293" t="str">
        <f>Badges!C273</f>
        <v>Insulate your own "nest."</v>
      </c>
      <c r="O65" s="295" t="str">
        <f>IF(Badges!D273="A","A"," ")</f>
        <v xml:space="preserve"> </v>
      </c>
      <c r="Q65" s="292"/>
      <c r="R65" s="293" t="str">
        <f>Badges!C346</f>
        <v>Make a thank-you gift</v>
      </c>
      <c r="S65" s="295" t="str">
        <f>IF(Badges!D346="A","A","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IF(Badges!D54="A","A"," ")</f>
        <v xml:space="preserve"> </v>
      </c>
      <c r="E67" s="292"/>
      <c r="F67" s="293" t="str">
        <f>Badges!C128</f>
        <v>Make a chain-loop necklace or</v>
      </c>
      <c r="G67" s="295" t="str">
        <f>IF(Badges!D128="A","A"," ")</f>
        <v xml:space="preserve"> </v>
      </c>
      <c r="I67" s="292"/>
      <c r="J67" s="293" t="str">
        <f>Badges!C201</f>
        <v>Make a one-pot meal</v>
      </c>
      <c r="K67" s="295" t="str">
        <f>IF(Badges!D201="A","A"," ")</f>
        <v xml:space="preserve"> </v>
      </c>
      <c r="M67" s="292"/>
      <c r="N67" s="293" t="str">
        <f>Badges!C275</f>
        <v>The Artic Circle</v>
      </c>
      <c r="O67" s="295" t="str">
        <f>IF(Badges!D275="A","A"," ")</f>
        <v>A</v>
      </c>
      <c r="Q67" s="292"/>
      <c r="R67" s="293" t="str">
        <f>Badges!C348</f>
        <v>Other Girl Scouts</v>
      </c>
      <c r="S67" s="295" t="str">
        <f>IF(Badges!D348="A","A"," ")</f>
        <v xml:space="preserve"> </v>
      </c>
    </row>
    <row r="68" spans="1:19" x14ac:dyDescent="0.2">
      <c r="A68" s="292"/>
      <c r="B68" s="293" t="str">
        <f>Badges!C55</f>
        <v>Be a conductor</v>
      </c>
      <c r="C68" s="295" t="str">
        <f>IF(Badges!D55="A","A"," ")</f>
        <v xml:space="preserve"> </v>
      </c>
      <c r="E68" s="292"/>
      <c r="F68" s="293" t="str">
        <f>Badges!C129</f>
        <v>Make a pendant with a photo or</v>
      </c>
      <c r="G68" s="295" t="str">
        <f>IF(Badges!D129="A","A"," ")</f>
        <v xml:space="preserve"> </v>
      </c>
      <c r="I68" s="292"/>
      <c r="J68" s="293" t="str">
        <f>Badges!C202</f>
        <v>Cook in foil</v>
      </c>
      <c r="K68" s="295" t="str">
        <f>IF(Badges!D202="A","A"," ")</f>
        <v xml:space="preserve"> </v>
      </c>
      <c r="M68" s="292"/>
      <c r="N68" s="293" t="str">
        <f>Badges!C276</f>
        <v>The Gulf of Mexico</v>
      </c>
      <c r="O68" s="295" t="str">
        <f>IF(Badges!D276="A","A"," ")</f>
        <v xml:space="preserve"> </v>
      </c>
      <c r="Q68" s="292"/>
      <c r="R68" s="293" t="str">
        <f>Badges!C349</f>
        <v>Your friends and their parents</v>
      </c>
      <c r="S68" s="295" t="str">
        <f>IF(Badges!D349="A","A"," ")</f>
        <v xml:space="preserve"> </v>
      </c>
    </row>
    <row r="69" spans="1:19" x14ac:dyDescent="0.2">
      <c r="A69" s="292"/>
      <c r="B69" s="293" t="str">
        <f>Badges!C56</f>
        <v>Get in the musical mood</v>
      </c>
      <c r="C69" s="295" t="str">
        <f>IF(Badges!D56="A","A"," ")</f>
        <v xml:space="preserve"> </v>
      </c>
      <c r="E69" s="292"/>
      <c r="F69" s="293" t="str">
        <f>Badges!C130</f>
        <v>Make earrings by twisting wire into</v>
      </c>
      <c r="G69" s="295" t="str">
        <f>IF(Badges!D130="A","A"," ")</f>
        <v xml:space="preserve"> </v>
      </c>
      <c r="I69" s="292"/>
      <c r="J69" s="293" t="str">
        <f>Badges!C203</f>
        <v>Cook a meal on a stick</v>
      </c>
      <c r="K69" s="295" t="str">
        <f>IF(Badges!D203="A","A"," ")</f>
        <v xml:space="preserve"> </v>
      </c>
      <c r="M69" s="292"/>
      <c r="N69" s="293" t="str">
        <f>Badges!C277</f>
        <v>The Amazon rain forest</v>
      </c>
      <c r="O69" s="295" t="str">
        <f>IF(Badges!D277="A","A"," ")</f>
        <v xml:space="preserve"> </v>
      </c>
      <c r="Q69" s="292"/>
      <c r="R69" s="293" t="str">
        <f>Badges!C350</f>
        <v>Everyone in your class</v>
      </c>
      <c r="S69" s="295" t="str">
        <f>IF(Badges!D350="A","A"," ")</f>
        <v xml:space="preserve"> </v>
      </c>
    </row>
    <row r="70" spans="1:19" ht="23.25" x14ac:dyDescent="0.35">
      <c r="A70" s="507" t="str">
        <f ca="1">MID(CELL("filename",A8),FIND(IF(ISERROR(FIND("]",CELL("filename",A8))),"$","]"),CELL("filename",A8))+1,256)</f>
        <v>Bekah</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IF('Age-Level'!D9="C","C",IF('Age-Level'!D9="P","P",""))</f>
        <v>P</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IF('Age-Level'!D11="A","A"," ")</f>
        <v xml:space="preserve"> </v>
      </c>
    </row>
    <row r="73" spans="1:19" x14ac:dyDescent="0.2">
      <c r="A73" s="505" t="str">
        <f>Summary!A22</f>
        <v>Drawing</v>
      </c>
      <c r="B73" s="506"/>
      <c r="C73" s="296" t="str">
        <f>IF(Badges!D376="C","C",IF(Badges!D376="P","P",""))</f>
        <v>C</v>
      </c>
      <c r="E73" s="292"/>
      <c r="F73" s="293" t="str">
        <f>Badges!C387</f>
        <v xml:space="preserve">Work with an older athlete in </v>
      </c>
      <c r="G73" s="295" t="str">
        <f>IF(Badges!D387="A","A"," ")</f>
        <v xml:space="preserve"> </v>
      </c>
      <c r="I73" s="292"/>
      <c r="J73" s="293" t="str">
        <f>Badges!C460</f>
        <v>With your Junior friends, organize</v>
      </c>
      <c r="K73" s="295" t="str">
        <f>IF(Badges!D460="A","A"," ")</f>
        <v xml:space="preserve"> </v>
      </c>
      <c r="M73" s="292"/>
      <c r="N73" s="293" t="str">
        <f>Badges!C534</f>
        <v>Pitch your pretend business</v>
      </c>
      <c r="O73" s="295" t="str">
        <f>IF(Badges!D534="A","A"," ")</f>
        <v xml:space="preserve"> </v>
      </c>
      <c r="Q73" s="499" t="str">
        <f>'Age-Level'!C12</f>
        <v>Cookie Sales (Year 1)</v>
      </c>
      <c r="R73" s="499"/>
      <c r="S73" s="304" t="str">
        <f>IF('Age-Level'!D12="A","A"," ")</f>
        <v xml:space="preserve"> </v>
      </c>
    </row>
    <row r="74" spans="1:19" x14ac:dyDescent="0.2">
      <c r="A74" s="497" t="str">
        <f>Summary!A23</f>
        <v>Practice with Purpose</v>
      </c>
      <c r="B74" s="498"/>
      <c r="C74" s="297" t="str">
        <f>IF(Badges!D399="C","C",IF(Badges!D399="P","P",""))</f>
        <v/>
      </c>
      <c r="E74" s="292"/>
      <c r="F74" s="293" t="str">
        <f>Badges!C388</f>
        <v>Work with an expert, coach</v>
      </c>
      <c r="G74" s="295" t="str">
        <f>IF(Badges!D388="A","A"," ")</f>
        <v xml:space="preserve"> </v>
      </c>
      <c r="I74" s="292"/>
      <c r="J74" s="293" t="str">
        <f>Badges!C461</f>
        <v>Research situations that require</v>
      </c>
      <c r="K74" s="295" t="str">
        <f>IF(Badges!D461="A","A"," ")</f>
        <v xml:space="preserve"> </v>
      </c>
      <c r="M74" s="292"/>
      <c r="N74" s="293" t="str">
        <f>Badges!C535</f>
        <v>Conduct a "focus group"</v>
      </c>
      <c r="O74" s="295" t="str">
        <f>IF(Badges!D535="A","A"," ")</f>
        <v xml:space="preserve"> </v>
      </c>
      <c r="Q74" s="499" t="str">
        <f>'Age-Level'!C13</f>
        <v>Cookie Pin (Year 1)</v>
      </c>
      <c r="R74" s="499"/>
      <c r="S74" s="304" t="str">
        <f>IF('Age-Level'!D13="A","A"," ")</f>
        <v xml:space="preserve"> </v>
      </c>
    </row>
    <row r="75" spans="1:19" x14ac:dyDescent="0.2">
      <c r="A75" s="497" t="str">
        <f>Summary!A24</f>
        <v>Inside Government</v>
      </c>
      <c r="B75" s="498"/>
      <c r="C75" s="297" t="str">
        <f>IF(Badges!D422="C","C",IF(Badges!D422="P","P",""))</f>
        <v/>
      </c>
      <c r="E75" s="292"/>
      <c r="F75" s="293" t="str">
        <f>Badges!C389</f>
        <v xml:space="preserve">Find a video with strength </v>
      </c>
      <c r="G75" s="295" t="str">
        <f>IF(Badges!D389="A","A"," ")</f>
        <v xml:space="preserve"> </v>
      </c>
      <c r="I75" s="292"/>
      <c r="J75" s="293" t="str">
        <f>Badges!C462</f>
        <v>Go on a field trip to an ER</v>
      </c>
      <c r="K75" s="295" t="str">
        <f>IF(Badges!D462="A","A"," ")</f>
        <v xml:space="preserve"> </v>
      </c>
      <c r="M75" s="292"/>
      <c r="N75" s="293" t="str">
        <f>Badges!C536</f>
        <v>Do a survey</v>
      </c>
      <c r="O75" s="295" t="str">
        <f>IF(Badges!D536="A","A"," ")</f>
        <v xml:space="preserve"> </v>
      </c>
      <c r="Q75" s="499" t="str">
        <f>'Age-Level'!C14</f>
        <v>Cookie Rally (Year 2)</v>
      </c>
      <c r="R75" s="499"/>
      <c r="S75" s="304" t="str">
        <f>IF('Age-Level'!D14="A","A"," ")</f>
        <v>A</v>
      </c>
    </row>
    <row r="76" spans="1:19" x14ac:dyDescent="0.2">
      <c r="A76" s="497" t="str">
        <f>Summary!A25</f>
        <v>Simple Meals</v>
      </c>
      <c r="B76" s="498"/>
      <c r="C76" s="297" t="str">
        <f>IF(Badges!D445="C","C",IF(Badges!D445="P","P",""))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IF('Age-Level'!D15="A","A"," ")</f>
        <v xml:space="preserve"> </v>
      </c>
    </row>
    <row r="77" spans="1:19" x14ac:dyDescent="0.2">
      <c r="A77" s="497" t="str">
        <f>Summary!A26</f>
        <v>Junior First Aid</v>
      </c>
      <c r="B77" s="498"/>
      <c r="C77" s="297" t="str">
        <f>IF(Badges!D468="C","C",IF(Badges!D468="P","P",""))</f>
        <v/>
      </c>
      <c r="E77" s="292"/>
      <c r="F77" s="293" t="str">
        <f>Badges!C391</f>
        <v>Talk to a coach or gym teacher</v>
      </c>
      <c r="G77" s="295" t="str">
        <f>IF(Badges!D391="A","A"," ")</f>
        <v xml:space="preserve"> </v>
      </c>
      <c r="I77" s="292"/>
      <c r="J77" s="293" t="str">
        <f>Badges!C464</f>
        <v>Read about illnesses and how to</v>
      </c>
      <c r="K77" s="295" t="str">
        <f>IF(Badges!D464="A","A"," ")</f>
        <v xml:space="preserve"> </v>
      </c>
      <c r="M77" s="292">
        <v>1</v>
      </c>
      <c r="N77" s="293" t="str">
        <f>Badges!C540</f>
        <v>Explore your needs and wants</v>
      </c>
      <c r="O77" s="294"/>
      <c r="Q77" s="499" t="str">
        <f>'Age-Level'!C16</f>
        <v>Cookie Pin (Year 2)</v>
      </c>
      <c r="R77" s="499"/>
      <c r="S77" s="304" t="str">
        <f>IF('Age-Level'!D16="A","A"," ")</f>
        <v xml:space="preserve"> </v>
      </c>
    </row>
    <row r="78" spans="1:19" x14ac:dyDescent="0.2">
      <c r="A78" s="497" t="str">
        <f>Summary!A27</f>
        <v>Junior Girl Scout Way</v>
      </c>
      <c r="B78" s="498"/>
      <c r="C78" s="297" t="str">
        <f>IF(Badges!D491="C","C",IF(Badges!D491="P","P",""))</f>
        <v>C</v>
      </c>
      <c r="E78" s="292"/>
      <c r="F78" s="293" t="str">
        <f>Badges!C392</f>
        <v>Work with a friend who likes the</v>
      </c>
      <c r="G78" s="295" t="str">
        <f>IF(Badges!D392="A","A"," ")</f>
        <v xml:space="preserve"> </v>
      </c>
      <c r="I78" s="292"/>
      <c r="J78" s="293" t="str">
        <f>Badges!C465</f>
        <v>Visit a medical clinic</v>
      </c>
      <c r="K78" s="295" t="str">
        <f>IF(Badges!D465="A","A"," ")</f>
        <v xml:space="preserve"> </v>
      </c>
      <c r="M78" s="292"/>
      <c r="N78" s="293" t="str">
        <f>Badges!C541</f>
        <v>Go on a home tour</v>
      </c>
      <c r="O78" s="295" t="str">
        <f>IF(Badges!D541="A","A"," ")</f>
        <v xml:space="preserve"> </v>
      </c>
      <c r="Q78" s="499" t="str">
        <f>'Age-Level'!C18</f>
        <v>Fall Sales (Year 1)</v>
      </c>
      <c r="R78" s="499"/>
      <c r="S78" s="297" t="str">
        <f>IF('Age-Level'!D18="A","A","")</f>
        <v/>
      </c>
    </row>
    <row r="79" spans="1:19" x14ac:dyDescent="0.2">
      <c r="A79" s="502" t="str">
        <f>Summary!A28</f>
        <v>Flowers</v>
      </c>
      <c r="B79" s="503"/>
      <c r="C79" s="298" t="str">
        <f>IF(Badges!D514="C","C",IF(Badges!D514="P","P",""))</f>
        <v/>
      </c>
      <c r="E79" s="292"/>
      <c r="F79" s="293" t="str">
        <f>Badges!C393</f>
        <v>Find a drill in a book or online</v>
      </c>
      <c r="G79" s="295" t="str">
        <f>IF(Badges!D393="A","A"," ")</f>
        <v xml:space="preserve"> </v>
      </c>
      <c r="I79" s="292"/>
      <c r="J79" s="293" t="str">
        <f>Badges!C466</f>
        <v>Talk to family members and</v>
      </c>
      <c r="K79" s="295" t="str">
        <f>IF(Badges!D466="A","A"," ")</f>
        <v xml:space="preserve"> </v>
      </c>
      <c r="M79" s="292"/>
      <c r="N79" s="293" t="str">
        <f>Badges!C542</f>
        <v>Make a collage</v>
      </c>
      <c r="O79" s="295" t="str">
        <f>IF(Badges!D542="A","A"," ")</f>
        <v xml:space="preserve"> </v>
      </c>
      <c r="Q79" s="499" t="str">
        <f>'Age-Level'!C19</f>
        <v>Fall Sales (Year 2)</v>
      </c>
      <c r="R79" s="499"/>
      <c r="S79" s="297" t="str">
        <f>IF('Age-Level'!D19="A","A","")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IF(Badges!D543="A","A"," ")</f>
        <v xml:space="preserve"> </v>
      </c>
      <c r="Q80" s="499" t="str">
        <f>'Age-Level'!C21</f>
        <v>Thinking Day (Year 1)</v>
      </c>
      <c r="R80" s="499"/>
      <c r="S80" s="297" t="str">
        <f>IF('Age-Level'!D21="A","A","")</f>
        <v/>
      </c>
    </row>
    <row r="81" spans="1:22" x14ac:dyDescent="0.2">
      <c r="A81" s="505" t="str">
        <f>Summary!A30</f>
        <v>Business Owner</v>
      </c>
      <c r="B81" s="506"/>
      <c r="C81" s="296" t="str">
        <f>IF(Badges!D538="C","C",IF(Badges!D538="P","P",""))</f>
        <v/>
      </c>
      <c r="E81" s="292"/>
      <c r="F81" s="293" t="str">
        <f>Badges!C395</f>
        <v>Discuss the process with a</v>
      </c>
      <c r="G81" s="295" t="str">
        <f>IF(Badges!D395="A","A","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IF('Age-Level'!D22="A","A","")</f>
        <v/>
      </c>
    </row>
    <row r="82" spans="1:22" x14ac:dyDescent="0.2">
      <c r="A82" s="497" t="str">
        <f>Summary!A31</f>
        <v>Savvy Shopper</v>
      </c>
      <c r="B82" s="498"/>
      <c r="C82" s="297" t="str">
        <f>IF(Badges!D561="C","C",IF(Badges!D561="P","P",""))</f>
        <v/>
      </c>
      <c r="E82" s="292"/>
      <c r="F82" s="293" t="str">
        <f>Badges!C396</f>
        <v>Write a "Top 10 Tips for</v>
      </c>
      <c r="G82" s="295" t="str">
        <f>IF(Badges!D396="A","A"," ")</f>
        <v xml:space="preserve"> </v>
      </c>
      <c r="I82" s="292"/>
      <c r="J82" s="293" t="str">
        <f>Badges!C471</f>
        <v>Find lift-the-spirit songs</v>
      </c>
      <c r="K82" s="295" t="str">
        <f>IF(Badges!D471="A","A"," ")</f>
        <v xml:space="preserve"> </v>
      </c>
      <c r="M82" s="292"/>
      <c r="N82" s="293" t="str">
        <f>Badges!C545</f>
        <v>Log your wants</v>
      </c>
      <c r="O82" s="295" t="str">
        <f>IF(Badges!D545="A","A"," ")</f>
        <v xml:space="preserve"> </v>
      </c>
      <c r="Q82" s="499" t="str">
        <f>'Age-Level'!C24</f>
        <v>Global Action Award</v>
      </c>
      <c r="R82" s="499"/>
      <c r="S82" s="297" t="str">
        <f>IF('Age-Level'!D24="A","A","")</f>
        <v/>
      </c>
    </row>
    <row r="83" spans="1:22" x14ac:dyDescent="0.2">
      <c r="A83" s="524" t="str">
        <f>Summary!A32</f>
        <v>Cookie Business</v>
      </c>
      <c r="B83" s="525"/>
      <c r="C83" s="526"/>
      <c r="D83" s="288"/>
      <c r="E83" s="292"/>
      <c r="F83" s="293" t="str">
        <f>Badges!C397</f>
        <v>Make a short video or photo</v>
      </c>
      <c r="G83" s="295" t="str">
        <f>IF(Badges!D397="A","A"," ")</f>
        <v xml:space="preserve"> </v>
      </c>
      <c r="I83" s="292"/>
      <c r="J83" s="293" t="str">
        <f>Badges!C472</f>
        <v>Pick songs for a ceremony or</v>
      </c>
      <c r="K83" s="295" t="str">
        <f>IF(Badges!D472="A","A"," ")</f>
        <v>A</v>
      </c>
      <c r="M83" s="292"/>
      <c r="N83" s="293" t="str">
        <f>Badges!C546</f>
        <v>Investigate the latest trends</v>
      </c>
      <c r="O83" s="295" t="str">
        <f>IF(Badges!D546="A","A"," ")</f>
        <v xml:space="preserve"> </v>
      </c>
      <c r="Q83" s="499" t="str">
        <f>'Age-Level'!C26</f>
        <v>Journey Summit Pin</v>
      </c>
      <c r="R83" s="499"/>
      <c r="S83" s="297" t="str">
        <f>IF('Age-Level'!D26="A","A","")</f>
        <v/>
      </c>
    </row>
    <row r="84" spans="1:22" x14ac:dyDescent="0.2">
      <c r="A84" s="497" t="str">
        <f>Summary!A33</f>
        <v>Cookie CEO</v>
      </c>
      <c r="B84" s="498"/>
      <c r="C84" s="297" t="str">
        <f>IF(Badges!D575="C","C",IF(Badges!D575="P","P",""))</f>
        <v>C</v>
      </c>
      <c r="E84" s="500" t="str">
        <f>Badges!B400</f>
        <v>Inside Government</v>
      </c>
      <c r="F84" s="500"/>
      <c r="G84" s="500"/>
      <c r="I84" s="292"/>
      <c r="J84" s="293" t="str">
        <f>Badges!C473</f>
        <v>Make up a song to share a</v>
      </c>
      <c r="K84" s="295" t="str">
        <f>IF(Badges!D473="A","A"," ")</f>
        <v xml:space="preserve"> </v>
      </c>
      <c r="M84" s="292"/>
      <c r="N84" s="293" t="str">
        <f>Badges!C547</f>
        <v>Do some time travel</v>
      </c>
      <c r="O84" s="295" t="str">
        <f>IF(Badges!D547="A","A"," ")</f>
        <v xml:space="preserve"> </v>
      </c>
      <c r="Q84" s="499" t="str">
        <f>'Age-Level'!C28</f>
        <v>International Friendship Recognition</v>
      </c>
      <c r="R84" s="499"/>
      <c r="S84" s="297" t="str">
        <f>IF('Age-Level'!D28="A","A","")</f>
        <v/>
      </c>
    </row>
    <row r="85" spans="1:22" x14ac:dyDescent="0.2">
      <c r="A85" s="497" t="str">
        <f>Summary!A34</f>
        <v>Customer Insights</v>
      </c>
      <c r="B85" s="498"/>
      <c r="C85" s="297" t="str">
        <f>IF(Badges!D588="C","C",IF(Badges!D588="P","P",""))</f>
        <v>P</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IF('Age-Level'!D30="A","A","")</f>
        <v/>
      </c>
    </row>
    <row r="86" spans="1:22" x14ac:dyDescent="0.2">
      <c r="A86" s="321"/>
      <c r="B86" s="321"/>
      <c r="C86" s="361"/>
      <c r="E86" s="292"/>
      <c r="F86" s="293" t="str">
        <f>Badges!C402</f>
        <v>Be an active citizen in action</v>
      </c>
      <c r="G86" s="295" t="str">
        <f>IF(Badges!D402="A","A"," ")</f>
        <v xml:space="preserve"> </v>
      </c>
      <c r="I86" s="292"/>
      <c r="J86" s="293" t="str">
        <f>Badges!C475</f>
        <v>Celebrate the Girl Scout Promise</v>
      </c>
      <c r="K86" s="295" t="str">
        <f>IF(Badges!D475="A","A"," ")</f>
        <v>A</v>
      </c>
      <c r="M86" s="292"/>
      <c r="N86" s="293" t="str">
        <f>Badges!C549</f>
        <v>Family stories</v>
      </c>
      <c r="O86" s="295" t="str">
        <f>IF(Badges!D549="A","A"," ")</f>
        <v xml:space="preserve"> </v>
      </c>
      <c r="Q86" s="499" t="str">
        <f>'Age-Level'!C31</f>
        <v>Rededication (1st year)</v>
      </c>
      <c r="R86" s="499"/>
      <c r="S86" s="309" t="str">
        <f>IF('Age-Level'!D31="C","C","")</f>
        <v/>
      </c>
    </row>
    <row r="87" spans="1:22" x14ac:dyDescent="0.2">
      <c r="A87" s="518" t="s">
        <v>133</v>
      </c>
      <c r="B87" s="519"/>
      <c r="C87" s="519"/>
      <c r="E87" s="292"/>
      <c r="F87" s="293" t="str">
        <f>Badges!C403</f>
        <v>Take a poll</v>
      </c>
      <c r="G87" s="295" t="str">
        <f>IF(Badges!D403="A","A"," ")</f>
        <v xml:space="preserve"> </v>
      </c>
      <c r="I87" s="292"/>
      <c r="J87" s="293" t="str">
        <f>Badges!C476</f>
        <v xml:space="preserve">Imagine yourself as one of the </v>
      </c>
      <c r="K87" s="295" t="str">
        <f>IF(Badges!D476="A","A"," ")</f>
        <v xml:space="preserve"> </v>
      </c>
      <c r="M87" s="292"/>
      <c r="N87" s="293" t="str">
        <f>Badges!C550</f>
        <v>Trade stories with friends</v>
      </c>
      <c r="O87" s="295" t="str">
        <f>IF(Badges!D550="A","A"," ")</f>
        <v xml:space="preserve"> </v>
      </c>
      <c r="Q87" s="499" t="str">
        <f>'Age-Level'!C32</f>
        <v>Rededication (2nd year)</v>
      </c>
      <c r="R87" s="499"/>
      <c r="S87" s="309" t="str">
        <f>IF('Age-Level'!D32="C","C","")</f>
        <v/>
      </c>
    </row>
    <row r="88" spans="1:22" x14ac:dyDescent="0.2">
      <c r="B88" s="520" t="str">
        <f>Journeys!A6</f>
        <v>Agent of Change</v>
      </c>
      <c r="C88" s="521"/>
      <c r="E88" s="292"/>
      <c r="F88" s="293" t="str">
        <f>Badges!C404</f>
        <v>Get a global view</v>
      </c>
      <c r="G88" s="295" t="str">
        <f>IF(Badges!D404="A","A"," ")</f>
        <v xml:space="preserve"> </v>
      </c>
      <c r="I88" s="292"/>
      <c r="J88" s="293" t="str">
        <f>Badges!C477</f>
        <v>Help a Brownie or Daisy group</v>
      </c>
      <c r="K88" s="295" t="str">
        <f>IF(Badges!D477="A","A"," ")</f>
        <v xml:space="preserve"> </v>
      </c>
      <c r="M88" s="292"/>
      <c r="N88" s="293" t="str">
        <f>Badges!C551</f>
        <v>Analyze customer reviews</v>
      </c>
      <c r="O88" s="295" t="str">
        <f>IF(Badges!D551="A","A"," ")</f>
        <v xml:space="preserve"> </v>
      </c>
      <c r="Q88" s="499" t="str">
        <f>'Age-Level'!C33</f>
        <v>Rededication (3rd year)</v>
      </c>
      <c r="R88" s="499"/>
      <c r="S88" s="309" t="str">
        <f>IF('Age-Level'!D33="C","C","")</f>
        <v/>
      </c>
    </row>
    <row r="89" spans="1:22" x14ac:dyDescent="0.2">
      <c r="B89" s="303" t="str">
        <f>Journeys!B7</f>
        <v>The Power of One Award</v>
      </c>
      <c r="C89" s="304" t="str">
        <f>Journeys!D11</f>
        <v>C</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IF('Age-Level'!D34="C","C","")</f>
        <v/>
      </c>
    </row>
    <row r="90" spans="1:22" x14ac:dyDescent="0.2">
      <c r="B90" s="303" t="str">
        <f>Journeys!B12</f>
        <v>The Power of Team Award</v>
      </c>
      <c r="C90" s="304" t="str">
        <f>Journeys!D15</f>
        <v>C</v>
      </c>
      <c r="E90" s="292"/>
      <c r="F90" s="293" t="str">
        <f>Badges!C406</f>
        <v>Visit a branch of the city, town</v>
      </c>
      <c r="G90" s="295" t="str">
        <f>IF(Badges!D406="A","A"," ")</f>
        <v xml:space="preserve"> </v>
      </c>
      <c r="I90" s="292"/>
      <c r="J90" s="293" t="str">
        <f>Badges!C479</f>
        <v>Make a time capsule</v>
      </c>
      <c r="K90" s="295" t="str">
        <f>IF(Badges!D479="A","A"," ")</f>
        <v xml:space="preserve"> </v>
      </c>
      <c r="M90" s="292"/>
      <c r="N90" s="293" t="str">
        <f>Badges!C553</f>
        <v>Visit the mall</v>
      </c>
      <c r="O90" s="295" t="str">
        <f>IF(Badges!D553="A","A"," ")</f>
        <v xml:space="preserve"> </v>
      </c>
      <c r="Q90" s="499" t="str">
        <f>'Age-Level'!C35</f>
        <v>Rededication (5th year)</v>
      </c>
      <c r="R90" s="499"/>
      <c r="S90" s="309" t="str">
        <f>IF('Age-Level'!D35="C","C","")</f>
        <v/>
      </c>
    </row>
    <row r="91" spans="1:22" x14ac:dyDescent="0.2">
      <c r="B91" s="303" t="str">
        <f>Journeys!B16</f>
        <v>The Power of Community Award</v>
      </c>
      <c r="C91" s="304" t="str">
        <f>Journeys!D19</f>
        <v>C</v>
      </c>
      <c r="E91" s="292"/>
      <c r="F91" s="293" t="str">
        <f>Badges!C407</f>
        <v>Interview an elected official</v>
      </c>
      <c r="G91" s="295" t="str">
        <f>IF(Badges!D407="A","A"," ")</f>
        <v xml:space="preserve"> </v>
      </c>
      <c r="I91" s="292"/>
      <c r="J91" s="293" t="str">
        <f>Badges!C480</f>
        <v>Scouts' Own for sisterhood</v>
      </c>
      <c r="K91" s="295" t="str">
        <f>IF(Badges!D480="A","A"," ")</f>
        <v xml:space="preserve"> </v>
      </c>
      <c r="M91" s="292"/>
      <c r="N91" s="293" t="str">
        <f>Badges!C554</f>
        <v>Shop for groceries</v>
      </c>
      <c r="O91" s="295" t="str">
        <f>IF(Badges!D554="A","A","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IF(Badges!D408="A","A"," ")</f>
        <v xml:space="preserve"> </v>
      </c>
      <c r="I92" s="292"/>
      <c r="J92" s="293" t="str">
        <f>Badges!C481</f>
        <v>Sisters across time</v>
      </c>
      <c r="K92" s="295" t="str">
        <f>IF(Badges!D481="A","A"," ")</f>
        <v>A</v>
      </c>
      <c r="M92" s="292"/>
      <c r="N92" s="293" t="str">
        <f>Badges!C555</f>
        <v>Go on a comparison scavenger</v>
      </c>
      <c r="O92" s="295" t="str">
        <f>IF(Badges!D555="A","A"," ")</f>
        <v xml:space="preserve"> </v>
      </c>
      <c r="Q92" s="372">
        <v>1</v>
      </c>
      <c r="R92" s="324" t="str">
        <f>'Age-Level'!C37</f>
        <v>Choose one line from the Law</v>
      </c>
      <c r="S92" s="309" t="str">
        <f>IF('Age-Level'!D37="A","A","")</f>
        <v/>
      </c>
    </row>
    <row r="93" spans="1:22" x14ac:dyDescent="0.2">
      <c r="A93" s="302"/>
      <c r="B93" s="303" t="str">
        <f>Journeys!B23</f>
        <v>Energize Award</v>
      </c>
      <c r="C93" s="304" t="str">
        <f>Journeys!D27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4" t="str">
        <f>'Age-Level'!C38</f>
        <v>Find a woman in your community</v>
      </c>
      <c r="S93" s="309" t="str">
        <f>IF('Age-Level'!D38="A","A","")</f>
        <v/>
      </c>
    </row>
    <row r="94" spans="1:22" x14ac:dyDescent="0.2">
      <c r="A94" s="302"/>
      <c r="B94" s="303" t="str">
        <f>Journeys!B28</f>
        <v>Investigate Award</v>
      </c>
      <c r="C94" s="304" t="str">
        <f>Journeys!D32</f>
        <v xml:space="preserve"> </v>
      </c>
      <c r="E94" s="292"/>
      <c r="F94" s="293" t="str">
        <f>Badges!C410</f>
        <v>Hold a "mock vote" on</v>
      </c>
      <c r="G94" s="295" t="str">
        <f>IF(Badges!D410="A","A"," ")</f>
        <v xml:space="preserve"> </v>
      </c>
      <c r="I94" s="292"/>
      <c r="J94" s="293" t="str">
        <f>Badges!C483</f>
        <v>Improve part of a park in your</v>
      </c>
      <c r="K94" s="295" t="str">
        <f>IF(Badges!D483="A","A"," ")</f>
        <v xml:space="preserve"> </v>
      </c>
      <c r="M94" s="292"/>
      <c r="N94" s="293" t="str">
        <f>Badges!C557</f>
        <v>Help with a family purchase</v>
      </c>
      <c r="O94" s="295" t="str">
        <f>IF(Badges!D557="A","A"," ")</f>
        <v xml:space="preserve"> </v>
      </c>
      <c r="Q94" s="370">
        <v>3</v>
      </c>
      <c r="R94" s="324" t="str">
        <f>'Age-Level'!C39</f>
        <v>Gather three inspirational quotes</v>
      </c>
      <c r="S94" s="309" t="str">
        <f>IF('Age-Level'!D39="A","A","")</f>
        <v/>
      </c>
    </row>
    <row r="95" spans="1:22" x14ac:dyDescent="0.2">
      <c r="A95" s="299"/>
      <c r="B95" s="303" t="str">
        <f>Journeys!B33</f>
        <v>Innovate Award</v>
      </c>
      <c r="C95" s="304" t="str">
        <f>Journeys!D36</f>
        <v xml:space="preserve"> </v>
      </c>
      <c r="E95" s="292"/>
      <c r="F95" s="293" t="str">
        <f>Badges!C411</f>
        <v>For 24 hours, list the laws that</v>
      </c>
      <c r="G95" s="295" t="str">
        <f>IF(Badges!D411="A","A"," ")</f>
        <v xml:space="preserve"> </v>
      </c>
      <c r="I95" s="292"/>
      <c r="J95" s="293" t="str">
        <f>Badges!C484</f>
        <v>Tackle a problem in your</v>
      </c>
      <c r="K95" s="295" t="str">
        <f>IF(Badges!D484="A","A"," ")</f>
        <v>A</v>
      </c>
      <c r="M95" s="292"/>
      <c r="N95" s="293" t="str">
        <f>Badges!C558</f>
        <v>Make a plan for your cookie</v>
      </c>
      <c r="O95" s="295" t="str">
        <f>IF(Badges!D558="A","A"," ")</f>
        <v xml:space="preserve"> </v>
      </c>
      <c r="Q95" s="370">
        <v>4</v>
      </c>
      <c r="R95" s="324" t="str">
        <f>'Age-Level'!C40</f>
        <v>Make something to remind you</v>
      </c>
      <c r="S95" s="309" t="str">
        <f>IF('Age-Level'!D40="A","A","")</f>
        <v/>
      </c>
      <c r="U95" s="290"/>
      <c r="V95" s="290"/>
    </row>
    <row r="96" spans="1:22" x14ac:dyDescent="0.2">
      <c r="B96" s="364" t="str">
        <f>Journeys!A39</f>
        <v>aMUSE</v>
      </c>
      <c r="C96" s="365"/>
      <c r="E96" s="292"/>
      <c r="F96" s="293" t="str">
        <f>Badges!C412</f>
        <v>Think about laws you might</v>
      </c>
      <c r="G96" s="295" t="str">
        <f>IF(Badges!D412="A","A"," ")</f>
        <v xml:space="preserve"> </v>
      </c>
      <c r="I96" s="292"/>
      <c r="J96" s="293" t="str">
        <f>Badges!C485</f>
        <v>Make a walking tour for your</v>
      </c>
      <c r="K96" s="295" t="str">
        <f>IF(Badges!D485="A","A"," ")</f>
        <v xml:space="preserve"> </v>
      </c>
      <c r="M96" s="292"/>
      <c r="N96" s="293" t="str">
        <f>Badges!C559</f>
        <v>Look into your future</v>
      </c>
      <c r="O96" s="295" t="str">
        <f>IF(Badges!D559="A","A"," ")</f>
        <v xml:space="preserve"> </v>
      </c>
      <c r="Q96" s="370">
        <v>5</v>
      </c>
      <c r="R96" s="324" t="str">
        <f>'Age-Level'!C41</f>
        <v xml:space="preserve">Make a commitment to live what </v>
      </c>
      <c r="S96" s="309" t="str">
        <f>IF('Age-Level'!D41="A","A","")</f>
        <v/>
      </c>
      <c r="U96" s="290"/>
      <c r="V96" s="290"/>
    </row>
    <row r="97" spans="1:23" x14ac:dyDescent="0.2">
      <c r="B97" s="303" t="str">
        <f>Journeys!B40</f>
        <v>Reach Out</v>
      </c>
      <c r="C97" s="304" t="str">
        <f>Journeys!D42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Journeys!D45</f>
        <v xml:space="preserve"> </v>
      </c>
      <c r="E98" s="292"/>
      <c r="F98" s="293" t="str">
        <f>Badges!C414</f>
        <v>Report on a government meeting</v>
      </c>
      <c r="G98" s="295" t="str">
        <f>IF(Badges!D414="A","A"," ")</f>
        <v xml:space="preserve"> </v>
      </c>
      <c r="I98" s="292"/>
      <c r="J98" s="293" t="str">
        <f>Badges!C487</f>
        <v>Try a tradition from the past</v>
      </c>
      <c r="K98" s="295" t="str">
        <f>IF(Badges!D487="A","A"," ")</f>
        <v>A</v>
      </c>
      <c r="M98" s="292">
        <v>1</v>
      </c>
      <c r="N98" s="293" t="str">
        <f>Badges!C564</f>
        <v>Set a group goal</v>
      </c>
      <c r="O98" s="294"/>
      <c r="Q98" s="372">
        <v>1</v>
      </c>
      <c r="R98" s="324" t="str">
        <f>'Age-Level'!C44</f>
        <v>Choose one line from the Law</v>
      </c>
      <c r="S98" s="309" t="str">
        <f>IF('Age-Level'!D44="A","A","")</f>
        <v/>
      </c>
      <c r="U98" s="290"/>
      <c r="V98" s="290"/>
    </row>
    <row r="99" spans="1:23" x14ac:dyDescent="0.2">
      <c r="B99" s="303" t="str">
        <f>Journeys!B46</f>
        <v>Try Out</v>
      </c>
      <c r="C99" s="304" t="str">
        <f>Journeys!D48</f>
        <v xml:space="preserve"> </v>
      </c>
      <c r="E99" s="292"/>
      <c r="F99" s="293" t="str">
        <f>Badges!C415</f>
        <v>Follow the local news every day</v>
      </c>
      <c r="G99" s="295" t="str">
        <f>IF(Badges!D415="A","A"," ")</f>
        <v xml:space="preserve"> </v>
      </c>
      <c r="I99" s="292"/>
      <c r="J99" s="293" t="str">
        <f>Badges!C488</f>
        <v>Create a game about Girl Scout</v>
      </c>
      <c r="K99" s="295" t="str">
        <f>IF(Badges!D488="A","A"," ")</f>
        <v xml:space="preserve"> </v>
      </c>
      <c r="M99" s="292"/>
      <c r="N99" s="293" t="str">
        <f>Badges!C565</f>
        <v>Decide how many boxes of</v>
      </c>
      <c r="O99" s="295" t="str">
        <f>IF(Badges!D565="A","A"," ")</f>
        <v>A</v>
      </c>
      <c r="Q99" s="370">
        <v>2</v>
      </c>
      <c r="R99" s="324" t="str">
        <f>'Age-Level'!C45</f>
        <v>Find a woman in your community</v>
      </c>
      <c r="S99" s="309" t="str">
        <f>IF('Age-Level'!D45="A","A","")</f>
        <v/>
      </c>
      <c r="U99" s="366"/>
      <c r="V99" s="367"/>
      <c r="W99" s="322"/>
    </row>
    <row r="100" spans="1:23" x14ac:dyDescent="0.2">
      <c r="B100" s="320"/>
      <c r="C100" s="320"/>
      <c r="E100" s="292"/>
      <c r="F100" s="293" t="str">
        <f>Badges!C416</f>
        <v>Interview a local historian or</v>
      </c>
      <c r="G100" s="295" t="str">
        <f>IF(Badges!D416="A","A"," ")</f>
        <v xml:space="preserve"> </v>
      </c>
      <c r="I100" s="292"/>
      <c r="J100" s="293" t="str">
        <f>Badges!C489</f>
        <v>Start a Dez chain story</v>
      </c>
      <c r="K100" s="295" t="str">
        <f>IF(Badges!D489="A","A"," ")</f>
        <v xml:space="preserve"> </v>
      </c>
      <c r="M100" s="292">
        <v>2</v>
      </c>
      <c r="N100" s="293" t="str">
        <f>Badges!C566</f>
        <v>Explore how a small business</v>
      </c>
      <c r="O100" s="294"/>
      <c r="Q100" s="370">
        <v>3</v>
      </c>
      <c r="R100" s="324" t="str">
        <f>'Age-Level'!C46</f>
        <v>Gather three inspirational quotes</v>
      </c>
      <c r="S100" s="309" t="str">
        <f>IF('Age-Level'!D46="A","A","")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IF(Badges!D567="A","A"," ")</f>
        <v>A</v>
      </c>
      <c r="Q101" s="370">
        <v>4</v>
      </c>
      <c r="R101" s="324" t="str">
        <f>'Age-Level'!C47</f>
        <v>Make something to remind you</v>
      </c>
      <c r="S101" s="309" t="str">
        <f>IF('Age-Level'!D47="A","A","")</f>
        <v/>
      </c>
      <c r="U101" s="290"/>
      <c r="V101" s="290"/>
    </row>
    <row r="102" spans="1:23" x14ac:dyDescent="0.2">
      <c r="A102" s="306"/>
      <c r="B102" s="323" t="str">
        <f>Bridging!B6</f>
        <v>Pass It On!</v>
      </c>
      <c r="C102" s="296" t="str">
        <f>IF(Bridging!D10="C","C",IF(Bridging!D10="P","P",""))</f>
        <v>C</v>
      </c>
      <c r="E102" s="292"/>
      <c r="F102" s="293" t="str">
        <f>Badges!C418</f>
        <v>Plan a campaign as if you were</v>
      </c>
      <c r="G102" s="295" t="str">
        <f>IF(Badges!D418="A","A"," ")</f>
        <v xml:space="preserve"> </v>
      </c>
      <c r="I102" s="292">
        <v>1</v>
      </c>
      <c r="J102" s="293" t="str">
        <f>Badges!C493</f>
        <v>Uncover the science of one flower</v>
      </c>
      <c r="K102" s="294"/>
      <c r="M102" s="292">
        <v>3</v>
      </c>
      <c r="N102" s="293" t="str">
        <f>Badges!C568</f>
        <v>Create a cookie sale job list</v>
      </c>
      <c r="O102" s="294"/>
      <c r="Q102" s="370">
        <v>5</v>
      </c>
      <c r="R102" s="324" t="str">
        <f>'Age-Level'!C48</f>
        <v xml:space="preserve">Make a commitment to live what </v>
      </c>
      <c r="S102" s="309" t="str">
        <f>IF('Age-Level'!D48="A","A","")</f>
        <v/>
      </c>
      <c r="U102" s="290"/>
      <c r="V102" s="290"/>
    </row>
    <row r="103" spans="1:23" x14ac:dyDescent="0.2">
      <c r="A103" s="306"/>
      <c r="B103" s="307" t="str">
        <f>Bridging!B11</f>
        <v>Look Ahead!</v>
      </c>
      <c r="C103" s="297" t="str">
        <f>IF(Bridging!D15="C","C",IF(Bridging!D15="P","P",""))</f>
        <v>C</v>
      </c>
      <c r="E103" s="292"/>
      <c r="F103" s="293" t="str">
        <f>Badges!C419</f>
        <v>Work on someone else's</v>
      </c>
      <c r="G103" s="295" t="str">
        <f>IF(Badges!D419="A","A"," ")</f>
        <v xml:space="preserve"> </v>
      </c>
      <c r="I103" s="292"/>
      <c r="J103" s="293" t="str">
        <f>Badges!C494</f>
        <v>Go on a flower hunt</v>
      </c>
      <c r="K103" s="295" t="str">
        <f>IF(Badges!D494="A","A"," ")</f>
        <v xml:space="preserve"> </v>
      </c>
      <c r="M103" s="292"/>
      <c r="N103" s="293" t="str">
        <f>Badges!C569</f>
        <v>Brainstorm with your group</v>
      </c>
      <c r="O103" s="295" t="str">
        <f>IF(Badges!D569="A","A"," ")</f>
        <v>A</v>
      </c>
      <c r="Q103" s="522" t="str">
        <f>'Age-Level'!B50</f>
        <v>Safety Award</v>
      </c>
      <c r="R103" s="523"/>
      <c r="S103" s="309"/>
      <c r="U103" s="290"/>
      <c r="V103" s="290"/>
    </row>
    <row r="104" spans="1:23" x14ac:dyDescent="0.2">
      <c r="A104" s="306"/>
      <c r="B104" s="324" t="str">
        <f>Bridging!C16</f>
        <v>Plan a Ceremony</v>
      </c>
      <c r="C104" s="297" t="str">
        <f>IF(Bridging!D17="C","C",IF(Bridging!D17="P","P",""))</f>
        <v/>
      </c>
      <c r="E104" s="292"/>
      <c r="F104" s="293" t="str">
        <f>Badges!C420</f>
        <v>Create a pamphlet or poster</v>
      </c>
      <c r="G104" s="295" t="str">
        <f>IF(Badges!D420="A","A"," ")</f>
        <v xml:space="preserve"> </v>
      </c>
      <c r="I104" s="292"/>
      <c r="J104" s="293" t="str">
        <f>Badges!C495</f>
        <v>Grow your flower</v>
      </c>
      <c r="K104" s="295" t="str">
        <f>IF(Badges!D495="A","A"," ")</f>
        <v xml:space="preserve"> </v>
      </c>
      <c r="M104" s="292">
        <v>4</v>
      </c>
      <c r="N104" s="293" t="str">
        <f>Badges!C570</f>
        <v>Learn to make a good impression</v>
      </c>
      <c r="O104" s="294"/>
      <c r="Q104" s="372">
        <v>1</v>
      </c>
      <c r="R104" s="324" t="str">
        <f>'Age-Level'!C51</f>
        <v>Find out what the most common</v>
      </c>
      <c r="S104" s="309" t="str">
        <f>IF('Age-Level'!D51="A","A","")</f>
        <v/>
      </c>
      <c r="U104" s="290"/>
      <c r="V104" s="290"/>
    </row>
    <row r="105" spans="1:23" x14ac:dyDescent="0.2">
      <c r="B105" s="308" t="s">
        <v>602</v>
      </c>
      <c r="C105" s="297" t="str">
        <f>IF(Bridging!D18="C","C",IF(Bridging!D18="P","P",""))</f>
        <v>P</v>
      </c>
      <c r="E105" s="500" t="str">
        <f>Badges!B423</f>
        <v>Simple Meals</v>
      </c>
      <c r="F105" s="501"/>
      <c r="G105" s="501"/>
      <c r="I105" s="292"/>
      <c r="J105" s="293" t="str">
        <f>Badges!C496</f>
        <v>Talk to a real botanist and learn</v>
      </c>
      <c r="K105" s="295" t="str">
        <f>IF(Badges!D496="A","A"," ")</f>
        <v xml:space="preserve"> </v>
      </c>
      <c r="M105" s="292"/>
      <c r="N105" s="293" t="str">
        <f>Badges!C571</f>
        <v>Who is more likely to make a</v>
      </c>
      <c r="O105" s="295" t="str">
        <f>IF(Badges!D571="A","A"," ")</f>
        <v>A</v>
      </c>
      <c r="Q105" s="370">
        <v>2</v>
      </c>
      <c r="R105" s="324" t="str">
        <f>'Age-Level'!C52</f>
        <v>Conduct an emergency evacuation</v>
      </c>
      <c r="S105" s="309" t="str">
        <f>IF('Age-Level'!D52="A","A","")</f>
        <v/>
      </c>
      <c r="U105" s="290"/>
      <c r="V105" s="290"/>
    </row>
    <row r="106" spans="1:23" x14ac:dyDescent="0.2">
      <c r="B106" s="300"/>
      <c r="C106" s="322"/>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4" t="str">
        <f>'Age-Level'!C53</f>
        <v>Find out how to read weather signs</v>
      </c>
      <c r="S106" s="309" t="str">
        <f>IF('Age-Level'!D53="A","A","")</f>
        <v/>
      </c>
      <c r="U106" s="290"/>
      <c r="V106" s="290"/>
    </row>
    <row r="107" spans="1:23" x14ac:dyDescent="0.2">
      <c r="A107" s="500" t="str">
        <f>Badges!B354</f>
        <v>Drawing</v>
      </c>
      <c r="B107" s="501"/>
      <c r="C107" s="501"/>
      <c r="E107" s="292"/>
      <c r="F107" s="293" t="str">
        <f>Badges!C425</f>
        <v>Visit a restaurant</v>
      </c>
      <c r="G107" s="295" t="str">
        <f>IF(Badges!D425="A","A"," ")</f>
        <v xml:space="preserve"> </v>
      </c>
      <c r="I107" s="292"/>
      <c r="J107" s="293" t="str">
        <f>Badges!C498</f>
        <v>Dye a flower</v>
      </c>
      <c r="K107" s="295" t="str">
        <f>IF(Badges!D498="A","A"," ")</f>
        <v xml:space="preserve"> </v>
      </c>
      <c r="M107" s="292"/>
      <c r="N107" s="293" t="str">
        <f>Badges!C573</f>
        <v>Your sales numbers are the key</v>
      </c>
      <c r="O107" s="295" t="str">
        <f>IF(Badges!D573="A","A"," ")</f>
        <v>A</v>
      </c>
      <c r="Q107" s="370">
        <v>4</v>
      </c>
      <c r="R107" s="324" t="str">
        <f>'Age-Level'!C54</f>
        <v>Learn about bicycle safety</v>
      </c>
      <c r="S107" s="309" t="str">
        <f>IF('Age-Level'!D54="A","A","")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IF(Badges!D426="A","A"," ")</f>
        <v xml:space="preserve"> </v>
      </c>
      <c r="I108" s="292"/>
      <c r="J108" s="293" t="str">
        <f>Badges!C499</f>
        <v>Stop and smell the flowers</v>
      </c>
      <c r="K108" s="295" t="str">
        <f>IF(Badges!D499="A","A"," ")</f>
        <v xml:space="preserve"> </v>
      </c>
      <c r="M108" s="500" t="str">
        <f>Badges!B576</f>
        <v>Customer Insights</v>
      </c>
      <c r="N108" s="501"/>
      <c r="O108" s="501"/>
      <c r="Q108" s="370">
        <v>5</v>
      </c>
      <c r="R108" s="324" t="str">
        <f>'Age-Level'!C55</f>
        <v>Go on a hazard-identification walk</v>
      </c>
      <c r="S108" s="309" t="str">
        <f>IF('Age-Level'!D55="A","A","")</f>
        <v/>
      </c>
      <c r="U108" s="290"/>
      <c r="V108" s="290"/>
    </row>
    <row r="109" spans="1:23" x14ac:dyDescent="0.2">
      <c r="A109" s="292"/>
      <c r="B109" s="293" t="str">
        <f>Badges!C356</f>
        <v>Try black and white</v>
      </c>
      <c r="C109" s="295" t="str">
        <f>IF(Badges!D356="A","A"," ")</f>
        <v xml:space="preserve"> </v>
      </c>
      <c r="E109" s="292"/>
      <c r="F109" s="293" t="str">
        <f>Badges!C427</f>
        <v>Tour a kitchen</v>
      </c>
      <c r="G109" s="295" t="str">
        <f>IF(Badges!D427="A","A"," ")</f>
        <v xml:space="preserve"> </v>
      </c>
      <c r="I109" s="292"/>
      <c r="J109" s="293" t="str">
        <f>Badges!C500</f>
        <v>Meet flower families</v>
      </c>
      <c r="K109" s="295" t="str">
        <f>IF(Badges!D500="A","A","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IF(Badges!D357="A","A","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IF(Badges!D578="A","A"," ")</f>
        <v xml:space="preserve"> </v>
      </c>
      <c r="Q110" s="518" t="s">
        <v>600</v>
      </c>
      <c r="R110" s="527"/>
      <c r="S110" s="527"/>
      <c r="U110" s="367"/>
      <c r="V110" s="367"/>
      <c r="W110" s="322"/>
    </row>
    <row r="111" spans="1:23" x14ac:dyDescent="0.2">
      <c r="A111" s="292"/>
      <c r="B111" s="293" t="str">
        <f>Badges!C358</f>
        <v>Mix and match</v>
      </c>
      <c r="C111" s="295" t="str">
        <f>IF(Badges!D358="A","A"," ")</f>
        <v>A</v>
      </c>
      <c r="E111" s="292"/>
      <c r="F111" s="293" t="str">
        <f>Badges!C429</f>
        <v>Make easy weekday breakfasts</v>
      </c>
      <c r="G111" s="295" t="str">
        <f>IF(Badges!D429="A","A"," ")</f>
        <v xml:space="preserve"> </v>
      </c>
      <c r="I111" s="292"/>
      <c r="J111" s="293" t="str">
        <f>Badges!C502</f>
        <v>Flowers are fruits in disguise</v>
      </c>
      <c r="K111" s="295" t="str">
        <f>IF(Badges!D502="A","A"," ")</f>
        <v xml:space="preserve"> </v>
      </c>
      <c r="M111" s="292">
        <v>2</v>
      </c>
      <c r="N111" s="293" t="str">
        <f>Badges!C579</f>
        <v>Do some research at the grocery store</v>
      </c>
      <c r="O111" s="294"/>
      <c r="Q111" s="522" t="str">
        <f>'Fun Patches'!C25</f>
        <v>&lt;LIST PATCH HERE&gt;</v>
      </c>
      <c r="R111" s="528"/>
      <c r="S111" s="304" t="str">
        <f>IF('Fun Patches'!D25="A","A","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IF(Badges!D430="A","A"," ")</f>
        <v xml:space="preserve"> </v>
      </c>
      <c r="I112" s="292"/>
      <c r="J112" s="293" t="str">
        <f>Badges!C503</f>
        <v>Flowers are healers</v>
      </c>
      <c r="K112" s="295" t="str">
        <f>IF(Badges!D503="A","A"," ")</f>
        <v xml:space="preserve"> </v>
      </c>
      <c r="M112" s="292"/>
      <c r="N112" s="293" t="str">
        <f>Badges!C580</f>
        <v>Walk through the aisles with your</v>
      </c>
      <c r="O112" s="295" t="str">
        <f>IF(Badges!D580="A","A"," ")</f>
        <v xml:space="preserve"> </v>
      </c>
      <c r="Q112" s="522" t="str">
        <f>'Fun Patches'!C26</f>
        <v>&lt;LIST PATCH HERE&gt;</v>
      </c>
      <c r="R112" s="528"/>
      <c r="S112" s="304" t="str">
        <f>IF('Fun Patches'!D26="A","A"," ")</f>
        <v xml:space="preserve"> </v>
      </c>
      <c r="U112" s="290"/>
      <c r="V112" s="290"/>
    </row>
    <row r="113" spans="1:22" x14ac:dyDescent="0.2">
      <c r="A113" s="292"/>
      <c r="B113" s="293" t="str">
        <f>Badges!C360</f>
        <v>Draw a picture of something that</v>
      </c>
      <c r="C113" s="295" t="str">
        <f>IF(Badges!D360="A","A"," ")</f>
        <v xml:space="preserve"> </v>
      </c>
      <c r="E113" s="292"/>
      <c r="F113" s="293" t="str">
        <f>Badges!C431</f>
        <v>Make a weekend breakfast</v>
      </c>
      <c r="G113" s="295" t="str">
        <f>IF(Badges!D431="A","A"," ")</f>
        <v xml:space="preserve"> </v>
      </c>
      <c r="I113" s="292"/>
      <c r="J113" s="293" t="str">
        <f>Badges!C504</f>
        <v>Flowers are calming</v>
      </c>
      <c r="K113" s="295" t="str">
        <f>IF(Badges!D504="A","A"," ")</f>
        <v xml:space="preserve"> </v>
      </c>
      <c r="M113" s="292">
        <v>3</v>
      </c>
      <c r="N113" s="293" t="str">
        <f>Badges!C581</f>
        <v>Find out who buys cookies and why</v>
      </c>
      <c r="O113" s="294"/>
      <c r="Q113" s="522" t="str">
        <f>'Fun Patches'!C27</f>
        <v>&lt;LIST PATCH HERE&gt;</v>
      </c>
      <c r="R113" s="528"/>
      <c r="S113" s="304" t="str">
        <f>IF('Fun Patches'!D27="A","A"," ")</f>
        <v xml:space="preserve"> </v>
      </c>
      <c r="U113" s="290"/>
      <c r="V113" s="290"/>
    </row>
    <row r="114" spans="1:22" x14ac:dyDescent="0.2">
      <c r="A114" s="292"/>
      <c r="B114" s="293" t="str">
        <f>Badges!C361</f>
        <v>Use hatching and crosshatching</v>
      </c>
      <c r="C114" s="295" t="str">
        <f>IF(Badges!D361="A","A"," ")</f>
        <v>A</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IF(Badges!D582="A","A"," ")</f>
        <v>A</v>
      </c>
      <c r="Q114" s="522" t="str">
        <f>'Fun Patches'!C28</f>
        <v>&lt;LIST PATCH HERE&gt;</v>
      </c>
      <c r="R114" s="528"/>
      <c r="S114" s="304" t="str">
        <f>IF('Fun Patches'!D28="A","A"," ")</f>
        <v xml:space="preserve"> </v>
      </c>
      <c r="U114" s="290"/>
      <c r="V114" s="290"/>
    </row>
    <row r="115" spans="1:22" x14ac:dyDescent="0.2">
      <c r="A115" s="292"/>
      <c r="B115" s="293" t="str">
        <f>Badges!C362</f>
        <v>Use smudging to make shadows</v>
      </c>
      <c r="C115" s="295" t="str">
        <f>IF(Badges!D362="A","A"," ")</f>
        <v xml:space="preserve"> </v>
      </c>
      <c r="E115" s="292"/>
      <c r="F115" s="293" t="str">
        <f>Badges!C433</f>
        <v>Faltbread</v>
      </c>
      <c r="G115" s="295" t="str">
        <f>IF(Badges!D433="A","A"," ")</f>
        <v xml:space="preserve"> </v>
      </c>
      <c r="I115" s="292"/>
      <c r="J115" s="293" t="str">
        <f>Badges!C506</f>
        <v>Make a flower necklace</v>
      </c>
      <c r="K115" s="295" t="str">
        <f>IF(Badges!D506="A","A"," ")</f>
        <v xml:space="preserve"> </v>
      </c>
      <c r="M115" s="292">
        <v>4</v>
      </c>
      <c r="N115" s="293" t="str">
        <f>Badges!C583</f>
        <v>Learn from people who don't buy</v>
      </c>
      <c r="O115" s="294"/>
      <c r="Q115" s="522" t="str">
        <f>'Fun Patches'!C29</f>
        <v>&lt;LIST PATCH HERE&gt;</v>
      </c>
      <c r="R115" s="528"/>
      <c r="S115" s="304" t="str">
        <f>IF('Fun Patches'!D29="A","A","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IF(Badges!D434="A","A"," ")</f>
        <v xml:space="preserve"> </v>
      </c>
      <c r="I116" s="292"/>
      <c r="J116" s="293" t="str">
        <f>Badges!C507</f>
        <v>Dried-flower art</v>
      </c>
      <c r="K116" s="295" t="str">
        <f>IF(Badges!D507="A","A"," ")</f>
        <v xml:space="preserve"> </v>
      </c>
      <c r="M116" s="292"/>
      <c r="N116" s="293" t="str">
        <f>Badges!C584</f>
        <v>Hearing people say, "No, thanks"</v>
      </c>
      <c r="O116" s="295" t="str">
        <f>IF(Badges!D584="A","A"," ")</f>
        <v>A</v>
      </c>
      <c r="Q116" s="522" t="str">
        <f>'Fun Patches'!C30</f>
        <v>&lt;LIST PATCH HERE&gt;</v>
      </c>
      <c r="R116" s="528"/>
      <c r="S116" s="304" t="str">
        <f>IF('Fun Patches'!D30="A","A"," ")</f>
        <v xml:space="preserve"> </v>
      </c>
    </row>
    <row r="117" spans="1:22" x14ac:dyDescent="0.2">
      <c r="A117" s="292"/>
      <c r="B117" s="293" t="str">
        <f>Badges!C364</f>
        <v>Draw an outdoor scene</v>
      </c>
      <c r="C117" s="295" t="str">
        <f>IF(Badges!D364="A","A"," ")</f>
        <v xml:space="preserve"> </v>
      </c>
      <c r="E117" s="292"/>
      <c r="F117" s="293" t="str">
        <f>Badges!C435</f>
        <v>Pocket food</v>
      </c>
      <c r="G117" s="295" t="str">
        <f>IF(Badges!D435="A","A"," ")</f>
        <v xml:space="preserve"> </v>
      </c>
      <c r="I117" s="292"/>
      <c r="J117" s="293" t="str">
        <f>Badges!C508</f>
        <v>Fun with flower look-alikes</v>
      </c>
      <c r="K117" s="295" t="str">
        <f>IF(Badges!D508="A","A"," ")</f>
        <v xml:space="preserve"> </v>
      </c>
      <c r="M117" s="292">
        <v>5</v>
      </c>
      <c r="N117" s="293" t="str">
        <f>Badges!C585</f>
        <v>Listen for clues and ask great questions</v>
      </c>
      <c r="O117" s="294"/>
      <c r="Q117" s="522" t="str">
        <f>'Fun Patches'!C31</f>
        <v>&lt;LIST PATCH HERE&gt;</v>
      </c>
      <c r="R117" s="528"/>
      <c r="S117" s="304" t="str">
        <f>IF('Fun Patches'!D31="A","A"," ")</f>
        <v xml:space="preserve"> </v>
      </c>
    </row>
    <row r="118" spans="1:22" x14ac:dyDescent="0.2">
      <c r="A118" s="292"/>
      <c r="B118" s="293" t="str">
        <f>Badges!C365</f>
        <v>Zoom in on an object</v>
      </c>
      <c r="C118" s="295" t="str">
        <f>IF(Badges!D365="A","A","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IF(Badges!D586="A","A"," ")</f>
        <v>A</v>
      </c>
      <c r="Q118" s="522" t="str">
        <f>'Fun Patches'!C32</f>
        <v>&lt;LIST PATCH HERE&gt;</v>
      </c>
      <c r="R118" s="528"/>
      <c r="S118" s="304" t="str">
        <f>IF('Fun Patches'!D32="A","A"," ")</f>
        <v xml:space="preserve"> </v>
      </c>
    </row>
    <row r="119" spans="1:22" x14ac:dyDescent="0.2">
      <c r="A119" s="292"/>
      <c r="B119" s="293" t="str">
        <f>Badges!C366</f>
        <v>Take a bug's-eye view</v>
      </c>
      <c r="C119" s="295" t="str">
        <f>IF(Badges!D366="A","A"," ")</f>
        <v>A</v>
      </c>
      <c r="E119" s="292"/>
      <c r="F119" s="293" t="str">
        <f>Badges!C437</f>
        <v>Make a dessert you've never</v>
      </c>
      <c r="G119" s="295" t="str">
        <f>IF(Badges!D437="A","A"," ")</f>
        <v xml:space="preserve"> </v>
      </c>
      <c r="I119" s="292"/>
      <c r="J119" s="293" t="str">
        <f>Badges!C510</f>
        <v>Bouquet</v>
      </c>
      <c r="K119" s="295" t="str">
        <f>IF(Badges!D510="A","A"," ")</f>
        <v xml:space="preserve"> </v>
      </c>
      <c r="M119" s="302"/>
      <c r="N119" s="318"/>
      <c r="O119" s="322"/>
      <c r="Q119" s="522" t="str">
        <f>'Fun Patches'!C33</f>
        <v>&lt;LIST PATCH HERE&gt;</v>
      </c>
      <c r="R119" s="528"/>
      <c r="S119" s="304" t="str">
        <f>IF('Fun Patches'!D33="A","A","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IF(Badges!D438="A","A"," ")</f>
        <v xml:space="preserve"> </v>
      </c>
      <c r="I120" s="292"/>
      <c r="J120" s="293" t="str">
        <f>Badges!C511</f>
        <v>Corsage</v>
      </c>
      <c r="K120" s="295" t="str">
        <f>IF(Badges!D511="A","A"," ")</f>
        <v xml:space="preserve"> </v>
      </c>
      <c r="M120" s="518" t="s">
        <v>89</v>
      </c>
      <c r="N120" s="527"/>
      <c r="O120" s="527"/>
      <c r="Q120" s="522" t="str">
        <f>'Fun Patches'!C34</f>
        <v>&lt;LIST PATCH HERE&gt;</v>
      </c>
      <c r="R120" s="528"/>
      <c r="S120" s="304" t="str">
        <f>IF('Fun Patches'!D34="A","A"," ")</f>
        <v xml:space="preserve"> </v>
      </c>
    </row>
    <row r="121" spans="1:22" x14ac:dyDescent="0.2">
      <c r="A121" s="292"/>
      <c r="B121" s="293" t="str">
        <f>Badges!C368</f>
        <v>Draw a new cover for your</v>
      </c>
      <c r="C121" s="295" t="str">
        <f>IF(Badges!D368="A","A"," ")</f>
        <v xml:space="preserve"> </v>
      </c>
      <c r="E121" s="292"/>
      <c r="F121" s="293" t="str">
        <f>Badges!C439</f>
        <v>Make a holiday dessert</v>
      </c>
      <c r="G121" s="295" t="str">
        <f>IF(Badges!D439="A","A"," ")</f>
        <v xml:space="preserve"> </v>
      </c>
      <c r="I121" s="292"/>
      <c r="J121" s="293" t="str">
        <f>Badges!C512</f>
        <v>Arrangement</v>
      </c>
      <c r="K121" s="295" t="str">
        <f>IF(Badges!D512="A","A"," ")</f>
        <v xml:space="preserve"> </v>
      </c>
      <c r="M121" s="529" t="str">
        <f>'Fun Patches'!C5</f>
        <v>&lt;LIST PATCH HERE&gt;</v>
      </c>
      <c r="N121" s="530"/>
      <c r="O121" s="295" t="str">
        <f>IF('Fun Patches'!D5="A","A"," ")</f>
        <v xml:space="preserve"> </v>
      </c>
      <c r="Q121" s="522" t="str">
        <f>'Fun Patches'!C35</f>
        <v>&lt;LIST PATCH HERE&gt;</v>
      </c>
      <c r="R121" s="528"/>
      <c r="S121" s="304" t="str">
        <f>IF('Fun Patches'!D35="A","A"," ")</f>
        <v xml:space="preserve"> </v>
      </c>
    </row>
    <row r="122" spans="1:22" x14ac:dyDescent="0.2">
      <c r="A122" s="292"/>
      <c r="B122" s="293" t="str">
        <f>Badges!C369</f>
        <v>Draw a cartoon</v>
      </c>
      <c r="C122" s="295" t="str">
        <f>IF(Badges!D369="A","A"," ")</f>
        <v>A</v>
      </c>
      <c r="E122" s="292">
        <v>5</v>
      </c>
      <c r="F122" s="293" t="str">
        <f>Badges!C440</f>
        <v>Make your own meal</v>
      </c>
      <c r="G122" s="294"/>
      <c r="I122" s="500" t="str">
        <f>Badges!B516</f>
        <v>Business Owner</v>
      </c>
      <c r="J122" s="501"/>
      <c r="K122" s="501"/>
      <c r="M122" s="522" t="str">
        <f>'Fun Patches'!C6</f>
        <v>&lt;LIST PATCH HERE&gt;</v>
      </c>
      <c r="N122" s="528"/>
      <c r="O122" s="304" t="str">
        <f>IF('Fun Patches'!D6="A","A"," ")</f>
        <v xml:space="preserve"> </v>
      </c>
      <c r="Q122" s="522" t="str">
        <f>'Fun Patches'!C36</f>
        <v>&lt;LIST PATCH HERE&gt;</v>
      </c>
      <c r="R122" s="528"/>
      <c r="S122" s="304" t="str">
        <f>IF('Fun Patches'!D36="A","A"," ")</f>
        <v xml:space="preserve"> </v>
      </c>
    </row>
    <row r="123" spans="1:22" x14ac:dyDescent="0.2">
      <c r="A123" s="292"/>
      <c r="B123" s="293" t="str">
        <f>Badges!C370</f>
        <v>Draw a logo</v>
      </c>
      <c r="C123" s="295" t="str">
        <f>IF(Badges!D370="A","A"," ")</f>
        <v xml:space="preserve"> </v>
      </c>
      <c r="E123" s="292"/>
      <c r="F123" s="293" t="str">
        <f>Badges!C441</f>
        <v xml:space="preserve">Make a salad meal using a </v>
      </c>
      <c r="G123" s="295" t="str">
        <f>IF(Badges!D441="A","A"," ")</f>
        <v xml:space="preserve"> </v>
      </c>
      <c r="I123" s="292">
        <v>1</v>
      </c>
      <c r="J123" s="293" t="str">
        <f>Badges!C517</f>
        <v>Explore businesses you might like</v>
      </c>
      <c r="K123" s="294"/>
      <c r="M123" s="522" t="str">
        <f>'Fun Patches'!C7</f>
        <v>&lt;LIST PATCH HERE&gt;</v>
      </c>
      <c r="N123" s="528"/>
      <c r="O123" s="304" t="str">
        <f>IF('Fun Patches'!D7="A","A"," ")</f>
        <v xml:space="preserve"> </v>
      </c>
      <c r="Q123" s="522" t="str">
        <f>'Fun Patches'!C37</f>
        <v>&lt;LIST PATCH HERE&gt;</v>
      </c>
      <c r="R123" s="528"/>
      <c r="S123" s="304" t="str">
        <f>IF('Fun Patches'!D37="A","A"," ")</f>
        <v xml:space="preserve"> </v>
      </c>
    </row>
    <row r="124" spans="1:22" x14ac:dyDescent="0.2">
      <c r="A124" s="292">
        <v>5</v>
      </c>
      <c r="B124" s="293" t="str">
        <f>Badges!C371</f>
        <v>Make your masterpiece-and show</v>
      </c>
      <c r="C124" s="294"/>
      <c r="E124" s="292"/>
      <c r="F124" s="293" t="str">
        <f>Badges!C442</f>
        <v>Make a soup, stew, or other</v>
      </c>
      <c r="G124" s="295" t="str">
        <f>IF(Badges!D442="A","A"," ")</f>
        <v xml:space="preserve"> </v>
      </c>
      <c r="I124" s="292"/>
      <c r="J124" s="293" t="str">
        <f>Badges!C518</f>
        <v>Go straight to the source</v>
      </c>
      <c r="K124" s="295" t="str">
        <f>IF(Badges!D518="A","A"," ")</f>
        <v xml:space="preserve"> </v>
      </c>
      <c r="M124" s="522" t="str">
        <f>'Fun Patches'!C8</f>
        <v>&lt;LIST PATCH HERE&gt;</v>
      </c>
      <c r="N124" s="528"/>
      <c r="O124" s="304" t="str">
        <f>IF('Fun Patches'!D8="A","A"," ")</f>
        <v xml:space="preserve"> </v>
      </c>
      <c r="Q124" s="522" t="str">
        <f>'Fun Patches'!C38</f>
        <v>&lt;LIST PATCH HERE&gt;</v>
      </c>
      <c r="R124" s="528"/>
      <c r="S124" s="304" t="str">
        <f>IF('Fun Patches'!D38="A","A"," ")</f>
        <v xml:space="preserve"> </v>
      </c>
    </row>
    <row r="125" spans="1:22" x14ac:dyDescent="0.2">
      <c r="A125" s="292"/>
      <c r="B125" s="293" t="str">
        <f>Badges!C372</f>
        <v>Host an art show at a group</v>
      </c>
      <c r="C125" s="295" t="str">
        <f>IF(Badges!D372="A","A"," ")</f>
        <v xml:space="preserve"> </v>
      </c>
      <c r="E125" s="292"/>
      <c r="F125" s="293" t="str">
        <f>Badges!C443</f>
        <v>Make three dishes for one meal</v>
      </c>
      <c r="G125" s="295" t="str">
        <f>IF(Badges!D443="A","A"," ")</f>
        <v xml:space="preserve"> </v>
      </c>
      <c r="I125" s="292"/>
      <c r="J125" s="293" t="str">
        <f>Badges!C519</f>
        <v>Get associated</v>
      </c>
      <c r="K125" s="295" t="str">
        <f>IF(Badges!D519="A","A"," ")</f>
        <v xml:space="preserve"> </v>
      </c>
      <c r="M125" s="522" t="str">
        <f>'Fun Patches'!C9</f>
        <v>&lt;LIST PATCH HERE&gt;</v>
      </c>
      <c r="N125" s="528"/>
      <c r="O125" s="304" t="str">
        <f>IF('Fun Patches'!D9="A","A"," ")</f>
        <v xml:space="preserve"> </v>
      </c>
      <c r="Q125" s="522" t="str">
        <f>'Fun Patches'!C39</f>
        <v>&lt;LIST PATCH HERE&gt;</v>
      </c>
      <c r="R125" s="528"/>
      <c r="S125" s="304" t="str">
        <f>IF('Fun Patches'!D39="A","A"," ")</f>
        <v xml:space="preserve"> </v>
      </c>
    </row>
    <row r="126" spans="1:22" x14ac:dyDescent="0.2">
      <c r="A126" s="292"/>
      <c r="B126" s="293" t="str">
        <f>Badges!C373</f>
        <v>Host an art gallery party at</v>
      </c>
      <c r="C126" s="295" t="str">
        <f>IF(Badges!D373="A","A"," ")</f>
        <v>A</v>
      </c>
      <c r="E126" s="500" t="str">
        <f>Badges!B446</f>
        <v>Junior First Aid</v>
      </c>
      <c r="F126" s="501"/>
      <c r="G126" s="501"/>
      <c r="I126" s="292"/>
      <c r="J126" s="293" t="str">
        <f>Badges!C520</f>
        <v>Read all about it</v>
      </c>
      <c r="K126" s="295" t="str">
        <f>IF(Badges!D520="A","A"," ")</f>
        <v xml:space="preserve"> </v>
      </c>
      <c r="M126" s="522" t="str">
        <f>'Fun Patches'!C10</f>
        <v>&lt;LIST PATCH HERE&gt;</v>
      </c>
      <c r="N126" s="528"/>
      <c r="O126" s="304" t="str">
        <f>IF('Fun Patches'!D10="A","A"," ")</f>
        <v xml:space="preserve"> </v>
      </c>
      <c r="Q126" s="522" t="str">
        <f>'Fun Patches'!C40</f>
        <v>&lt;LIST PATCH HERE&gt;</v>
      </c>
      <c r="R126" s="528"/>
      <c r="S126" s="304" t="str">
        <f>IF('Fun Patches'!D40="A","A"," ")</f>
        <v xml:space="preserve"> </v>
      </c>
    </row>
    <row r="127" spans="1:22" x14ac:dyDescent="0.2">
      <c r="A127" s="292"/>
      <c r="B127" s="293" t="str">
        <f>Badges!C374</f>
        <v>Create a special art scrapbook</v>
      </c>
      <c r="C127" s="295" t="str">
        <f>IF(Badges!D374="A","A","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Patches'!D11="A","A"," ")</f>
        <v xml:space="preserve"> </v>
      </c>
      <c r="Q127" s="522" t="str">
        <f>'Fun Patches'!C41</f>
        <v>&lt;LIST PATCH HERE&gt;</v>
      </c>
      <c r="R127" s="528"/>
      <c r="S127" s="304" t="str">
        <f>IF('Fun Patches'!D41="A","A"," ")</f>
        <v xml:space="preserve"> </v>
      </c>
    </row>
    <row r="128" spans="1:22" x14ac:dyDescent="0.2">
      <c r="A128" s="500" t="str">
        <f>Badges!B377</f>
        <v>Practice with Purpose</v>
      </c>
      <c r="B128" s="501"/>
      <c r="C128" s="501"/>
      <c r="E128" s="292"/>
      <c r="F128" s="293" t="str">
        <f>Badges!C448</f>
        <v>Make posters</v>
      </c>
      <c r="G128" s="295" t="str">
        <f>IF(Badges!D448="A","A"," ")</f>
        <v xml:space="preserve"> </v>
      </c>
      <c r="I128" s="292"/>
      <c r="J128" s="293" t="str">
        <f>Badges!C522</f>
        <v>Follow in someone's footsteps</v>
      </c>
      <c r="K128" s="295" t="str">
        <f>IF(Badges!D522="A","A"," ")</f>
        <v xml:space="preserve"> </v>
      </c>
      <c r="M128" s="522" t="str">
        <f>'Fun Patches'!C12</f>
        <v>&lt;LIST PATCH HERE&gt;</v>
      </c>
      <c r="N128" s="528"/>
      <c r="O128" s="304" t="str">
        <f>IF('Fun Patches'!D12="A","A"," ")</f>
        <v xml:space="preserve"> </v>
      </c>
      <c r="Q128" s="522" t="str">
        <f>'Fun Patches'!C42</f>
        <v>&lt;LIST PATCH HERE&gt;</v>
      </c>
      <c r="R128" s="528"/>
      <c r="S128" s="304" t="str">
        <f>IF('Fun Patches'!D42="A","A"," ")</f>
        <v xml:space="preserve"> </v>
      </c>
    </row>
    <row r="129" spans="1:19" x14ac:dyDescent="0.2">
      <c r="A129" s="292">
        <v>1</v>
      </c>
      <c r="B129" s="293" t="str">
        <f>Badges!C378</f>
        <v>Decide on your goal</v>
      </c>
      <c r="C129" s="294"/>
      <c r="E129" s="292"/>
      <c r="F129" s="293" t="str">
        <f>Badges!C449</f>
        <v>Create a skit</v>
      </c>
      <c r="G129" s="295" t="str">
        <f>IF(Badges!D449="A","A"," ")</f>
        <v xml:space="preserve"> </v>
      </c>
      <c r="I129" s="292"/>
      <c r="J129" s="293" t="str">
        <f>Badges!C523</f>
        <v>Get on the phone</v>
      </c>
      <c r="K129" s="295" t="str">
        <f>IF(Badges!D523="A","A"," ")</f>
        <v xml:space="preserve"> </v>
      </c>
      <c r="M129" s="522" t="str">
        <f>'Fun Patches'!C13</f>
        <v>&lt;LIST PATCH HERE&gt;</v>
      </c>
      <c r="N129" s="528"/>
      <c r="O129" s="304" t="str">
        <f>IF('Fun Patches'!D13="A","A"," ")</f>
        <v xml:space="preserve"> </v>
      </c>
      <c r="Q129" s="522" t="str">
        <f>'Fun Patches'!C43</f>
        <v>&lt;LIST PATCH HERE&gt;</v>
      </c>
      <c r="R129" s="528"/>
      <c r="S129" s="304" t="str">
        <f>IF('Fun Patches'!D43="A","A"," ")</f>
        <v xml:space="preserve"> </v>
      </c>
    </row>
    <row r="130" spans="1:19" x14ac:dyDescent="0.2">
      <c r="A130" s="292"/>
      <c r="B130" s="293" t="str">
        <f>Badges!C379</f>
        <v>Ask a coach for advice</v>
      </c>
      <c r="C130" s="295" t="str">
        <f>IF(Badges!D379="A","A"," ")</f>
        <v xml:space="preserve"> </v>
      </c>
      <c r="E130" s="292"/>
      <c r="F130" s="293" t="str">
        <f>Badges!C450</f>
        <v xml:space="preserve">Make a short video  </v>
      </c>
      <c r="G130" s="295" t="str">
        <f>IF(Badges!D450="A","A"," ")</f>
        <v xml:space="preserve"> </v>
      </c>
      <c r="I130" s="292"/>
      <c r="J130" s="293" t="str">
        <f>Badges!C524</f>
        <v>Invite an expert speaker</v>
      </c>
      <c r="K130" s="295" t="str">
        <f>IF(Badges!D524="A","A"," ")</f>
        <v xml:space="preserve"> </v>
      </c>
      <c r="M130" s="522" t="str">
        <f>'Fun Patches'!C14</f>
        <v>&lt;LIST PATCH HERE&gt;</v>
      </c>
      <c r="N130" s="528"/>
      <c r="O130" s="304" t="str">
        <f>IF('Fun Patches'!D14="A","A"," ")</f>
        <v xml:space="preserve"> </v>
      </c>
      <c r="Q130" s="522" t="str">
        <f>'Fun Patches'!C44</f>
        <v>&lt;LIST PATCH HERE&gt;</v>
      </c>
      <c r="R130" s="528"/>
      <c r="S130" s="304" t="str">
        <f>IF('Fun Patches'!D44="A","A"," ")</f>
        <v xml:space="preserve"> </v>
      </c>
    </row>
    <row r="131" spans="1:19" x14ac:dyDescent="0.2">
      <c r="A131" s="292"/>
      <c r="B131" s="293" t="str">
        <f>Badges!C380</f>
        <v>Speak to a trainer at a gym or</v>
      </c>
      <c r="C131" s="295" t="str">
        <f>IF(Badges!D380="A","A","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Patches'!D15="A","A"," ")</f>
        <v xml:space="preserve"> </v>
      </c>
      <c r="Q131" s="522" t="str">
        <f>'Fun Patches'!C45</f>
        <v>&lt;LIST PATCH HERE&gt;</v>
      </c>
      <c r="R131" s="528"/>
      <c r="S131" s="304" t="str">
        <f>IF('Fun Patches'!D45="A","A"," ")</f>
        <v xml:space="preserve"> </v>
      </c>
    </row>
    <row r="132" spans="1:19" x14ac:dyDescent="0.2">
      <c r="A132" s="292"/>
      <c r="B132" s="293" t="str">
        <f>Badges!C381</f>
        <v>Talk with a physical education or</v>
      </c>
      <c r="C132" s="295" t="str">
        <f>IF(Badges!D381="A","A"," ")</f>
        <v xml:space="preserve"> </v>
      </c>
      <c r="E132" s="292"/>
      <c r="F132" s="293" t="str">
        <f>Badges!C452</f>
        <v>Talk to an EMT or firefighter</v>
      </c>
      <c r="G132" s="295" t="str">
        <f>IF(Badges!D452="A","A"," ")</f>
        <v xml:space="preserve"> </v>
      </c>
      <c r="I132" s="292"/>
      <c r="J132" s="293" t="str">
        <f>Badges!C526</f>
        <v>Take it to the bank</v>
      </c>
      <c r="K132" s="295" t="str">
        <f>IF(Badges!D526="A","A"," ")</f>
        <v xml:space="preserve"> </v>
      </c>
      <c r="M132" s="522" t="str">
        <f>'Fun Patches'!C16</f>
        <v>&lt;LIST PATCH HERE&gt;</v>
      </c>
      <c r="N132" s="528"/>
      <c r="O132" s="304" t="str">
        <f>IF('Fun Patches'!D16="A","A"," ")</f>
        <v xml:space="preserve"> </v>
      </c>
      <c r="Q132" s="522" t="str">
        <f>'Fun Patches'!C46</f>
        <v>&lt;LIST PATCH HERE&gt;</v>
      </c>
      <c r="R132" s="528"/>
      <c r="S132" s="304" t="str">
        <f>IF('Fun Patches'!D46="A","A"," ")</f>
        <v xml:space="preserve"> </v>
      </c>
    </row>
    <row r="133" spans="1:19" x14ac:dyDescent="0.2">
      <c r="A133" s="292">
        <v>2</v>
      </c>
      <c r="B133" s="293" t="str">
        <f>Badges!C382</f>
        <v>Increase your endurance</v>
      </c>
      <c r="C133" s="294"/>
      <c r="E133" s="292"/>
      <c r="F133" s="293" t="str">
        <f>Badges!C453</f>
        <v>Talk to police officers</v>
      </c>
      <c r="G133" s="295" t="str">
        <f>IF(Badges!D453="A","A"," ")</f>
        <v xml:space="preserve"> </v>
      </c>
      <c r="I133" s="292"/>
      <c r="J133" s="293" t="str">
        <f>Badges!C527</f>
        <v>Meet the Chamber of Commerce</v>
      </c>
      <c r="K133" s="295" t="str">
        <f>IF(Badges!D527="A","A"," ")</f>
        <v xml:space="preserve"> </v>
      </c>
      <c r="M133" s="529" t="str">
        <f>'Fun Patches'!C17</f>
        <v>&lt;LIST PATCH HERE&gt;</v>
      </c>
      <c r="N133" s="530"/>
      <c r="O133" s="295" t="str">
        <f>IF('Fun Patches'!D17="A","A"," ")</f>
        <v xml:space="preserve"> </v>
      </c>
      <c r="Q133" s="529" t="str">
        <f>'Fun Patches'!C47</f>
        <v>&lt;LIST PATCH HERE&gt;</v>
      </c>
      <c r="R133" s="530"/>
      <c r="S133" s="295" t="str">
        <f>IF('Fun Patches'!D47="A","A"," ")</f>
        <v xml:space="preserve"> </v>
      </c>
    </row>
    <row r="134" spans="1:19" x14ac:dyDescent="0.2">
      <c r="A134" s="292"/>
      <c r="B134" s="293" t="str">
        <f>Badges!C383</f>
        <v>Run</v>
      </c>
      <c r="C134" s="295" t="str">
        <f>IF(Badges!D383="A","A"," ")</f>
        <v xml:space="preserve"> </v>
      </c>
      <c r="E134" s="292"/>
      <c r="F134" s="293" t="str">
        <f>Badges!C454</f>
        <v>Tour an emergency room or</v>
      </c>
      <c r="G134" s="295" t="str">
        <f>IF(Badges!D454="A","A"," ")</f>
        <v xml:space="preserve"> </v>
      </c>
      <c r="I134" s="292"/>
      <c r="J134" s="293" t="str">
        <f>Badges!C528</f>
        <v>Find out about the Small</v>
      </c>
      <c r="K134" s="295" t="str">
        <f>IF(Badges!D528="A","A"," ")</f>
        <v xml:space="preserve"> </v>
      </c>
      <c r="M134" s="522" t="str">
        <f>'Fun Patches'!C18</f>
        <v>&lt;LIST PATCH HERE&gt;</v>
      </c>
      <c r="N134" s="528"/>
      <c r="O134" s="304" t="str">
        <f>IF('Fun Patches'!D18="A","A"," ")</f>
        <v xml:space="preserve"> </v>
      </c>
      <c r="Q134" s="522" t="str">
        <f>'Fun Patches'!C48</f>
        <v>&lt;LIST PATCH HERE&gt;</v>
      </c>
      <c r="R134" s="528"/>
      <c r="S134" s="304" t="str">
        <f>IF('Fun Patches'!D48="A","A"," ")</f>
        <v xml:space="preserve"> </v>
      </c>
    </row>
    <row r="135" spans="1:19" x14ac:dyDescent="0.2">
      <c r="A135" s="292"/>
      <c r="B135" s="293" t="str">
        <f>Badges!C384</f>
        <v>Dance</v>
      </c>
      <c r="C135" s="295" t="str">
        <f>IF(Badges!D384="A","A","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Patches'!D19="A","A"," ")</f>
        <v xml:space="preserve"> </v>
      </c>
      <c r="Q135" s="522" t="str">
        <f>'Fun Patches'!C49</f>
        <v>&lt;LIST PATCH HERE&gt;</v>
      </c>
      <c r="R135" s="528"/>
      <c r="S135" s="304" t="str">
        <f>IF('Fun Patches'!D49="A","A"," ")</f>
        <v xml:space="preserve"> </v>
      </c>
    </row>
    <row r="136" spans="1:19" x14ac:dyDescent="0.2">
      <c r="A136" s="292"/>
      <c r="B136" s="293" t="str">
        <f>Badges!C385</f>
        <v>Work out routine!</v>
      </c>
      <c r="C136" s="295" t="str">
        <f>IF(Badges!D385="A","A"," ")</f>
        <v xml:space="preserve"> </v>
      </c>
      <c r="E136" s="292"/>
      <c r="F136" s="293" t="str">
        <f>Badges!C456</f>
        <v xml:space="preserve">Make a first aid kit that fits in </v>
      </c>
      <c r="G136" s="295" t="str">
        <f>IF(Badges!D456="A","A"," ")</f>
        <v xml:space="preserve"> </v>
      </c>
      <c r="I136" s="292"/>
      <c r="J136" s="293" t="str">
        <f>Badges!C530</f>
        <v>Create a customer-service pledge</v>
      </c>
      <c r="K136" s="295" t="str">
        <f>IF(Badges!D530="A","A"," ")</f>
        <v xml:space="preserve"> </v>
      </c>
      <c r="M136" s="522" t="str">
        <f>'Fun Patches'!C20</f>
        <v>&lt;LIST PATCH HERE&gt;</v>
      </c>
      <c r="N136" s="528"/>
      <c r="O136" s="304" t="str">
        <f>IF('Fun Patches'!D20="A","A"," ")</f>
        <v xml:space="preserve"> </v>
      </c>
      <c r="Q136" s="522" t="str">
        <f>'Fun Patches'!C50</f>
        <v>&lt;LIST PATCH HERE&gt;</v>
      </c>
      <c r="R136" s="528"/>
      <c r="S136" s="304" t="str">
        <f>IF('Fun Patches'!D50="A","A"," ")</f>
        <v xml:space="preserve"> </v>
      </c>
    </row>
    <row r="137" spans="1:19" x14ac:dyDescent="0.2">
      <c r="A137" s="302"/>
      <c r="B137" s="318"/>
      <c r="C137" s="322"/>
      <c r="E137" s="292"/>
      <c r="F137" s="293" t="str">
        <f>Badges!C457</f>
        <v>Make a kit that fits in a car's</v>
      </c>
      <c r="G137" s="295" t="str">
        <f>IF(Badges!D457="A","A"," ")</f>
        <v xml:space="preserve"> </v>
      </c>
      <c r="I137" s="292"/>
      <c r="J137" s="293" t="str">
        <f>Badges!C531</f>
        <v>Learn from the best</v>
      </c>
      <c r="K137" s="295" t="str">
        <f>IF(Badges!D531="A","A"," ")</f>
        <v xml:space="preserve"> </v>
      </c>
      <c r="M137" s="522" t="str">
        <f>'Fun Patches'!C21</f>
        <v>&lt;LIST PATCH HERE&gt;</v>
      </c>
      <c r="N137" s="528"/>
      <c r="O137" s="304" t="str">
        <f>IF('Fun Patches'!D21="A","A"," ")</f>
        <v xml:space="preserve"> </v>
      </c>
      <c r="Q137" s="522" t="str">
        <f>'Fun Patches'!C51</f>
        <v>&lt;LIST PATCH HERE&gt;</v>
      </c>
      <c r="R137" s="528"/>
      <c r="S137" s="304" t="str">
        <f>IF('Fun Patches'!D51="A","A"," ")</f>
        <v xml:space="preserve"> </v>
      </c>
    </row>
    <row r="138" spans="1:19" x14ac:dyDescent="0.2">
      <c r="A138" s="302"/>
      <c r="B138" s="318"/>
      <c r="C138" s="322"/>
      <c r="E138" s="292"/>
      <c r="F138" s="293" t="str">
        <f>Badges!C458</f>
        <v>Make a personal kit</v>
      </c>
      <c r="G138" s="295" t="str">
        <f>IF(Badges!D458="A","A"," ")</f>
        <v xml:space="preserve"> </v>
      </c>
      <c r="I138" s="292"/>
      <c r="J138" s="293" t="str">
        <f>Badges!C532</f>
        <v>Invite some experts</v>
      </c>
      <c r="K138" s="295" t="str">
        <f>IF(Badges!D532="A","A"," ")</f>
        <v xml:space="preserve"> </v>
      </c>
      <c r="M138" s="522" t="str">
        <f>'Fun Patches'!C22</f>
        <v>&lt;LIST PATCH HERE&gt;</v>
      </c>
      <c r="N138" s="528"/>
      <c r="O138" s="304" t="str">
        <f>IF('Fun Patches'!D22="A","A"," ")</f>
        <v xml:space="preserve"> </v>
      </c>
      <c r="Q138" s="522" t="str">
        <f>'Fun Patches'!C52</f>
        <v>&lt;LIST PATCH HERE&gt;</v>
      </c>
      <c r="R138" s="528"/>
      <c r="S138" s="304" t="str">
        <f>IF('Fun Patches'!D52="A","A"," ")</f>
        <v xml:space="preserve"> </v>
      </c>
    </row>
    <row r="139" spans="1:19" x14ac:dyDescent="0.2">
      <c r="A139" s="302"/>
      <c r="B139" s="318"/>
      <c r="C139" s="322"/>
      <c r="E139" s="302"/>
      <c r="F139" s="321"/>
      <c r="G139" s="322"/>
      <c r="H139" s="299"/>
      <c r="I139" s="302"/>
      <c r="J139" s="321"/>
      <c r="K139" s="322"/>
      <c r="L139" s="373"/>
      <c r="M139" s="522" t="str">
        <f>'Fun Patches'!C23</f>
        <v>&lt;LIST PATCH HERE&gt;</v>
      </c>
      <c r="N139" s="528"/>
      <c r="O139" s="304" t="str">
        <f>IF('Fun Patches'!D23="A","A"," ")</f>
        <v xml:space="preserve"> </v>
      </c>
      <c r="Q139" s="522" t="str">
        <f>'Fun Patches'!C53</f>
        <v>&lt;LIST PATCH HERE&gt;</v>
      </c>
      <c r="R139" s="528"/>
      <c r="S139" s="304" t="str">
        <f>IF('Fun Patches'!D53="A","A"," ")</f>
        <v xml:space="preserve"> </v>
      </c>
    </row>
    <row r="140" spans="1:19" x14ac:dyDescent="0.2">
      <c r="A140" s="302"/>
      <c r="B140" s="318"/>
      <c r="C140" s="322"/>
      <c r="E140" s="302"/>
      <c r="F140" s="317"/>
      <c r="G140" s="371"/>
      <c r="H140" s="299"/>
      <c r="I140" s="302"/>
      <c r="J140" s="317"/>
      <c r="K140" s="371"/>
      <c r="L140" s="299"/>
      <c r="M140" s="522" t="str">
        <f>'Fun Patches'!C24</f>
        <v>&lt;LIST PATCH HERE&gt;</v>
      </c>
      <c r="N140" s="528"/>
      <c r="O140" s="304" t="str">
        <f>IF('Fun Patches'!D24="A","A"," ")</f>
        <v xml:space="preserve"> </v>
      </c>
      <c r="Q140" s="522" t="str">
        <f>'Fun Patches'!C54</f>
        <v>&lt;LIST PATCH HERE&gt;</v>
      </c>
      <c r="R140" s="528"/>
      <c r="S140" s="304" t="str">
        <f>IF('Fun Patches'!D54="A","A"," ")</f>
        <v xml:space="preserve"> </v>
      </c>
    </row>
    <row r="141" spans="1:19" ht="23.25" x14ac:dyDescent="0.35">
      <c r="A141" s="507" t="str">
        <f ca="1">MID(CELL("filename",A78),FIND(IF(ISERROR(FIND("]",CELL("filename",A78))),"$","]"),CELL("filename",A78))+1,256)</f>
        <v>Bekah</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4" t="str">
        <f>'Council Own'!C31</f>
        <v>&lt;List Requirement Here&gt;</v>
      </c>
      <c r="G143" s="304" t="str">
        <f>IF('Council Own'!D31="A","A"," ")</f>
        <v xml:space="preserve"> </v>
      </c>
      <c r="I143" s="292">
        <v>1</v>
      </c>
      <c r="J143" s="324" t="str">
        <f>'Council Own'!C55</f>
        <v>&lt;List Requirement Here&gt;</v>
      </c>
      <c r="K143" s="304" t="str">
        <f>IF('Council Own'!D55="A","A"," ")</f>
        <v xml:space="preserve"> </v>
      </c>
      <c r="M143" s="292">
        <v>1</v>
      </c>
      <c r="N143" s="324" t="str">
        <f>'Council Own'!C79</f>
        <v>&lt;List Requirement Here&gt;</v>
      </c>
      <c r="O143" s="304" t="str">
        <f>IF('Council Own'!D79="A","A"," ")</f>
        <v xml:space="preserve"> </v>
      </c>
      <c r="Q143" s="292">
        <v>1</v>
      </c>
      <c r="R143" s="324" t="str">
        <f>'Council Own'!C103</f>
        <v>&lt;List Requirement Here&gt;</v>
      </c>
      <c r="S143" s="304" t="str">
        <f>IF('Council Own'!D103="A","A"," ")</f>
        <v xml:space="preserve"> </v>
      </c>
    </row>
    <row r="144" spans="1:19" x14ac:dyDescent="0.2">
      <c r="A144" s="546" t="str">
        <f>'Council Own'!B6</f>
        <v>&lt;&lt;List Badge Here&gt;&gt;</v>
      </c>
      <c r="B144" s="547"/>
      <c r="C144" s="297" t="str">
        <f>IF('Council Own'!D28="C","C",IF('Council Own'!D28="P","P",""))</f>
        <v/>
      </c>
      <c r="E144" s="292"/>
      <c r="F144" s="324" t="str">
        <f>'Council Own'!C32</f>
        <v>&lt;List Requirement Here&gt;</v>
      </c>
      <c r="G144" s="304" t="str">
        <f>IF('Council Own'!D32="A","A"," ")</f>
        <v xml:space="preserve"> </v>
      </c>
      <c r="I144" s="292"/>
      <c r="J144" s="324" t="str">
        <f>'Council Own'!C56</f>
        <v>&lt;List Requirement Here&gt;</v>
      </c>
      <c r="K144" s="304" t="str">
        <f>IF('Council Own'!D56="A","A"," ")</f>
        <v xml:space="preserve"> </v>
      </c>
      <c r="M144" s="292"/>
      <c r="N144" s="324" t="str">
        <f>'Council Own'!C80</f>
        <v>&lt;List Requirement Here&gt;</v>
      </c>
      <c r="O144" s="304" t="str">
        <f>IF('Council Own'!D80="A","A"," ")</f>
        <v xml:space="preserve"> </v>
      </c>
      <c r="Q144" s="292"/>
      <c r="R144" s="324" t="str">
        <f>'Council Own'!C104</f>
        <v>&lt;List Requirement Here&gt;</v>
      </c>
      <c r="S144" s="304" t="str">
        <f>IF('Council Own'!D104="A","A"," ")</f>
        <v xml:space="preserve"> </v>
      </c>
    </row>
    <row r="145" spans="1:19" x14ac:dyDescent="0.2">
      <c r="A145" s="546" t="str">
        <f>'Council Own'!B30</f>
        <v>&lt;&lt;List Badge Here&gt;&gt;</v>
      </c>
      <c r="B145" s="547"/>
      <c r="C145" s="297" t="str">
        <f>IF('Council Own'!D52="C","C",IF('Council Own'!D52="P","P",""))</f>
        <v/>
      </c>
      <c r="E145" s="292"/>
      <c r="F145" s="324" t="str">
        <f>'Council Own'!C33</f>
        <v>&lt;List Requirement Here&gt;</v>
      </c>
      <c r="G145" s="304" t="str">
        <f>IF('Council Own'!D33="A","A"," ")</f>
        <v xml:space="preserve"> </v>
      </c>
      <c r="I145" s="292"/>
      <c r="J145" s="324" t="str">
        <f>'Council Own'!C57</f>
        <v>&lt;List Requirement Here&gt;</v>
      </c>
      <c r="K145" s="304" t="str">
        <f>IF('Council Own'!D57="A","A"," ")</f>
        <v xml:space="preserve"> </v>
      </c>
      <c r="M145" s="292"/>
      <c r="N145" s="324" t="str">
        <f>'Council Own'!C81</f>
        <v>&lt;List Requirement Here&gt;</v>
      </c>
      <c r="O145" s="304" t="str">
        <f>IF('Council Own'!D81="A","A"," ")</f>
        <v xml:space="preserve"> </v>
      </c>
      <c r="Q145" s="292"/>
      <c r="R145" s="324" t="str">
        <f>'Council Own'!C105</f>
        <v>&lt;List Requirement Here&gt;</v>
      </c>
      <c r="S145" s="304" t="str">
        <f>IF('Council Own'!D105="A","A"," ")</f>
        <v xml:space="preserve"> </v>
      </c>
    </row>
    <row r="146" spans="1:19" x14ac:dyDescent="0.2">
      <c r="A146" s="546" t="str">
        <f>'Council Own'!B54</f>
        <v>&lt;&lt;List Badge Here&gt;&gt;</v>
      </c>
      <c r="B146" s="547"/>
      <c r="C146" s="297" t="str">
        <f>IF('Council Own'!D76="C","C",IF('Council Own'!D76="P","P",""))</f>
        <v/>
      </c>
      <c r="E146" s="292"/>
      <c r="F146" s="324" t="str">
        <f>'Council Own'!C34</f>
        <v>&lt;List Requirement Here&gt;</v>
      </c>
      <c r="G146" s="304" t="str">
        <f>IF('Council Own'!D34="A","A"," ")</f>
        <v xml:space="preserve"> </v>
      </c>
      <c r="I146" s="292"/>
      <c r="J146" s="324" t="str">
        <f>'Council Own'!C58</f>
        <v>&lt;List Requirement Here&gt;</v>
      </c>
      <c r="K146" s="304" t="str">
        <f>IF('Council Own'!D58="A","A"," ")</f>
        <v xml:space="preserve"> </v>
      </c>
      <c r="M146" s="292"/>
      <c r="N146" s="324" t="str">
        <f>'Council Own'!C82</f>
        <v>&lt;List Requirement Here&gt;</v>
      </c>
      <c r="O146" s="304" t="str">
        <f>IF('Council Own'!D82="A","A"," ")</f>
        <v xml:space="preserve"> </v>
      </c>
      <c r="Q146" s="292"/>
      <c r="R146" s="324" t="str">
        <f>'Council Own'!C106</f>
        <v>&lt;List Requirement Here&gt;</v>
      </c>
      <c r="S146" s="304" t="str">
        <f>IF('Council Own'!D106="A","A"," ")</f>
        <v xml:space="preserve"> </v>
      </c>
    </row>
    <row r="147" spans="1:19" ht="12.75" customHeight="1" x14ac:dyDescent="0.2">
      <c r="A147" s="546" t="str">
        <f>'Council Own'!B78</f>
        <v>&lt;&lt;List Badge Here&gt;&gt;</v>
      </c>
      <c r="B147" s="547"/>
      <c r="C147" s="297" t="str">
        <f>IF('Council Own'!D100="C","C",IF('Council Own'!D100="P","P",""))</f>
        <v/>
      </c>
      <c r="E147" s="292">
        <v>2</v>
      </c>
      <c r="F147" s="324" t="str">
        <f>'Council Own'!C35</f>
        <v>&lt;List Requirement Here&gt;</v>
      </c>
      <c r="G147" s="304" t="str">
        <f>IF('Council Own'!D35="A","A"," ")</f>
        <v xml:space="preserve"> </v>
      </c>
      <c r="I147" s="292">
        <v>2</v>
      </c>
      <c r="J147" s="324" t="str">
        <f>'Council Own'!C59</f>
        <v>&lt;List Requirement Here&gt;</v>
      </c>
      <c r="K147" s="304" t="str">
        <f>IF('Council Own'!D59="A","A"," ")</f>
        <v xml:space="preserve"> </v>
      </c>
      <c r="M147" s="292">
        <v>2</v>
      </c>
      <c r="N147" s="324" t="str">
        <f>'Council Own'!C83</f>
        <v>&lt;List Requirement Here&gt;</v>
      </c>
      <c r="O147" s="304" t="str">
        <f>IF('Council Own'!D83="A","A"," ")</f>
        <v xml:space="preserve"> </v>
      </c>
      <c r="Q147" s="292">
        <v>2</v>
      </c>
      <c r="R147" s="324" t="str">
        <f>'Council Own'!C107</f>
        <v>&lt;List Requirement Here&gt;</v>
      </c>
      <c r="S147" s="304" t="str">
        <f>IF('Council Own'!D107="A","A"," ")</f>
        <v xml:space="preserve"> </v>
      </c>
    </row>
    <row r="148" spans="1:19" ht="12.75" customHeight="1" x14ac:dyDescent="0.2">
      <c r="A148" s="546" t="str">
        <f>'Council Own'!B102</f>
        <v>&lt;&lt;List Badge Here&gt;&gt;</v>
      </c>
      <c r="B148" s="547"/>
      <c r="C148" s="297" t="str">
        <f>IF('Council Own'!D124="C","C",IF('Council Own'!D124="P","P",""))</f>
        <v/>
      </c>
      <c r="E148" s="292"/>
      <c r="F148" s="324" t="str">
        <f>'Council Own'!C36</f>
        <v>&lt;List Requirement Here&gt;</v>
      </c>
      <c r="G148" s="304" t="str">
        <f>IF('Council Own'!D36="A","A"," ")</f>
        <v xml:space="preserve"> </v>
      </c>
      <c r="I148" s="292"/>
      <c r="J148" s="324" t="str">
        <f>'Council Own'!C60</f>
        <v>&lt;List Requirement Here&gt;</v>
      </c>
      <c r="K148" s="304" t="str">
        <f>IF('Council Own'!D60="A","A"," ")</f>
        <v xml:space="preserve"> </v>
      </c>
      <c r="M148" s="292"/>
      <c r="N148" s="324" t="str">
        <f>'Council Own'!C84</f>
        <v>&lt;List Requirement Here&gt;</v>
      </c>
      <c r="O148" s="304" t="str">
        <f>IF('Council Own'!D84="A","A"," ")</f>
        <v xml:space="preserve"> </v>
      </c>
      <c r="Q148" s="292"/>
      <c r="R148" s="324" t="str">
        <f>'Council Own'!C108</f>
        <v>&lt;List Requirement Here&gt;</v>
      </c>
      <c r="S148" s="304" t="str">
        <f>IF('Council Own'!D108="A","A"," ")</f>
        <v xml:space="preserve"> </v>
      </c>
    </row>
    <row r="149" spans="1:19" x14ac:dyDescent="0.2">
      <c r="E149" s="292"/>
      <c r="F149" s="324" t="str">
        <f>'Council Own'!C37</f>
        <v>&lt;List Requirement Here&gt;</v>
      </c>
      <c r="G149" s="304" t="str">
        <f>IF('Council Own'!D37="A","A"," ")</f>
        <v xml:space="preserve"> </v>
      </c>
      <c r="I149" s="292"/>
      <c r="J149" s="324" t="str">
        <f>'Council Own'!C61</f>
        <v>&lt;List Requirement Here&gt;</v>
      </c>
      <c r="K149" s="304" t="str">
        <f>IF('Council Own'!D61="A","A"," ")</f>
        <v xml:space="preserve"> </v>
      </c>
      <c r="M149" s="292"/>
      <c r="N149" s="324" t="str">
        <f>'Council Own'!C85</f>
        <v>&lt;List Requirement Here&gt;</v>
      </c>
      <c r="O149" s="304" t="str">
        <f>IF('Council Own'!D85="A","A"," ")</f>
        <v xml:space="preserve"> </v>
      </c>
      <c r="Q149" s="292"/>
      <c r="R149" s="324" t="str">
        <f>'Council Own'!C109</f>
        <v>&lt;List Requirement Here&gt;</v>
      </c>
      <c r="S149" s="304" t="str">
        <f>IF('Council Own'!D109="A","A"," ")</f>
        <v xml:space="preserve"> </v>
      </c>
    </row>
    <row r="150" spans="1:19" x14ac:dyDescent="0.2">
      <c r="A150" s="504" t="s">
        <v>599</v>
      </c>
      <c r="B150" s="504"/>
      <c r="C150" s="504"/>
      <c r="E150" s="292"/>
      <c r="F150" s="324" t="str">
        <f>'Council Own'!C38</f>
        <v>&lt;List Requirement Here&gt;</v>
      </c>
      <c r="G150" s="304" t="str">
        <f>IF('Council Own'!D38="A","A"," ")</f>
        <v xml:space="preserve"> </v>
      </c>
      <c r="I150" s="292"/>
      <c r="J150" s="324" t="str">
        <f>'Council Own'!C62</f>
        <v>&lt;List Requirement Here&gt;</v>
      </c>
      <c r="K150" s="304" t="str">
        <f>IF('Council Own'!D62="A","A"," ")</f>
        <v xml:space="preserve"> </v>
      </c>
      <c r="M150" s="292"/>
      <c r="N150" s="324" t="str">
        <f>'Council Own'!C86</f>
        <v>&lt;List Requirement Here&gt;</v>
      </c>
      <c r="O150" s="304" t="str">
        <f>IF('Council Own'!D86="A","A"," ")</f>
        <v xml:space="preserve"> </v>
      </c>
      <c r="Q150" s="292"/>
      <c r="R150" s="324" t="str">
        <f>'Council Own'!C110</f>
        <v>&lt;List Requirement Here&gt;</v>
      </c>
      <c r="S150" s="304" t="str">
        <f>IF('Council Own'!D110="A","A"," ")</f>
        <v xml:space="preserve"> </v>
      </c>
    </row>
    <row r="151" spans="1:19" x14ac:dyDescent="0.2">
      <c r="A151" s="305" t="str">
        <f>'Council Own'!B6</f>
        <v>&lt;&lt;List Badge Here&gt;&gt;</v>
      </c>
      <c r="B151" s="305"/>
      <c r="C151" s="305"/>
      <c r="E151" s="292">
        <v>3</v>
      </c>
      <c r="F151" s="324" t="str">
        <f>'Council Own'!C39</f>
        <v>&lt;List Requirement Here&gt;</v>
      </c>
      <c r="G151" s="304" t="str">
        <f>IF('Council Own'!D39="A","A"," ")</f>
        <v xml:space="preserve"> </v>
      </c>
      <c r="I151" s="292">
        <v>3</v>
      </c>
      <c r="J151" s="324" t="str">
        <f>'Council Own'!C63</f>
        <v>&lt;List Requirement Here&gt;</v>
      </c>
      <c r="K151" s="304" t="str">
        <f>IF('Council Own'!D63="A","A"," ")</f>
        <v xml:space="preserve"> </v>
      </c>
      <c r="M151" s="292">
        <v>3</v>
      </c>
      <c r="N151" s="324" t="str">
        <f>'Council Own'!C87</f>
        <v>&lt;List Requirement Here&gt;</v>
      </c>
      <c r="O151" s="304" t="str">
        <f>IF('Council Own'!D87="A","A"," ")</f>
        <v xml:space="preserve"> </v>
      </c>
      <c r="Q151" s="292">
        <v>3</v>
      </c>
      <c r="R151" s="324" t="str">
        <f>'Council Own'!C111</f>
        <v>&lt;List Requirement Here&gt;</v>
      </c>
      <c r="S151" s="304" t="str">
        <f>IF('Council Own'!D111="A","A"," ")</f>
        <v xml:space="preserve"> </v>
      </c>
    </row>
    <row r="152" spans="1:19" x14ac:dyDescent="0.2">
      <c r="A152" s="292">
        <v>1</v>
      </c>
      <c r="B152" s="324" t="str">
        <f>'Council Own'!C7</f>
        <v>&lt;List Requirement Here&gt;</v>
      </c>
      <c r="C152" s="304" t="str">
        <f>IF('Council Own'!D7="A","A"," ")</f>
        <v xml:space="preserve"> </v>
      </c>
      <c r="E152" s="292"/>
      <c r="F152" s="324" t="str">
        <f>'Council Own'!C40</f>
        <v>&lt;List Requirement Here&gt;</v>
      </c>
      <c r="G152" s="304" t="str">
        <f>IF('Council Own'!D40="A","A"," ")</f>
        <v xml:space="preserve"> </v>
      </c>
      <c r="I152" s="292"/>
      <c r="J152" s="324" t="str">
        <f>'Council Own'!C64</f>
        <v>&lt;List Requirement Here&gt;</v>
      </c>
      <c r="K152" s="304" t="str">
        <f>IF('Council Own'!D64="A","A"," ")</f>
        <v xml:space="preserve"> </v>
      </c>
      <c r="M152" s="292"/>
      <c r="N152" s="324" t="str">
        <f>'Council Own'!C88</f>
        <v>&lt;List Requirement Here&gt;</v>
      </c>
      <c r="O152" s="304" t="str">
        <f>IF('Council Own'!D88="A","A"," ")</f>
        <v xml:space="preserve"> </v>
      </c>
      <c r="Q152" s="292"/>
      <c r="R152" s="324" t="str">
        <f>'Council Own'!C112</f>
        <v>&lt;List Requirement Here&gt;</v>
      </c>
      <c r="S152" s="304" t="str">
        <f>IF('Council Own'!D112="A","A"," ")</f>
        <v xml:space="preserve"> </v>
      </c>
    </row>
    <row r="153" spans="1:19" x14ac:dyDescent="0.2">
      <c r="A153" s="292"/>
      <c r="B153" s="324" t="str">
        <f>'Council Own'!C8</f>
        <v>&lt;List Requirement Here&gt;</v>
      </c>
      <c r="C153" s="304" t="str">
        <f>IF('Council Own'!D8="A","A"," ")</f>
        <v xml:space="preserve"> </v>
      </c>
      <c r="E153" s="292"/>
      <c r="F153" s="324" t="str">
        <f>'Council Own'!C41</f>
        <v>&lt;List Requirement Here&gt;</v>
      </c>
      <c r="G153" s="304" t="str">
        <f>IF('Council Own'!D41="A","A"," ")</f>
        <v xml:space="preserve"> </v>
      </c>
      <c r="I153" s="292"/>
      <c r="J153" s="324" t="str">
        <f>'Council Own'!C65</f>
        <v>&lt;List Requirement Here&gt;</v>
      </c>
      <c r="K153" s="304" t="str">
        <f>IF('Council Own'!D65="A","A"," ")</f>
        <v xml:space="preserve"> </v>
      </c>
      <c r="M153" s="292"/>
      <c r="N153" s="324" t="str">
        <f>'Council Own'!C89</f>
        <v>&lt;List Requirement Here&gt;</v>
      </c>
      <c r="O153" s="304" t="str">
        <f>IF('Council Own'!D89="A","A"," ")</f>
        <v xml:space="preserve"> </v>
      </c>
      <c r="Q153" s="292"/>
      <c r="R153" s="324" t="str">
        <f>'Council Own'!C113</f>
        <v>&lt;List Requirement Here&gt;</v>
      </c>
      <c r="S153" s="304" t="str">
        <f>IF('Council Own'!D113="A","A"," ")</f>
        <v xml:space="preserve"> </v>
      </c>
    </row>
    <row r="154" spans="1:19" x14ac:dyDescent="0.2">
      <c r="A154" s="292"/>
      <c r="B154" s="324" t="str">
        <f>'Council Own'!C9</f>
        <v>&lt;List Requirement Here&gt;</v>
      </c>
      <c r="C154" s="304" t="str">
        <f>IF('Council Own'!D9="A","A"," ")</f>
        <v xml:space="preserve"> </v>
      </c>
      <c r="E154" s="292"/>
      <c r="F154" s="324" t="str">
        <f>'Council Own'!C42</f>
        <v>&lt;List Requirement Here&gt;</v>
      </c>
      <c r="G154" s="304" t="str">
        <f>IF('Council Own'!D42="A","A"," ")</f>
        <v xml:space="preserve"> </v>
      </c>
      <c r="I154" s="292"/>
      <c r="J154" s="324" t="str">
        <f>'Council Own'!C66</f>
        <v>&lt;List Requirement Here&gt;</v>
      </c>
      <c r="K154" s="304" t="str">
        <f>IF('Council Own'!D66="A","A"," ")</f>
        <v xml:space="preserve"> </v>
      </c>
      <c r="M154" s="292"/>
      <c r="N154" s="324" t="str">
        <f>'Council Own'!C90</f>
        <v>&lt;List Requirement Here&gt;</v>
      </c>
      <c r="O154" s="304" t="str">
        <f>IF('Council Own'!D90="A","A"," ")</f>
        <v xml:space="preserve"> </v>
      </c>
      <c r="Q154" s="292"/>
      <c r="R154" s="324" t="str">
        <f>'Council Own'!C114</f>
        <v>&lt;List Requirement Here&gt;</v>
      </c>
      <c r="S154" s="304" t="str">
        <f>IF('Council Own'!D114="A","A"," ")</f>
        <v xml:space="preserve"> </v>
      </c>
    </row>
    <row r="155" spans="1:19" x14ac:dyDescent="0.2">
      <c r="A155" s="292"/>
      <c r="B155" s="324" t="str">
        <f>'Council Own'!C10</f>
        <v>&lt;List Requirement Here&gt;</v>
      </c>
      <c r="C155" s="304" t="str">
        <f>IF('Council Own'!D10="A","A"," ")</f>
        <v xml:space="preserve"> </v>
      </c>
      <c r="E155" s="292">
        <v>4</v>
      </c>
      <c r="F155" s="324" t="str">
        <f>'Council Own'!C43</f>
        <v>&lt;List Requirement Here&gt;</v>
      </c>
      <c r="G155" s="304" t="str">
        <f>IF('Council Own'!D43="A","A"," ")</f>
        <v xml:space="preserve"> </v>
      </c>
      <c r="I155" s="292">
        <v>4</v>
      </c>
      <c r="J155" s="324" t="str">
        <f>'Council Own'!C67</f>
        <v>&lt;List Requirement Here&gt;</v>
      </c>
      <c r="K155" s="304" t="str">
        <f>IF('Council Own'!D67="A","A"," ")</f>
        <v xml:space="preserve"> </v>
      </c>
      <c r="M155" s="292">
        <v>4</v>
      </c>
      <c r="N155" s="324" t="str">
        <f>'Council Own'!C91</f>
        <v>&lt;List Requirement Here&gt;</v>
      </c>
      <c r="O155" s="304" t="str">
        <f>IF('Council Own'!D91="A","A"," ")</f>
        <v xml:space="preserve"> </v>
      </c>
      <c r="Q155" s="292">
        <v>4</v>
      </c>
      <c r="R155" s="324" t="str">
        <f>'Council Own'!C115</f>
        <v>&lt;List Requirement Here&gt;</v>
      </c>
      <c r="S155" s="304" t="str">
        <f>IF('Council Own'!D115="A","A"," ")</f>
        <v xml:space="preserve"> </v>
      </c>
    </row>
    <row r="156" spans="1:19" x14ac:dyDescent="0.2">
      <c r="A156" s="292">
        <v>2</v>
      </c>
      <c r="B156" s="324" t="str">
        <f>'Council Own'!C11</f>
        <v>&lt;List Requirement Here&gt;</v>
      </c>
      <c r="C156" s="304" t="str">
        <f>IF('Council Own'!D11="A","A"," ")</f>
        <v xml:space="preserve"> </v>
      </c>
      <c r="E156" s="292"/>
      <c r="F156" s="324" t="str">
        <f>'Council Own'!C44</f>
        <v>&lt;List Requirement Here&gt;</v>
      </c>
      <c r="G156" s="304" t="str">
        <f>IF('Council Own'!D44="A","A"," ")</f>
        <v xml:space="preserve"> </v>
      </c>
      <c r="I156" s="292"/>
      <c r="J156" s="324" t="str">
        <f>'Council Own'!C68</f>
        <v>&lt;List Requirement Here&gt;</v>
      </c>
      <c r="K156" s="304" t="str">
        <f>IF('Council Own'!D68="A","A"," ")</f>
        <v xml:space="preserve"> </v>
      </c>
      <c r="M156" s="292"/>
      <c r="N156" s="324" t="str">
        <f>'Council Own'!C92</f>
        <v>&lt;List Requirement Here&gt;</v>
      </c>
      <c r="O156" s="304" t="str">
        <f>IF('Council Own'!D92="A","A"," ")</f>
        <v xml:space="preserve"> </v>
      </c>
      <c r="Q156" s="292"/>
      <c r="R156" s="324" t="str">
        <f>'Council Own'!C116</f>
        <v>&lt;List Requirement Here&gt;</v>
      </c>
      <c r="S156" s="304" t="str">
        <f>IF('Council Own'!D116="A","A"," ")</f>
        <v xml:space="preserve"> </v>
      </c>
    </row>
    <row r="157" spans="1:19" x14ac:dyDescent="0.2">
      <c r="A157" s="292"/>
      <c r="B157" s="324" t="str">
        <f>'Council Own'!C12</f>
        <v>&lt;List Requirement Here&gt;</v>
      </c>
      <c r="C157" s="304" t="str">
        <f>IF('Council Own'!D12="A","A"," ")</f>
        <v xml:space="preserve"> </v>
      </c>
      <c r="E157" s="292"/>
      <c r="F157" s="324" t="str">
        <f>'Council Own'!C45</f>
        <v>&lt;List Requirement Here&gt;</v>
      </c>
      <c r="G157" s="304" t="str">
        <f>IF('Council Own'!D45="A","A"," ")</f>
        <v xml:space="preserve"> </v>
      </c>
      <c r="I157" s="292"/>
      <c r="J157" s="324" t="str">
        <f>'Council Own'!C69</f>
        <v>&lt;List Requirement Here&gt;</v>
      </c>
      <c r="K157" s="304" t="str">
        <f>IF('Council Own'!D69="A","A"," ")</f>
        <v xml:space="preserve"> </v>
      </c>
      <c r="M157" s="292"/>
      <c r="N157" s="324" t="str">
        <f>'Council Own'!C93</f>
        <v>&lt;List Requirement Here&gt;</v>
      </c>
      <c r="O157" s="304" t="str">
        <f>IF('Council Own'!D93="A","A"," ")</f>
        <v xml:space="preserve"> </v>
      </c>
      <c r="Q157" s="292"/>
      <c r="R157" s="324" t="str">
        <f>'Council Own'!C117</f>
        <v>&lt;List Requirement Here&gt;</v>
      </c>
      <c r="S157" s="304" t="str">
        <f>IF('Council Own'!D117="A","A"," ")</f>
        <v xml:space="preserve"> </v>
      </c>
    </row>
    <row r="158" spans="1:19" x14ac:dyDescent="0.2">
      <c r="A158" s="292"/>
      <c r="B158" s="324" t="str">
        <f>'Council Own'!C13</f>
        <v>&lt;List Requirement Here&gt;</v>
      </c>
      <c r="C158" s="304" t="str">
        <f>IF('Council Own'!D13="A","A"," ")</f>
        <v xml:space="preserve"> </v>
      </c>
      <c r="E158" s="292"/>
      <c r="F158" s="324" t="str">
        <f>'Council Own'!C46</f>
        <v>&lt;List Requirement Here&gt;</v>
      </c>
      <c r="G158" s="304" t="str">
        <f>IF('Council Own'!D46="A","A"," ")</f>
        <v xml:space="preserve"> </v>
      </c>
      <c r="I158" s="292"/>
      <c r="J158" s="324" t="str">
        <f>'Council Own'!C70</f>
        <v>&lt;List Requirement Here&gt;</v>
      </c>
      <c r="K158" s="304" t="str">
        <f>IF('Council Own'!D70="A","A"," ")</f>
        <v xml:space="preserve"> </v>
      </c>
      <c r="M158" s="292"/>
      <c r="N158" s="324" t="str">
        <f>'Council Own'!C94</f>
        <v>&lt;List Requirement Here&gt;</v>
      </c>
      <c r="O158" s="304" t="str">
        <f>IF('Council Own'!D94="A","A"," ")</f>
        <v xml:space="preserve"> </v>
      </c>
      <c r="Q158" s="292"/>
      <c r="R158" s="324" t="str">
        <f>'Council Own'!C118</f>
        <v>&lt;List Requirement Here&gt;</v>
      </c>
      <c r="S158" s="304" t="str">
        <f>IF('Council Own'!D118="A","A"," ")</f>
        <v xml:space="preserve"> </v>
      </c>
    </row>
    <row r="159" spans="1:19" x14ac:dyDescent="0.2">
      <c r="A159" s="292"/>
      <c r="B159" s="324" t="str">
        <f>'Council Own'!C14</f>
        <v>&lt;List Requirement Here&gt;</v>
      </c>
      <c r="C159" s="304" t="str">
        <f>IF('Council Own'!D14="A","A"," ")</f>
        <v xml:space="preserve"> </v>
      </c>
      <c r="E159" s="292">
        <v>5</v>
      </c>
      <c r="F159" s="324" t="str">
        <f>'Council Own'!C47</f>
        <v>&lt;List Requirement Here&gt;</v>
      </c>
      <c r="G159" s="304" t="str">
        <f>IF('Council Own'!D47="A","A"," ")</f>
        <v xml:space="preserve"> </v>
      </c>
      <c r="I159" s="292">
        <v>5</v>
      </c>
      <c r="J159" s="324" t="str">
        <f>'Council Own'!C71</f>
        <v>&lt;List Requirement Here&gt;</v>
      </c>
      <c r="K159" s="304" t="str">
        <f>IF('Council Own'!D71="A","A"," ")</f>
        <v xml:space="preserve"> </v>
      </c>
      <c r="M159" s="292">
        <v>5</v>
      </c>
      <c r="N159" s="324" t="str">
        <f>'Council Own'!C95</f>
        <v>&lt;List Requirement Here&gt;</v>
      </c>
      <c r="O159" s="304" t="str">
        <f>IF('Council Own'!D95="A","A"," ")</f>
        <v xml:space="preserve"> </v>
      </c>
      <c r="Q159" s="292">
        <v>5</v>
      </c>
      <c r="R159" s="324" t="str">
        <f>'Council Own'!C119</f>
        <v>&lt;List Requirement Here&gt;</v>
      </c>
      <c r="S159" s="304" t="str">
        <f>IF('Council Own'!D119="A","A"," ")</f>
        <v xml:space="preserve"> </v>
      </c>
    </row>
    <row r="160" spans="1:19" x14ac:dyDescent="0.2">
      <c r="A160" s="292">
        <v>3</v>
      </c>
      <c r="B160" s="324" t="str">
        <f>'Council Own'!C15</f>
        <v>&lt;List Requirement Here&gt;</v>
      </c>
      <c r="C160" s="304" t="str">
        <f>IF('Council Own'!D15="A","A"," ")</f>
        <v xml:space="preserve"> </v>
      </c>
      <c r="E160" s="292"/>
      <c r="F160" s="324" t="str">
        <f>'Council Own'!C48</f>
        <v>&lt;List Requirement Here&gt;</v>
      </c>
      <c r="G160" s="304" t="str">
        <f>IF('Council Own'!D48="A","A"," ")</f>
        <v xml:space="preserve"> </v>
      </c>
      <c r="I160" s="292"/>
      <c r="J160" s="324" t="str">
        <f>'Council Own'!C72</f>
        <v>&lt;List Requirement Here&gt;</v>
      </c>
      <c r="K160" s="304" t="str">
        <f>IF('Council Own'!D72="A","A"," ")</f>
        <v xml:space="preserve"> </v>
      </c>
      <c r="M160" s="292"/>
      <c r="N160" s="324" t="str">
        <f>'Council Own'!C96</f>
        <v>&lt;List Requirement Here&gt;</v>
      </c>
      <c r="O160" s="304" t="str">
        <f>IF('Council Own'!D96="A","A"," ")</f>
        <v xml:space="preserve"> </v>
      </c>
      <c r="Q160" s="292"/>
      <c r="R160" s="324" t="str">
        <f>'Council Own'!C120</f>
        <v>&lt;List Requirement Here&gt;</v>
      </c>
      <c r="S160" s="304" t="str">
        <f>IF('Council Own'!D120="A","A"," ")</f>
        <v xml:space="preserve"> </v>
      </c>
    </row>
    <row r="161" spans="1:19" x14ac:dyDescent="0.2">
      <c r="A161" s="292"/>
      <c r="B161" s="324" t="str">
        <f>'Council Own'!C16</f>
        <v>&lt;List Requirement Here&gt;</v>
      </c>
      <c r="C161" s="304" t="str">
        <f>IF('Council Own'!D16="A","A"," ")</f>
        <v xml:space="preserve"> </v>
      </c>
      <c r="E161" s="292"/>
      <c r="F161" s="324" t="str">
        <f>'Council Own'!C49</f>
        <v>&lt;List Requirement Here&gt;</v>
      </c>
      <c r="G161" s="304" t="str">
        <f>IF('Council Own'!D49="A","A"," ")</f>
        <v xml:space="preserve"> </v>
      </c>
      <c r="I161" s="292"/>
      <c r="J161" s="324" t="str">
        <f>'Council Own'!C73</f>
        <v>&lt;List Requirement Here&gt;</v>
      </c>
      <c r="K161" s="304" t="str">
        <f>IF('Council Own'!D73="A","A"," ")</f>
        <v xml:space="preserve"> </v>
      </c>
      <c r="M161" s="292"/>
      <c r="N161" s="324" t="str">
        <f>'Council Own'!C97</f>
        <v>&lt;List Requirement Here&gt;</v>
      </c>
      <c r="O161" s="304" t="str">
        <f>IF('Council Own'!D97="A","A"," ")</f>
        <v xml:space="preserve"> </v>
      </c>
      <c r="Q161" s="292"/>
      <c r="R161" s="324" t="str">
        <f>'Council Own'!C121</f>
        <v>&lt;List Requirement Here&gt;</v>
      </c>
      <c r="S161" s="304" t="str">
        <f>IF('Council Own'!D121="A","A"," ")</f>
        <v xml:space="preserve"> </v>
      </c>
    </row>
    <row r="162" spans="1:19" x14ac:dyDescent="0.2">
      <c r="A162" s="292"/>
      <c r="B162" s="324" t="str">
        <f>'Council Own'!C17</f>
        <v>&lt;List Requirement Here&gt;</v>
      </c>
      <c r="C162" s="304" t="str">
        <f>IF('Council Own'!D17="A","A"," ")</f>
        <v xml:space="preserve"> </v>
      </c>
      <c r="E162" s="292"/>
      <c r="F162" s="324" t="str">
        <f>'Council Own'!C50</f>
        <v>&lt;List Requirement Here&gt;</v>
      </c>
      <c r="G162" s="304" t="str">
        <f>IF('Council Own'!D50="A","A"," ")</f>
        <v xml:space="preserve"> </v>
      </c>
      <c r="I162" s="292"/>
      <c r="J162" s="324" t="str">
        <f>'Council Own'!C74</f>
        <v>&lt;List Requirement Here&gt;</v>
      </c>
      <c r="K162" s="304" t="str">
        <f>IF('Council Own'!D68="A","A"," ")</f>
        <v xml:space="preserve"> </v>
      </c>
      <c r="M162" s="292"/>
      <c r="N162" s="324" t="str">
        <f>'Council Own'!C98</f>
        <v>&lt;List Requirement Here&gt;</v>
      </c>
      <c r="O162" s="304" t="str">
        <f>IF('Council Own'!D98="A","A"," ")</f>
        <v xml:space="preserve"> </v>
      </c>
      <c r="Q162" s="292"/>
      <c r="R162" s="324" t="str">
        <f>'Council Own'!C122</f>
        <v>&lt;List Requirement Here&gt;</v>
      </c>
      <c r="S162" s="304" t="str">
        <f>IF('Council Own'!D122="A","A"," ")</f>
        <v xml:space="preserve"> </v>
      </c>
    </row>
    <row r="163" spans="1:19" x14ac:dyDescent="0.2">
      <c r="A163" s="292"/>
      <c r="B163" s="324" t="str">
        <f>'Council Own'!C18</f>
        <v>&lt;List Requirement Here&gt;</v>
      </c>
      <c r="C163" s="304" t="str">
        <f>IF('Council Own'!D18="A","A"," ")</f>
        <v xml:space="preserve"> </v>
      </c>
    </row>
    <row r="164" spans="1:19" x14ac:dyDescent="0.2">
      <c r="A164" s="292">
        <v>4</v>
      </c>
      <c r="B164" s="324" t="str">
        <f>'Council Own'!C19</f>
        <v>&lt;List Requirement Here&gt;</v>
      </c>
      <c r="C164" s="304" t="str">
        <f>IF('Council Own'!D19="A","A"," ")</f>
        <v xml:space="preserve"> </v>
      </c>
    </row>
    <row r="165" spans="1:19" x14ac:dyDescent="0.2">
      <c r="A165" s="292"/>
      <c r="B165" s="324" t="str">
        <f>'Council Own'!C20</f>
        <v>&lt;List Requirement Here&gt;</v>
      </c>
      <c r="C165" s="304" t="str">
        <f>IF('Council Own'!D20="A","A"," ")</f>
        <v xml:space="preserve"> </v>
      </c>
    </row>
    <row r="166" spans="1:19" x14ac:dyDescent="0.2">
      <c r="A166" s="292"/>
      <c r="B166" s="324" t="str">
        <f>'Council Own'!C21</f>
        <v>&lt;List Requirement Here&gt;</v>
      </c>
      <c r="C166" s="304" t="str">
        <f>IF('Council Own'!D21="A","A"," ")</f>
        <v xml:space="preserve"> </v>
      </c>
    </row>
    <row r="167" spans="1:19" x14ac:dyDescent="0.2">
      <c r="A167" s="292"/>
      <c r="B167" s="324" t="str">
        <f>'Council Own'!C22</f>
        <v>&lt;List Requirement Here&gt;</v>
      </c>
      <c r="C167" s="304" t="str">
        <f>IF('Council Own'!D22="A","A"," ")</f>
        <v xml:space="preserve"> </v>
      </c>
    </row>
    <row r="168" spans="1:19" x14ac:dyDescent="0.2">
      <c r="A168" s="292">
        <v>5</v>
      </c>
      <c r="B168" s="324" t="str">
        <f>'Council Own'!C23</f>
        <v>&lt;List Requirement Here&gt;</v>
      </c>
      <c r="C168" s="304" t="str">
        <f>IF('Council Own'!D23="A","A"," ")</f>
        <v xml:space="preserve"> </v>
      </c>
    </row>
    <row r="169" spans="1:19" x14ac:dyDescent="0.2">
      <c r="A169" s="292"/>
      <c r="B169" s="324" t="str">
        <f>'Council Own'!C24</f>
        <v>&lt;List Requirement Here&gt;</v>
      </c>
      <c r="C169" s="304" t="str">
        <f>IF('Council Own'!D24="A","A"," ")</f>
        <v xml:space="preserve"> </v>
      </c>
    </row>
    <row r="170" spans="1:19" x14ac:dyDescent="0.2">
      <c r="A170" s="292"/>
      <c r="B170" s="324" t="str">
        <f>'Council Own'!C25</f>
        <v>&lt;List Requirement Here&gt;</v>
      </c>
      <c r="C170" s="304" t="str">
        <f>IF('Council Own'!D25="A","A"," ")</f>
        <v xml:space="preserve"> </v>
      </c>
    </row>
    <row r="171" spans="1:19" x14ac:dyDescent="0.2">
      <c r="A171" s="292"/>
      <c r="B171" s="324" t="str">
        <f>'Council Own'!C26</f>
        <v>&lt;List Requirement Here&gt;</v>
      </c>
      <c r="C171" s="304" t="str">
        <f>IF('Council Own'!D26="A","A","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19"/>
      <c r="B360" s="319"/>
      <c r="C360" s="319"/>
    </row>
    <row r="363" spans="1:3" x14ac:dyDescent="0.2">
      <c r="A363" s="319"/>
      <c r="B363" s="319"/>
      <c r="C363" s="319"/>
    </row>
    <row r="364" spans="1:3" x14ac:dyDescent="0.2">
      <c r="A364" s="319"/>
      <c r="B364" s="319"/>
      <c r="C364" s="319"/>
    </row>
    <row r="365" spans="1:3" x14ac:dyDescent="0.2">
      <c r="A365" s="319"/>
      <c r="B365" s="319"/>
      <c r="C365" s="319"/>
    </row>
    <row r="366" spans="1:3" x14ac:dyDescent="0.2">
      <c r="A366" s="319"/>
      <c r="B366" s="319"/>
      <c r="C366" s="319"/>
    </row>
    <row r="367" spans="1:3" x14ac:dyDescent="0.2">
      <c r="A367" s="319"/>
      <c r="B367" s="319"/>
      <c r="C367" s="319"/>
    </row>
  </sheetData>
  <sheetProtection selectLockedCells="1" selectUnlockedCells="1"/>
  <mergeCells count="175">
    <mergeCell ref="I208:K208"/>
    <mergeCell ref="A303:C304"/>
    <mergeCell ref="A306:C307"/>
    <mergeCell ref="Q87:R87"/>
    <mergeCell ref="Q88:R88"/>
    <mergeCell ref="Q89:R89"/>
    <mergeCell ref="Q90:R90"/>
    <mergeCell ref="Q91:R91"/>
    <mergeCell ref="A150:C150"/>
    <mergeCell ref="A173:C173"/>
    <mergeCell ref="A174:C174"/>
    <mergeCell ref="A175:C175"/>
    <mergeCell ref="A176:C176"/>
    <mergeCell ref="E208:G208"/>
    <mergeCell ref="A143:C143"/>
    <mergeCell ref="A144:B144"/>
    <mergeCell ref="A145:B145"/>
    <mergeCell ref="A146:B146"/>
    <mergeCell ref="A147:B147"/>
    <mergeCell ref="A148:B148"/>
    <mergeCell ref="M137:N137"/>
    <mergeCell ref="Q139:R139"/>
    <mergeCell ref="M138:N138"/>
    <mergeCell ref="Q140:R140"/>
    <mergeCell ref="M139:N139"/>
    <mergeCell ref="A141:C141"/>
    <mergeCell ref="E141:G141"/>
    <mergeCell ref="I141:K141"/>
    <mergeCell ref="M141:O141"/>
    <mergeCell ref="Q141:S141"/>
    <mergeCell ref="M134:N134"/>
    <mergeCell ref="Q136:R136"/>
    <mergeCell ref="M135:N135"/>
    <mergeCell ref="Q137:R137"/>
    <mergeCell ref="M136:N136"/>
    <mergeCell ref="Q138:R138"/>
    <mergeCell ref="A128:C128"/>
    <mergeCell ref="M131:N131"/>
    <mergeCell ref="Q133:R133"/>
    <mergeCell ref="M132:N132"/>
    <mergeCell ref="Q134:R134"/>
    <mergeCell ref="M133:N133"/>
    <mergeCell ref="Q135:R135"/>
    <mergeCell ref="M128:N128"/>
    <mergeCell ref="Q130:R130"/>
    <mergeCell ref="M129:N129"/>
    <mergeCell ref="Q131:R131"/>
    <mergeCell ref="M130:N130"/>
    <mergeCell ref="Q132:R132"/>
    <mergeCell ref="Q127:R127"/>
    <mergeCell ref="E126:G126"/>
    <mergeCell ref="M126:N126"/>
    <mergeCell ref="Q128:R128"/>
    <mergeCell ref="M127:N127"/>
    <mergeCell ref="Q129:R129"/>
    <mergeCell ref="I122:K122"/>
    <mergeCell ref="M122:N122"/>
    <mergeCell ref="Q124:R124"/>
    <mergeCell ref="M123:N123"/>
    <mergeCell ref="Q125:R125"/>
    <mergeCell ref="M124:N124"/>
    <mergeCell ref="Q126:R126"/>
    <mergeCell ref="Q110:S110"/>
    <mergeCell ref="M108:O108"/>
    <mergeCell ref="M140:N140"/>
    <mergeCell ref="Q111:R111"/>
    <mergeCell ref="A107:C107"/>
    <mergeCell ref="Q112:R112"/>
    <mergeCell ref="I101:K101"/>
    <mergeCell ref="A101:C101"/>
    <mergeCell ref="E105:G105"/>
    <mergeCell ref="Q103:R103"/>
    <mergeCell ref="Q119:R119"/>
    <mergeCell ref="Q120:R120"/>
    <mergeCell ref="Q121:R121"/>
    <mergeCell ref="M120:O120"/>
    <mergeCell ref="Q122:R122"/>
    <mergeCell ref="M121:N121"/>
    <mergeCell ref="Q123:R123"/>
    <mergeCell ref="Q113:R113"/>
    <mergeCell ref="Q114:R114"/>
    <mergeCell ref="Q115:R115"/>
    <mergeCell ref="Q116:R116"/>
    <mergeCell ref="Q117:R117"/>
    <mergeCell ref="Q118:R118"/>
    <mergeCell ref="M125:N125"/>
    <mergeCell ref="A87:C87"/>
    <mergeCell ref="B88:C88"/>
    <mergeCell ref="M97:O97"/>
    <mergeCell ref="Q97:R97"/>
    <mergeCell ref="A82:B82"/>
    <mergeCell ref="Q82:R82"/>
    <mergeCell ref="A83:C83"/>
    <mergeCell ref="Q84:R84"/>
    <mergeCell ref="A84:B84"/>
    <mergeCell ref="E84:G84"/>
    <mergeCell ref="Q85:R85"/>
    <mergeCell ref="Q83:R83"/>
    <mergeCell ref="A75:B75"/>
    <mergeCell ref="Q75:R75"/>
    <mergeCell ref="Q70:S70"/>
    <mergeCell ref="E71:G71"/>
    <mergeCell ref="I71:K71"/>
    <mergeCell ref="M71:O71"/>
    <mergeCell ref="Q71:R71"/>
    <mergeCell ref="A85:B85"/>
    <mergeCell ref="Q86:R86"/>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Q72:R72"/>
    <mergeCell ref="A7:B7"/>
    <mergeCell ref="Q7:S7"/>
    <mergeCell ref="A1:C1"/>
    <mergeCell ref="E1:G1"/>
    <mergeCell ref="I1:K1"/>
    <mergeCell ref="A10:C10"/>
    <mergeCell ref="A11:B11"/>
    <mergeCell ref="Q28:S28"/>
    <mergeCell ref="A73:B73"/>
    <mergeCell ref="A20:B20"/>
    <mergeCell ref="E40:G40"/>
    <mergeCell ref="A44:C44"/>
    <mergeCell ref="M53:O53"/>
    <mergeCell ref="I57:K57"/>
    <mergeCell ref="Q73:R73"/>
    <mergeCell ref="A18:B18"/>
    <mergeCell ref="A19:B19"/>
    <mergeCell ref="E19:G19"/>
    <mergeCell ref="T1:U6"/>
    <mergeCell ref="E2:G2"/>
    <mergeCell ref="I2:K2"/>
    <mergeCell ref="M2:O2"/>
    <mergeCell ref="Q2:S2"/>
    <mergeCell ref="A3:B3"/>
    <mergeCell ref="A4:C4"/>
    <mergeCell ref="A5:B5"/>
    <mergeCell ref="A6:B6"/>
    <mergeCell ref="M1:O1"/>
    <mergeCell ref="Q1:S1"/>
    <mergeCell ref="A74:B74"/>
    <mergeCell ref="Q74:R74"/>
    <mergeCell ref="Q49:S49"/>
    <mergeCell ref="A8:B8"/>
    <mergeCell ref="A9:B9"/>
    <mergeCell ref="A14:B14"/>
    <mergeCell ref="A15:B15"/>
    <mergeCell ref="A72:C72"/>
    <mergeCell ref="M32:O32"/>
    <mergeCell ref="I36:K36"/>
    <mergeCell ref="E61:G61"/>
    <mergeCell ref="A21:B21"/>
    <mergeCell ref="A23:C23"/>
    <mergeCell ref="M11:O11"/>
    <mergeCell ref="A12:B12"/>
    <mergeCell ref="I15:K15"/>
    <mergeCell ref="A16:C16"/>
    <mergeCell ref="A13:B13"/>
    <mergeCell ref="A17:B17"/>
    <mergeCell ref="A65:C65"/>
    <mergeCell ref="A70:C70"/>
    <mergeCell ref="E70:G70"/>
    <mergeCell ref="I70:K70"/>
    <mergeCell ref="M70:O70"/>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'Parent Contact Info'!B17</f>
        <v>Elizabeth</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5</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IF(Badges!E58="A","A"," ")</f>
        <v xml:space="preserve"> </v>
      </c>
      <c r="I4" s="292"/>
      <c r="J4" s="293" t="str">
        <f>Badges!C132</f>
        <v>Make a bead bracelet</v>
      </c>
      <c r="K4" s="295" t="str">
        <f>IF(Badges!E132="A","A"," ")</f>
        <v xml:space="preserve"> </v>
      </c>
      <c r="M4" s="292"/>
      <c r="N4" s="293" t="str">
        <f>Badges!C205</f>
        <v>Have some Leave No Trace fun</v>
      </c>
      <c r="O4" s="295" t="str">
        <f>IF(Badges!E205="A","A"," ")</f>
        <v xml:space="preserve"> </v>
      </c>
      <c r="Q4" s="292"/>
      <c r="R4" s="293" t="str">
        <f>Badges!C279</f>
        <v>Wildlife awareness party</v>
      </c>
      <c r="S4" s="295" t="str">
        <f>IF(Badges!E279="A","A"," ")</f>
        <v xml:space="preserve"> </v>
      </c>
      <c r="T4" s="510"/>
      <c r="U4" s="510"/>
    </row>
    <row r="5" spans="1:21" ht="12.75" customHeight="1" x14ac:dyDescent="0.2">
      <c r="A5" s="505" t="str">
        <f>Summary!A4</f>
        <v>Digital Photographer</v>
      </c>
      <c r="B5" s="506"/>
      <c r="C5" s="296" t="str">
        <f>IF(Badges!E28="C","C",IF(Badges!E28="P","P",""))</f>
        <v>C</v>
      </c>
      <c r="E5" s="292"/>
      <c r="F5" s="293" t="str">
        <f>Badges!C59</f>
        <v>Find out more about three</v>
      </c>
      <c r="G5" s="295" t="str">
        <f>IF(Badges!E59="A","A"," ")</f>
        <v xml:space="preserve"> </v>
      </c>
      <c r="I5" s="292"/>
      <c r="J5" s="293" t="str">
        <f>Badges!C133</f>
        <v>Make two necklaces with different</v>
      </c>
      <c r="K5" s="295" t="str">
        <f>IF(Badges!E133="A","A"," ")</f>
        <v xml:space="preserve"> </v>
      </c>
      <c r="M5" s="292"/>
      <c r="N5" s="293" t="str">
        <f>Badges!C206</f>
        <v>Be a scientist-and keep a journal</v>
      </c>
      <c r="O5" s="295" t="str">
        <f>IF(Badges!E206="A","A"," ")</f>
        <v xml:space="preserve"> </v>
      </c>
      <c r="Q5" s="292"/>
      <c r="R5" s="293" t="str">
        <f>Badges!C280</f>
        <v>Create a backyard habitat</v>
      </c>
      <c r="S5" s="295" t="str">
        <f>IF(Badges!E280="A","A"," ")</f>
        <v xml:space="preserve"> </v>
      </c>
      <c r="T5" s="510"/>
      <c r="U5" s="510"/>
    </row>
    <row r="6" spans="1:21" ht="12.75" customHeight="1" x14ac:dyDescent="0.2">
      <c r="A6" s="497" t="str">
        <f>Summary!A5</f>
        <v>Staying Fit</v>
      </c>
      <c r="B6" s="498"/>
      <c r="C6" s="297" t="str">
        <f>IF(Badges!E51="C","C",IF(Badges!E51="P","P",""))</f>
        <v/>
      </c>
      <c r="E6" s="292"/>
      <c r="F6" s="293" t="str">
        <f>Badges!C60</f>
        <v>Oh say, can you see</v>
      </c>
      <c r="G6" s="295" t="str">
        <f>IF(Badges!E60="A","A"," ")</f>
        <v xml:space="preserve"> </v>
      </c>
      <c r="I6" s="292"/>
      <c r="J6" s="293" t="str">
        <f>Badges!C134</f>
        <v>Make jewelry from nature</v>
      </c>
      <c r="K6" s="295" t="str">
        <f>IF(Badges!E134="A","A"," ")</f>
        <v xml:space="preserve"> </v>
      </c>
      <c r="M6" s="292"/>
      <c r="N6" s="293" t="str">
        <f>Badges!C207</f>
        <v>Try a new adventure</v>
      </c>
      <c r="O6" s="295" t="str">
        <f>IF(Badges!E207="A","A"," ")</f>
        <v xml:space="preserve"> </v>
      </c>
      <c r="Q6" s="292"/>
      <c r="R6" s="293" t="str">
        <f>Badges!C281</f>
        <v>Help clean up an animal habitat</v>
      </c>
      <c r="S6" s="295" t="str">
        <f>IF(Badges!E281="A","A"," ")</f>
        <v>A</v>
      </c>
      <c r="T6" s="510"/>
      <c r="U6" s="510"/>
    </row>
    <row r="7" spans="1:21" x14ac:dyDescent="0.2">
      <c r="A7" s="497" t="str">
        <f>Summary!A6</f>
        <v>Musician</v>
      </c>
      <c r="B7" s="498"/>
      <c r="C7" s="297" t="str">
        <f>IF(Badges!E74="C","C",IF(Badges!E74="P","P",""))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IF(Badges!E97="C","C",IF(Badges!E97="P","P",""))</f>
        <v/>
      </c>
      <c r="E8" s="292"/>
      <c r="F8" s="293" t="str">
        <f>Badges!C62</f>
        <v>Take a music poll</v>
      </c>
      <c r="G8" s="295" t="str">
        <f>IF(Badges!E62="A","A"," ")</f>
        <v xml:space="preserve"> </v>
      </c>
      <c r="I8" s="292"/>
      <c r="J8" s="293" t="str">
        <f>Badges!C136</f>
        <v>Friendship ring from Ireland</v>
      </c>
      <c r="K8" s="295" t="str">
        <f>IF(Badges!E136="A","A"," ")</f>
        <v xml:space="preserve"> </v>
      </c>
      <c r="M8" s="292"/>
      <c r="N8" s="293" t="str">
        <f>Badges!C209</f>
        <v>Gather around the campfire</v>
      </c>
      <c r="O8" s="295" t="str">
        <f>IF(Badges!E209="A","A"," ")</f>
        <v xml:space="preserve"> </v>
      </c>
      <c r="Q8" s="292">
        <v>1</v>
      </c>
      <c r="R8" s="293" t="str">
        <f>Badges!C285</f>
        <v>Decide who you are</v>
      </c>
      <c r="S8" s="294"/>
    </row>
    <row r="9" spans="1:21" x14ac:dyDescent="0.2">
      <c r="A9" s="502" t="str">
        <f>Summary!A8</f>
        <v>Scribe</v>
      </c>
      <c r="B9" s="503"/>
      <c r="C9" s="298" t="str">
        <f>IF(Badges!E120="C","C",IF(Badges!E120="P","P",""))</f>
        <v>P</v>
      </c>
      <c r="E9" s="292"/>
      <c r="F9" s="293" t="str">
        <f>Badges!C63</f>
        <v>Go to a live musical performance</v>
      </c>
      <c r="G9" s="295" t="str">
        <f>IF(Badges!E63="A","A"," ")</f>
        <v xml:space="preserve"> </v>
      </c>
      <c r="I9" s="292"/>
      <c r="J9" s="293" t="str">
        <f>Badges!C137</f>
        <v>American Indian animal jewelry</v>
      </c>
      <c r="K9" s="295" t="str">
        <f>IF(Badges!E137="A","A"," ")</f>
        <v xml:space="preserve"> </v>
      </c>
      <c r="M9" s="292"/>
      <c r="N9" s="293" t="str">
        <f>Badges!C210</f>
        <v>Do a night watch</v>
      </c>
      <c r="O9" s="295" t="str">
        <f>IF(Badges!E210="A","A"," ")</f>
        <v xml:space="preserve"> </v>
      </c>
      <c r="Q9" s="292"/>
      <c r="R9" s="293" t="str">
        <f>Badges!C286</f>
        <v>Write her diary</v>
      </c>
      <c r="S9" s="295" t="str">
        <f>IF(Badges!E286="A","A"," ")</f>
        <v xml:space="preserve"> </v>
      </c>
    </row>
    <row r="10" spans="1:21" x14ac:dyDescent="0.2">
      <c r="A10" s="504" t="str">
        <f>Summary!A9</f>
        <v>It's Your Planet -- Love It!</v>
      </c>
      <c r="B10" s="504"/>
      <c r="C10" s="504"/>
      <c r="E10" s="292"/>
      <c r="F10" s="293" t="str">
        <f>Badges!C64</f>
        <v>Interview someone with a job in</v>
      </c>
      <c r="G10" s="295" t="str">
        <f>IF(Badges!E64="A","A"," ")</f>
        <v xml:space="preserve"> </v>
      </c>
      <c r="I10" s="292"/>
      <c r="J10" s="293" t="str">
        <f>Badges!C138</f>
        <v>Name pendant from Egypt</v>
      </c>
      <c r="K10" s="295" t="str">
        <f>IF(Badges!E138="A","A"," ")</f>
        <v xml:space="preserve"> </v>
      </c>
      <c r="M10" s="292"/>
      <c r="N10" s="293" t="str">
        <f>Badges!C211</f>
        <v>Have fun with flashlights</v>
      </c>
      <c r="O10" s="295" t="str">
        <f>IF(Badges!E211="A","A"," ")</f>
        <v xml:space="preserve"> </v>
      </c>
      <c r="Q10" s="292"/>
      <c r="R10" s="293" t="str">
        <f>Badges!C287</f>
        <v>Write a speech for your character</v>
      </c>
      <c r="S10" s="295" t="str">
        <f>IF(Badges!E287="A","A"," ")</f>
        <v xml:space="preserve"> </v>
      </c>
    </row>
    <row r="11" spans="1:21" x14ac:dyDescent="0.2">
      <c r="A11" s="505" t="str">
        <f>Summary!A10</f>
        <v>Jeweler</v>
      </c>
      <c r="B11" s="506"/>
      <c r="C11" s="296" t="str">
        <f>IF(Badges!E144="C","C",IF(Badges!E144="P","P",""))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IF(Badges!E288="A","A"," ")</f>
        <v xml:space="preserve"> </v>
      </c>
    </row>
    <row r="12" spans="1:21" x14ac:dyDescent="0.2">
      <c r="A12" s="497" t="str">
        <f>Summary!A11</f>
        <v>Gardener</v>
      </c>
      <c r="B12" s="498"/>
      <c r="C12" s="297" t="str">
        <f>IF(Badges!E167="C","C",IF(Badges!E167="P","P",""))</f>
        <v/>
      </c>
      <c r="E12" s="292"/>
      <c r="F12" s="293" t="str">
        <f>Badges!C66</f>
        <v>Make a simple instrument</v>
      </c>
      <c r="G12" s="295" t="str">
        <f>IF(Badges!E66="A","A"," ")</f>
        <v xml:space="preserve"> </v>
      </c>
      <c r="I12" s="292"/>
      <c r="J12" s="293" t="str">
        <f>Badges!C140</f>
        <v>Make jewelry for a friend</v>
      </c>
      <c r="K12" s="295" t="str">
        <f>IF(Badges!E140="A","A","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IF(Badges!E190="C","C",IF(Badges!E190="P","P",""))</f>
        <v>P</v>
      </c>
      <c r="E13" s="292"/>
      <c r="F13" s="293" t="str">
        <f>Badges!C67</f>
        <v>Compose your own song</v>
      </c>
      <c r="G13" s="295" t="str">
        <f>IF(Badges!E67="A","A"," ")</f>
        <v xml:space="preserve"> </v>
      </c>
      <c r="I13" s="292"/>
      <c r="J13" s="293" t="str">
        <f>Badges!C141</f>
        <v>Make jewelry for the girls in your</v>
      </c>
      <c r="K13" s="295" t="str">
        <f>IF(Badges!E141="A","A"," ")</f>
        <v xml:space="preserve"> </v>
      </c>
      <c r="M13" s="292"/>
      <c r="N13" s="293" t="str">
        <f>Badges!C216</f>
        <v>Get a bike ready to ride</v>
      </c>
      <c r="O13" s="295" t="str">
        <f>IF(Badges!E216="A","A"," ")</f>
        <v xml:space="preserve"> </v>
      </c>
      <c r="Q13" s="292"/>
      <c r="R13" s="293" t="str">
        <f>Badges!C290</f>
        <v>Do it yourself</v>
      </c>
      <c r="S13" s="295" t="str">
        <f>IF(Badges!E290="A","A"," ")</f>
        <v xml:space="preserve"> </v>
      </c>
    </row>
    <row r="14" spans="1:21" x14ac:dyDescent="0.2">
      <c r="A14" s="497" t="str">
        <f>Summary!A13</f>
        <v>Camper</v>
      </c>
      <c r="B14" s="498"/>
      <c r="C14" s="297" t="str">
        <f>IF(Badges!E213="C","C",IF(Badges!E213="P","P",""))</f>
        <v/>
      </c>
      <c r="E14" s="292"/>
      <c r="F14" s="293" t="str">
        <f>Badges!C68</f>
        <v>Make up lyrics to a song</v>
      </c>
      <c r="G14" s="295" t="str">
        <f>IF(Badges!E68="A","A"," ")</f>
        <v xml:space="preserve"> </v>
      </c>
      <c r="I14" s="292"/>
      <c r="J14" s="293" t="str">
        <f>Badges!C142</f>
        <v>Make jewelry for a relative</v>
      </c>
      <c r="K14" s="295" t="str">
        <f>IF(Badges!E142="A","A"," ")</f>
        <v xml:space="preserve"> </v>
      </c>
      <c r="M14" s="292"/>
      <c r="N14" s="293" t="str">
        <f>Badges!C217</f>
        <v>Help take care of a car</v>
      </c>
      <c r="O14" s="295" t="str">
        <f>IF(Badges!E217="A","A"," ")</f>
        <v xml:space="preserve"> </v>
      </c>
      <c r="Q14" s="292"/>
      <c r="R14" s="293" t="str">
        <f>Badges!C291</f>
        <v>Make two or three accessories</v>
      </c>
      <c r="S14" s="295" t="str">
        <f>IF(Badges!E291="A","A"," ")</f>
        <v xml:space="preserve"> </v>
      </c>
    </row>
    <row r="15" spans="1:21" x14ac:dyDescent="0.2">
      <c r="A15" s="502" t="str">
        <f>Summary!A14</f>
        <v>Independence</v>
      </c>
      <c r="B15" s="503"/>
      <c r="C15" s="298" t="str">
        <f>IF(Badges!E236="C","C",IF(Badges!E236="P","P",""))</f>
        <v/>
      </c>
      <c r="E15" s="292">
        <v>5</v>
      </c>
      <c r="F15" s="293" t="str">
        <f>Badges!C69</f>
        <v>Perform your music</v>
      </c>
      <c r="G15" s="294"/>
      <c r="I15" s="500" t="str">
        <f>Badges!B145</f>
        <v>Gardener</v>
      </c>
      <c r="J15" s="501"/>
      <c r="K15" s="501"/>
      <c r="M15" s="292"/>
      <c r="N15" s="293" t="str">
        <f>Badges!C218</f>
        <v>Use public transportation</v>
      </c>
      <c r="O15" s="295" t="str">
        <f>IF(Badges!E218="A","A"," ")</f>
        <v xml:space="preserve"> </v>
      </c>
      <c r="Q15" s="292"/>
      <c r="R15" s="293" t="str">
        <f>Badges!C292</f>
        <v>Draw it out</v>
      </c>
      <c r="S15" s="295" t="str">
        <f>IF(Badges!E292="A","A"," ")</f>
        <v xml:space="preserve"> </v>
      </c>
    </row>
    <row r="16" spans="1:21" x14ac:dyDescent="0.2">
      <c r="A16" s="504" t="str">
        <f>Summary!A15</f>
        <v>It's Your Story -- Tell It!</v>
      </c>
      <c r="B16" s="504"/>
      <c r="C16" s="504"/>
      <c r="E16" s="292"/>
      <c r="F16" s="293" t="str">
        <f>Badges!C70</f>
        <v>Create a performance</v>
      </c>
      <c r="G16" s="295" t="str">
        <f>IF(Badges!E70="A","A","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IF(Badges!E260="C","C",IF(Badges!E260="P","P",""))</f>
        <v/>
      </c>
      <c r="E17" s="292"/>
      <c r="F17" s="293" t="str">
        <f>Badges!C71</f>
        <v>Perform in a musical event</v>
      </c>
      <c r="G17" s="295" t="str">
        <f>IF(Badges!E71="A","A"," ")</f>
        <v xml:space="preserve"> </v>
      </c>
      <c r="I17" s="292"/>
      <c r="J17" s="293" t="str">
        <f>Badges!C147</f>
        <v>Visit an outdoor garden</v>
      </c>
      <c r="K17" s="295" t="str">
        <f>IF(Badges!E146="A","A"," ")</f>
        <v xml:space="preserve"> </v>
      </c>
      <c r="M17" s="292"/>
      <c r="N17" s="293" t="str">
        <f>Badges!C220</f>
        <v>Become a laundry expert</v>
      </c>
      <c r="O17" s="295" t="str">
        <f>IF(Badges!E220="A","A"," ")</f>
        <v xml:space="preserve"> </v>
      </c>
      <c r="Q17" s="292"/>
      <c r="R17" s="293" t="str">
        <f>Badges!C294</f>
        <v>What are your chores/duties</v>
      </c>
      <c r="S17" s="295" t="str">
        <f>IF(Badges!E294="A","A"," ")</f>
        <v xml:space="preserve"> </v>
      </c>
    </row>
    <row r="18" spans="1:19" x14ac:dyDescent="0.2">
      <c r="A18" s="497" t="str">
        <f>Summary!A17</f>
        <v>Animal Habitats</v>
      </c>
      <c r="B18" s="498"/>
      <c r="C18" s="297" t="str">
        <f>IF(Badges!E283="C","C",IF(Badges!E283="P","P",""))</f>
        <v>C</v>
      </c>
      <c r="E18" s="292"/>
      <c r="F18" s="293" t="str">
        <f>Badges!C72</f>
        <v>Add to your skills</v>
      </c>
      <c r="G18" s="295" t="str">
        <f>IF(Badges!E72="A","A"," ")</f>
        <v xml:space="preserve"> </v>
      </c>
      <c r="I18" s="292"/>
      <c r="J18" s="293" t="str">
        <f>Badges!C148</f>
        <v>Visit an indoor garden</v>
      </c>
      <c r="K18" s="295" t="str">
        <f>IF(Badges!E147="A","A"," ")</f>
        <v xml:space="preserve"> </v>
      </c>
      <c r="M18" s="292"/>
      <c r="N18" s="293" t="str">
        <f>Badges!C221</f>
        <v>Learn two basic sewing skills-and</v>
      </c>
      <c r="O18" s="295" t="str">
        <f>IF(Badges!E221="A","A"," ")</f>
        <v xml:space="preserve"> </v>
      </c>
      <c r="Q18" s="292"/>
      <c r="R18" s="293" t="str">
        <f>Badges!C295</f>
        <v>Food and meals</v>
      </c>
      <c r="S18" s="295" t="str">
        <f>IF(Badges!E295="A","A"," ")</f>
        <v xml:space="preserve"> </v>
      </c>
    </row>
    <row r="19" spans="1:19" x14ac:dyDescent="0.2">
      <c r="A19" s="497" t="str">
        <f>Summary!A18</f>
        <v>Playing the Past</v>
      </c>
      <c r="B19" s="498"/>
      <c r="C19" s="297" t="str">
        <f>IF(Badges!E306="C","C",IF(Badges!E306="P","P",""))</f>
        <v/>
      </c>
      <c r="E19" s="500" t="str">
        <f>Badges!B75</f>
        <v>Entertainment Technology</v>
      </c>
      <c r="F19" s="501"/>
      <c r="G19" s="501"/>
      <c r="I19" s="292"/>
      <c r="J19" s="293" t="str">
        <f>Badges!C149</f>
        <v>Visit a landscaped garden</v>
      </c>
      <c r="K19" s="295" t="str">
        <f>IF(Badges!E148="A","A"," ")</f>
        <v xml:space="preserve"> </v>
      </c>
      <c r="M19" s="292"/>
      <c r="N19" s="293" t="str">
        <f>Badges!C222</f>
        <v>Try on the role of clothes</v>
      </c>
      <c r="O19" s="295" t="str">
        <f>IF(Badges!E222="A","A"," ")</f>
        <v xml:space="preserve"> </v>
      </c>
      <c r="Q19" s="292"/>
      <c r="R19" s="293" t="str">
        <f>Badges!C296</f>
        <v>Home Sweet Home</v>
      </c>
      <c r="S19" s="295" t="str">
        <f>IF(Badges!E296="A","A"," ")</f>
        <v xml:space="preserve"> </v>
      </c>
    </row>
    <row r="20" spans="1:19" x14ac:dyDescent="0.2">
      <c r="A20" s="497" t="str">
        <f>Summary!A19</f>
        <v>Product Designer</v>
      </c>
      <c r="B20" s="498"/>
      <c r="C20" s="297" t="str">
        <f>IF(Badges!E329="C","C",IF(Badges!E329="P","P",""))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IF(Badges!E352="C","C",IF(Badges!E352="P","P",""))</f>
        <v/>
      </c>
      <c r="E21" s="292"/>
      <c r="F21" s="293" t="str">
        <f>Badges!C77</f>
        <v>Make a flip book</v>
      </c>
      <c r="G21" s="295" t="str">
        <f>IF(Badges!E77="A","A"," ")</f>
        <v xml:space="preserve"> </v>
      </c>
      <c r="I21" s="292"/>
      <c r="J21" s="293" t="str">
        <f>Badges!C151</f>
        <v>Plan your dream garden</v>
      </c>
      <c r="K21" s="295" t="str">
        <f>IF(Badges!E150="A","A"," ")</f>
        <v xml:space="preserve"> </v>
      </c>
      <c r="M21" s="292"/>
      <c r="N21" s="293" t="str">
        <f>Badges!C224</f>
        <v>At school</v>
      </c>
      <c r="O21" s="295" t="str">
        <f>IF(Badges!E224="A","A"," ")</f>
        <v xml:space="preserve"> </v>
      </c>
      <c r="Q21" s="292"/>
      <c r="R21" s="293" t="str">
        <f>Badges!C298</f>
        <v>Make music</v>
      </c>
      <c r="S21" s="295" t="str">
        <f>IF(Badges!E298="A","A"," ")</f>
        <v xml:space="preserve"> </v>
      </c>
    </row>
    <row r="22" spans="1:19" x14ac:dyDescent="0.2">
      <c r="A22" s="299"/>
      <c r="B22" s="300"/>
      <c r="C22" s="340"/>
      <c r="E22" s="292"/>
      <c r="F22" s="293" t="str">
        <f>Badges!C78</f>
        <v>Play around with stop-action</v>
      </c>
      <c r="G22" s="295" t="str">
        <f>IF(Badges!E78="A","A"," ")</f>
        <v xml:space="preserve"> </v>
      </c>
      <c r="I22" s="292"/>
      <c r="J22" s="293" t="str">
        <f>Badges!C152</f>
        <v>Look into surprising gardens</v>
      </c>
      <c r="K22" s="295" t="str">
        <f>IF(Badges!E151="A","A"," ")</f>
        <v xml:space="preserve"> </v>
      </c>
      <c r="M22" s="292"/>
      <c r="N22" s="293" t="str">
        <f>Badges!C225</f>
        <v>At home</v>
      </c>
      <c r="O22" s="295" t="str">
        <f>IF(Badges!E225="A","A"," ")</f>
        <v xml:space="preserve"> </v>
      </c>
      <c r="Q22" s="292"/>
      <c r="R22" s="293" t="str">
        <f>Badges!C299</f>
        <v>Play a game-or two</v>
      </c>
      <c r="S22" s="295" t="str">
        <f>IF(Badges!E299="A","A"," ")</f>
        <v xml:space="preserve"> </v>
      </c>
    </row>
    <row r="23" spans="1:19" x14ac:dyDescent="0.2">
      <c r="A23" s="500" t="str">
        <f>Badges!B6</f>
        <v>Digital Photographer</v>
      </c>
      <c r="B23" s="501"/>
      <c r="C23" s="501"/>
      <c r="E23" s="292"/>
      <c r="F23" s="293" t="str">
        <f>Badges!C79</f>
        <v>Make your own thaumatrope</v>
      </c>
      <c r="G23" s="295" t="str">
        <f>IF(Badges!E79="A","A"," ")</f>
        <v xml:space="preserve"> </v>
      </c>
      <c r="I23" s="292"/>
      <c r="J23" s="293" t="str">
        <f>Badges!C153</f>
        <v>Make a mini Zen garden</v>
      </c>
      <c r="K23" s="295" t="str">
        <f>IF(Badges!E152="A","A"," ")</f>
        <v xml:space="preserve"> </v>
      </c>
      <c r="M23" s="292"/>
      <c r="N23" s="293" t="str">
        <f>Badges!C226</f>
        <v>With your friends</v>
      </c>
      <c r="O23" s="295" t="str">
        <f>IF(Badges!E226="A","A"," ")</f>
        <v xml:space="preserve"> </v>
      </c>
      <c r="Q23" s="292"/>
      <c r="R23" s="293" t="str">
        <f>Badges!C300</f>
        <v>Create art</v>
      </c>
      <c r="S23" s="295" t="str">
        <f>IF(Badges!E300="A","A","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IF(Badges!E8="A","A"," ")</f>
        <v>A</v>
      </c>
      <c r="E25" s="292"/>
      <c r="F25" s="293" t="str">
        <f>Badges!C81</f>
        <v>Use a free downloadable program</v>
      </c>
      <c r="G25" s="295" t="str">
        <f>IF(Badges!E81="A","A"," ")</f>
        <v xml:space="preserve"> </v>
      </c>
      <c r="I25" s="292"/>
      <c r="J25" s="293" t="str">
        <f>Badges!C155</f>
        <v>Find six plants that will grow in your</v>
      </c>
      <c r="K25" s="295" t="str">
        <f>IF(Badges!E154="A","A"," ")</f>
        <v xml:space="preserve"> </v>
      </c>
      <c r="M25" s="292"/>
      <c r="N25" s="293" t="str">
        <f>Badges!C228</f>
        <v>Solve a pesky plumbing problem</v>
      </c>
      <c r="O25" s="295" t="str">
        <f>IF(Badges!E228="A","A"," ")</f>
        <v xml:space="preserve"> </v>
      </c>
      <c r="Q25" s="292"/>
      <c r="R25" s="293" t="str">
        <f>Badges!C302</f>
        <v>Make your own event</v>
      </c>
      <c r="S25" s="295" t="str">
        <f>IF(Badges!E302="A","A"," ")</f>
        <v xml:space="preserve"> </v>
      </c>
    </row>
    <row r="26" spans="1:19" x14ac:dyDescent="0.2">
      <c r="A26" s="292"/>
      <c r="B26" s="293" t="str">
        <f>Badges!C9</f>
        <v>Visit a camera store</v>
      </c>
      <c r="C26" s="295" t="str">
        <f>IF(Badges!E9="A","A"," ")</f>
        <v xml:space="preserve"> </v>
      </c>
      <c r="E26" s="292"/>
      <c r="F26" s="293" t="str">
        <f>Badges!C82</f>
        <v>Go onto an interactive site</v>
      </c>
      <c r="G26" s="295" t="str">
        <f>IF(Badges!E82="A","A"," ")</f>
        <v xml:space="preserve"> </v>
      </c>
      <c r="I26" s="292"/>
      <c r="J26" s="293" t="str">
        <f>Badges!C156</f>
        <v>Find six plants that grow in different</v>
      </c>
      <c r="K26" s="295" t="str">
        <f>IF(Badges!E155="A","A"," ")</f>
        <v xml:space="preserve"> </v>
      </c>
      <c r="M26" s="292"/>
      <c r="N26" s="293" t="str">
        <f>Badges!C229</f>
        <v>Clean to the beat</v>
      </c>
      <c r="O26" s="295" t="str">
        <f>IF(Badges!E229="A","A"," ")</f>
        <v xml:space="preserve"> </v>
      </c>
      <c r="Q26" s="292"/>
      <c r="R26" s="293" t="str">
        <f>Badges!C303</f>
        <v>Have a living-history party</v>
      </c>
      <c r="S26" s="295" t="str">
        <f>IF(Badges!E303="A","A"," ")</f>
        <v xml:space="preserve"> </v>
      </c>
    </row>
    <row r="27" spans="1:19" x14ac:dyDescent="0.2">
      <c r="A27" s="292"/>
      <c r="B27" s="293" t="str">
        <f>Badges!C10</f>
        <v>Teach yourself the basics</v>
      </c>
      <c r="C27" s="295" t="str">
        <f>IF(Badges!E10="A","A"," ")</f>
        <v xml:space="preserve"> </v>
      </c>
      <c r="E27" s="292"/>
      <c r="F27" s="293" t="str">
        <f>Badges!C79</f>
        <v>Make your own thaumatrope</v>
      </c>
      <c r="G27" s="295" t="str">
        <f>IF(Badges!E83="A","A"," ")</f>
        <v xml:space="preserve"> </v>
      </c>
      <c r="I27" s="292"/>
      <c r="J27" s="293" t="str">
        <f>Badges!C157</f>
        <v>Find six seasonal plants</v>
      </c>
      <c r="K27" s="295" t="str">
        <f>IF(Badges!E156="A","A"," ")</f>
        <v xml:space="preserve"> </v>
      </c>
      <c r="M27" s="292"/>
      <c r="N27" s="293" t="str">
        <f>Badges!C230</f>
        <v>Hang something up</v>
      </c>
      <c r="O27" s="295" t="str">
        <f>IF(Badges!E230="A","A"," ")</f>
        <v xml:space="preserve"> </v>
      </c>
      <c r="Q27" s="292"/>
      <c r="R27" s="293" t="str">
        <f>Badges!C304</f>
        <v>Attend a history-oriented event in</v>
      </c>
      <c r="S27" s="295" t="str">
        <f>IF(Badges!E304="A","A","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IF(Badges!E12="A","A"," ")</f>
        <v>A</v>
      </c>
      <c r="E29" s="292"/>
      <c r="F29" s="293" t="str">
        <f>Badges!C85</f>
        <v>Create a roller coaster with marbles</v>
      </c>
      <c r="G29" s="295" t="str">
        <f>IF(Badges!E85="A","A"," ")</f>
        <v xml:space="preserve"> </v>
      </c>
      <c r="I29" s="292"/>
      <c r="J29" s="293" t="str">
        <f>Badges!C159</f>
        <v>Experiment with soil</v>
      </c>
      <c r="K29" s="295" t="str">
        <f>IF(Badges!E158="A","A"," ")</f>
        <v xml:space="preserve"> </v>
      </c>
      <c r="M29" s="292"/>
      <c r="N29" s="293" t="str">
        <f>Badges!C232</f>
        <v>Stay home alone</v>
      </c>
      <c r="O29" s="295" t="str">
        <f>IF(Badges!E232="A","A"," ")</f>
        <v xml:space="preserve"> </v>
      </c>
      <c r="Q29" s="292">
        <v>1</v>
      </c>
      <c r="R29" s="293" t="str">
        <f>Badges!C308</f>
        <v>Observe what makes a great</v>
      </c>
      <c r="S29" s="294"/>
    </row>
    <row r="30" spans="1:19" x14ac:dyDescent="0.2">
      <c r="A30" s="292"/>
      <c r="B30" s="293" t="str">
        <f>Badges!C13</f>
        <v>Photograph a pet</v>
      </c>
      <c r="C30" s="295" t="str">
        <f>IF(Badges!E13="A","A"," ")</f>
        <v xml:space="preserve"> </v>
      </c>
      <c r="E30" s="292"/>
      <c r="F30" s="293" t="str">
        <f>Badges!C86</f>
        <v>Catapult some stuff</v>
      </c>
      <c r="G30" s="295" t="str">
        <f>IF(Badges!E86="A","A"," ")</f>
        <v xml:space="preserve"> </v>
      </c>
      <c r="I30" s="292"/>
      <c r="J30" s="293" t="str">
        <f>Badges!C160</f>
        <v>Experiment with water</v>
      </c>
      <c r="K30" s="295" t="str">
        <f>IF(Badges!E159="A","A"," ")</f>
        <v xml:space="preserve"> </v>
      </c>
      <c r="M30" s="292"/>
      <c r="N30" s="293" t="str">
        <f>Badges!C233</f>
        <v>Run a family errand</v>
      </c>
      <c r="O30" s="295" t="str">
        <f>IF(Badges!E233="A","A"," ")</f>
        <v xml:space="preserve"> </v>
      </c>
      <c r="Q30" s="292"/>
      <c r="R30" s="293" t="str">
        <f>Badges!C309</f>
        <v>Choose a product you use at school</v>
      </c>
      <c r="S30" s="295" t="str">
        <f>IF(Badges!E309="A","A"," ")</f>
        <v xml:space="preserve"> </v>
      </c>
    </row>
    <row r="31" spans="1:19" x14ac:dyDescent="0.2">
      <c r="A31" s="292"/>
      <c r="B31" s="293" t="str">
        <f>Badges!C14</f>
        <v>Photograph a landscape</v>
      </c>
      <c r="C31" s="295" t="str">
        <f>IF(Badges!E14="A","A"," ")</f>
        <v xml:space="preserve"> </v>
      </c>
      <c r="E31" s="292"/>
      <c r="F31" s="293" t="str">
        <f>Badges!C83</f>
        <v>Talk to a developer</v>
      </c>
      <c r="G31" s="295" t="str">
        <f>IF(Badges!E87="A","A"," ")</f>
        <v xml:space="preserve"> </v>
      </c>
      <c r="I31" s="292"/>
      <c r="J31" s="293" t="str">
        <f>Badges!C161</f>
        <v>Experiment with sunlight</v>
      </c>
      <c r="K31" s="295" t="str">
        <f>IF(Badges!E160="A","A"," ")</f>
        <v xml:space="preserve"> </v>
      </c>
      <c r="M31" s="292"/>
      <c r="N31" s="293" t="str">
        <f>Badges!C234</f>
        <v>Go out with a friend</v>
      </c>
      <c r="O31" s="295" t="str">
        <f>IF(Badges!E234="A","A"," ")</f>
        <v xml:space="preserve"> </v>
      </c>
      <c r="Q31" s="292"/>
      <c r="R31" s="293" t="str">
        <f>Badges!C310</f>
        <v>Choose a product from a hobby</v>
      </c>
      <c r="S31" s="295" t="str">
        <f>IF(Badges!E310="A","A","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IF(Badges!E311="A","A"," ")</f>
        <v xml:space="preserve"> </v>
      </c>
    </row>
    <row r="33" spans="1:19" x14ac:dyDescent="0.2">
      <c r="A33" s="292"/>
      <c r="B33" s="293" t="str">
        <f>Badges!C16</f>
        <v>Fix something</v>
      </c>
      <c r="C33" s="295" t="str">
        <f>IF(Badges!E16="A","A"," ")</f>
        <v xml:space="preserve"> </v>
      </c>
      <c r="E33" s="292"/>
      <c r="F33" s="293" t="str">
        <f>Badges!C89</f>
        <v>Try the blue screen</v>
      </c>
      <c r="G33" s="295" t="str">
        <f>IF(Badges!E89="A","A"," ")</f>
        <v xml:space="preserve"> </v>
      </c>
      <c r="I33" s="292"/>
      <c r="J33" s="293" t="str">
        <f>Badges!C163</f>
        <v>Plant an outdoor garden</v>
      </c>
      <c r="K33" s="295" t="str">
        <f>IF(Badges!E162="A","A","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IF(Badges!E17="A","A"," ")</f>
        <v>A</v>
      </c>
      <c r="E34" s="292"/>
      <c r="F34" s="293" t="str">
        <f>Badges!C90</f>
        <v>Play makeup artist</v>
      </c>
      <c r="G34" s="295" t="str">
        <f>IF(Badges!E90="A","A"," ")</f>
        <v xml:space="preserve"> </v>
      </c>
      <c r="I34" s="292"/>
      <c r="J34" s="293" t="str">
        <f>Badges!C164</f>
        <v>Plant an indoor garden</v>
      </c>
      <c r="K34" s="295" t="str">
        <f>IF(Badges!E163="A","A"," ")</f>
        <v xml:space="preserve"> </v>
      </c>
      <c r="M34" s="292"/>
      <c r="N34" s="293" t="str">
        <f>Badges!C240</f>
        <v>With an adult, visit an official</v>
      </c>
      <c r="O34" s="295" t="str">
        <f>IF(Badges!E240="A","A"," ")</f>
        <v xml:space="preserve"> </v>
      </c>
      <c r="Q34" s="292"/>
      <c r="R34" s="293" t="str">
        <f>Badges!C313</f>
        <v>Observe</v>
      </c>
      <c r="S34" s="295" t="str">
        <f>IF(Badges!E313="A","A"," ")</f>
        <v xml:space="preserve"> </v>
      </c>
    </row>
    <row r="35" spans="1:19" x14ac:dyDescent="0.2">
      <c r="A35" s="292"/>
      <c r="B35" s="293" t="str">
        <f>Badges!C18</f>
        <v>Add something</v>
      </c>
      <c r="C35" s="295" t="str">
        <f>IF(Badges!E18="A","A"," ")</f>
        <v xml:space="preserve"> </v>
      </c>
      <c r="E35" s="292"/>
      <c r="F35" s="293" t="str">
        <f>Badges!C87</f>
        <v>Figure out centrifugal force</v>
      </c>
      <c r="G35" s="295" t="str">
        <f>IF(Badges!E91="A","A"," ")</f>
        <v xml:space="preserve"> </v>
      </c>
      <c r="I35" s="292"/>
      <c r="J35" s="293" t="str">
        <f>Badges!C165</f>
        <v>Help with planting at a community</v>
      </c>
      <c r="K35" s="295" t="str">
        <f>IF(Badges!E164="A","A"," ")</f>
        <v xml:space="preserve"> </v>
      </c>
      <c r="M35" s="292"/>
      <c r="N35" s="293" t="str">
        <f>Badges!C241</f>
        <v>Invite a geocacher to talk to you</v>
      </c>
      <c r="O35" s="295" t="str">
        <f>IF(Badges!E241="A","A"," ")</f>
        <v xml:space="preserve"> </v>
      </c>
      <c r="Q35" s="292"/>
      <c r="R35" s="293" t="str">
        <f>Badges!C314</f>
        <v>Interview</v>
      </c>
      <c r="S35" s="295" t="str">
        <f>IF(Badges!E314="A","A","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IF(Badges!E242="A","A"," ")</f>
        <v xml:space="preserve"> </v>
      </c>
      <c r="Q36" s="292"/>
      <c r="R36" s="293" t="str">
        <f>Badges!C315</f>
        <v>Photograph</v>
      </c>
      <c r="S36" s="295" t="str">
        <f>IF(Badges!E315="A","A"," ")</f>
        <v xml:space="preserve"> </v>
      </c>
    </row>
    <row r="37" spans="1:19" ht="12.75" customHeight="1" x14ac:dyDescent="0.2">
      <c r="A37" s="292"/>
      <c r="B37" s="293" t="str">
        <f>Badges!C20</f>
        <v>Create a collage</v>
      </c>
      <c r="C37" s="295" t="str">
        <f>IF(Badges!E20="A","A"," ")</f>
        <v xml:space="preserve"> </v>
      </c>
      <c r="E37" s="292"/>
      <c r="F37" s="293" t="str">
        <f>Badges!C93</f>
        <v>Experiment with acoustics</v>
      </c>
      <c r="G37" s="295" t="str">
        <f>IF(Badges!E93="A","A","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IF(Badges!E21="A","A"," ")</f>
        <v xml:space="preserve"> </v>
      </c>
      <c r="E38" s="292"/>
      <c r="F38" s="293" t="str">
        <f>Badges!C94</f>
        <v>Go on an elephant hike</v>
      </c>
      <c r="G38" s="295" t="str">
        <f>IF(Badges!E94="A","A"," ")</f>
        <v xml:space="preserve"> </v>
      </c>
      <c r="I38" s="292"/>
      <c r="J38" s="293" t="str">
        <f>Badges!C170</f>
        <v>Ask an adult helper to find and</v>
      </c>
      <c r="K38" s="295" t="str">
        <f>IF(Badges!E170="A","A"," ")</f>
        <v>A</v>
      </c>
      <c r="M38" s="292"/>
      <c r="N38" s="293" t="str">
        <f>Badges!C244</f>
        <v>Find the GPS coordinates of three</v>
      </c>
      <c r="O38" s="295" t="str">
        <f>IF(Badges!E244="A","A"," ")</f>
        <v xml:space="preserve"> </v>
      </c>
      <c r="Q38" s="292"/>
      <c r="R38" s="293" t="str">
        <f>Badges!C317</f>
        <v>Step by step</v>
      </c>
      <c r="S38" s="295" t="str">
        <f>IF(Badges!E317="A","A"," ")</f>
        <v xml:space="preserve"> </v>
      </c>
    </row>
    <row r="39" spans="1:19" x14ac:dyDescent="0.2">
      <c r="A39" s="292"/>
      <c r="B39" s="293" t="str">
        <f>Badges!C22</f>
        <v>Make a gift for someone special</v>
      </c>
      <c r="C39" s="295" t="str">
        <f>IF(Badges!E22="A","A"," ")</f>
        <v>A</v>
      </c>
      <c r="E39" s="292"/>
      <c r="F39" s="293" t="str">
        <f>Badges!C91</f>
        <v>Make your own 3-D glasses</v>
      </c>
      <c r="G39" s="295" t="str">
        <f>IF(Badges!E95="A","A"," ")</f>
        <v xml:space="preserve"> </v>
      </c>
      <c r="I39" s="292"/>
      <c r="J39" s="293" t="str">
        <f>Badges!C171</f>
        <v>Shake up a room</v>
      </c>
      <c r="K39" s="295" t="str">
        <f>IF(Badges!E171="A","A"," ")</f>
        <v xml:space="preserve"> </v>
      </c>
      <c r="M39" s="292"/>
      <c r="N39" s="293" t="str">
        <f>Badges!C245</f>
        <v>Hide an item for a friend to find</v>
      </c>
      <c r="O39" s="295" t="str">
        <f>IF(Badges!E245="A","A"," ")</f>
        <v xml:space="preserve"> </v>
      </c>
      <c r="Q39" s="292"/>
      <c r="R39" s="293" t="str">
        <f>Badges!C318</f>
        <v>Draw the product</v>
      </c>
      <c r="S39" s="295" t="str">
        <f>IF(Badges!E318="A","A","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IF(Badges!E172="A","A"," ")</f>
        <v xml:space="preserve"> </v>
      </c>
      <c r="M40" s="292"/>
      <c r="N40" s="293" t="str">
        <f>Badges!C246</f>
        <v>Go on a photo hunt</v>
      </c>
      <c r="O40" s="295" t="str">
        <f>IF(Badges!E246="A","A"," ")</f>
        <v xml:space="preserve"> </v>
      </c>
      <c r="Q40" s="292"/>
      <c r="R40" s="293" t="str">
        <f>Badges!C319</f>
        <v>Analyze a group of products</v>
      </c>
      <c r="S40" s="295" t="str">
        <f>IF(Badges!E319="A","A"," ")</f>
        <v xml:space="preserve"> </v>
      </c>
    </row>
    <row r="41" spans="1:19" x14ac:dyDescent="0.2">
      <c r="A41" s="292"/>
      <c r="B41" s="293" t="str">
        <f>Badges!C24</f>
        <v>Make a digital album</v>
      </c>
      <c r="C41" s="295" t="str">
        <f>IF(Badges!E24="A","A","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IF(Badges!E25="A","A"," ")</f>
        <v xml:space="preserve"> </v>
      </c>
      <c r="E42" s="292"/>
      <c r="F42" s="293" t="str">
        <f>Badges!C100</f>
        <v>Write one haiku and one limerick</v>
      </c>
      <c r="G42" s="295" t="str">
        <f>IF(Badges!E100="A","A"," ")</f>
        <v xml:space="preserve"> </v>
      </c>
      <c r="I42" s="292"/>
      <c r="J42" s="293" t="str">
        <f>Badges!C174</f>
        <v>Learn some classic codes</v>
      </c>
      <c r="K42" s="295" t="str">
        <f>IF(Badges!E174="A","A"," ")</f>
        <v xml:space="preserve"> </v>
      </c>
      <c r="M42" s="292"/>
      <c r="N42" s="293" t="str">
        <f>Badges!C248</f>
        <v>Make something that represents</v>
      </c>
      <c r="O42" s="295" t="str">
        <f>IF(Badges!E248="A","A"," ")</f>
        <v xml:space="preserve"> </v>
      </c>
      <c r="Q42" s="292"/>
      <c r="R42" s="293" t="str">
        <f>Badges!C321</f>
        <v>From terrible to terrific</v>
      </c>
      <c r="S42" s="295" t="str">
        <f>IF(Badges!E321="A","A"," ")</f>
        <v xml:space="preserve"> </v>
      </c>
    </row>
    <row r="43" spans="1:19" ht="12.75" customHeight="1" x14ac:dyDescent="0.2">
      <c r="A43" s="292"/>
      <c r="B43" s="293" t="str">
        <f>Badges!C26</f>
        <v>Start an online photo journal</v>
      </c>
      <c r="C43" s="295" t="str">
        <f>IF(Badges!E26="A","A"," ")</f>
        <v>A</v>
      </c>
      <c r="E43" s="292"/>
      <c r="F43" s="293" t="str">
        <f>Badges!C101</f>
        <v>Write one sonnet</v>
      </c>
      <c r="G43" s="295" t="str">
        <f>IF(Badges!E101="A","A"," ")</f>
        <v xml:space="preserve"> </v>
      </c>
      <c r="I43" s="292"/>
      <c r="J43" s="293" t="str">
        <f>Badges!C175</f>
        <v>Create your own code with your</v>
      </c>
      <c r="K43" s="295" t="str">
        <f>IF(Badges!E175="A","A"," ")</f>
        <v xml:space="preserve"> </v>
      </c>
      <c r="M43" s="292"/>
      <c r="N43" s="293" t="str">
        <f>Badges!C249</f>
        <v>Make a piece of jewelry</v>
      </c>
      <c r="O43" s="295" t="str">
        <f>IF(Badges!E249="A","A"," ")</f>
        <v xml:space="preserve"> </v>
      </c>
      <c r="Q43" s="292"/>
      <c r="R43" s="293" t="str">
        <f>Badges!C322</f>
        <v>Troubleshoot</v>
      </c>
      <c r="S43" s="295" t="str">
        <f>IF(Badges!E322="A","A"," ")</f>
        <v xml:space="preserve"> </v>
      </c>
    </row>
    <row r="44" spans="1:19" x14ac:dyDescent="0.2">
      <c r="A44" s="500" t="str">
        <f>Badges!B29</f>
        <v>Staying Fit</v>
      </c>
      <c r="B44" s="501"/>
      <c r="C44" s="501"/>
      <c r="E44" s="292"/>
      <c r="F44" s="293" t="str">
        <f>Badges!C102</f>
        <v>Write a free-verse poem</v>
      </c>
      <c r="G44" s="295" t="str">
        <f>IF(Badges!E102="A","A"," ")</f>
        <v xml:space="preserve"> </v>
      </c>
      <c r="I44" s="292"/>
      <c r="J44" s="293" t="str">
        <f>Badges!C176</f>
        <v>Make invisible inks</v>
      </c>
      <c r="K44" s="295" t="str">
        <f>IF(Badges!E176="A","A"," ")</f>
        <v xml:space="preserve"> </v>
      </c>
      <c r="M44" s="292"/>
      <c r="N44" s="293" t="str">
        <f>Badges!C250</f>
        <v>Make something that represents</v>
      </c>
      <c r="O44" s="295" t="str">
        <f>IF(Badges!E250="A","A"," ")</f>
        <v xml:space="preserve"> </v>
      </c>
      <c r="Q44" s="292"/>
      <c r="R44" s="293" t="str">
        <f>Badges!C323</f>
        <v>Fire the product, keep the job</v>
      </c>
      <c r="S44" s="295" t="str">
        <f>IF(Badges!E323="A","A","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IF(Badges!E31="A","A"," ")</f>
        <v xml:space="preserve"> </v>
      </c>
      <c r="E46" s="292"/>
      <c r="F46" s="293" t="str">
        <f>Badges!C104</f>
        <v>Mystery</v>
      </c>
      <c r="G46" s="295" t="str">
        <f>IF(Badges!E104="A","A"," ")</f>
        <v xml:space="preserve"> </v>
      </c>
      <c r="I46" s="292"/>
      <c r="J46" s="293" t="str">
        <f>Badges!C178</f>
        <v>Study three sets of prints</v>
      </c>
      <c r="K46" s="295" t="str">
        <f>IF(Badges!E178="A","A"," ")</f>
        <v xml:space="preserve"> </v>
      </c>
      <c r="M46" s="292"/>
      <c r="N46" s="293" t="str">
        <f>Badges!C252</f>
        <v>Make it a hiking adventure</v>
      </c>
      <c r="O46" s="295" t="str">
        <f>IF(Badges!E252="A","A"," ")</f>
        <v xml:space="preserve"> </v>
      </c>
      <c r="Q46" s="292"/>
      <c r="R46" s="293" t="str">
        <f>Badges!C325</f>
        <v>Draw your idea</v>
      </c>
      <c r="S46" s="295" t="str">
        <f>IF(Badges!E325="A","A"," ")</f>
        <v xml:space="preserve"> </v>
      </c>
    </row>
    <row r="47" spans="1:19" x14ac:dyDescent="0.2">
      <c r="A47" s="292"/>
      <c r="B47" s="293" t="str">
        <f>Badges!C32</f>
        <v>Find a way to make your day more</v>
      </c>
      <c r="C47" s="295" t="str">
        <f>IF(Badges!E32="A","A"," ")</f>
        <v xml:space="preserve"> </v>
      </c>
      <c r="E47" s="292"/>
      <c r="F47" s="293" t="str">
        <f>Badges!C105</f>
        <v>Humor</v>
      </c>
      <c r="G47" s="295" t="str">
        <f>IF(Badges!E105="A","A"," ")</f>
        <v xml:space="preserve"> </v>
      </c>
      <c r="I47" s="292"/>
      <c r="J47" s="293" t="str">
        <f>Badges!C179</f>
        <v>Make your own identity card</v>
      </c>
      <c r="K47" s="295" t="str">
        <f>IF(Badges!E179="A","A"," ")</f>
        <v xml:space="preserve"> </v>
      </c>
      <c r="M47" s="292"/>
      <c r="N47" s="293" t="str">
        <f>Badges!C253</f>
        <v>Take a multi-cache adventure</v>
      </c>
      <c r="O47" s="295" t="str">
        <f>IF(Badges!E253="A","A"," ")</f>
        <v xml:space="preserve"> </v>
      </c>
      <c r="Q47" s="292"/>
      <c r="R47" s="293" t="str">
        <f>Badges!C326</f>
        <v>Build a prototype</v>
      </c>
      <c r="S47" s="295" t="str">
        <f>IF(Badges!E326="A","A"," ")</f>
        <v xml:space="preserve"> </v>
      </c>
    </row>
    <row r="48" spans="1:19" x14ac:dyDescent="0.2">
      <c r="A48" s="292"/>
      <c r="B48" s="293" t="str">
        <f>Badges!C33</f>
        <v>Forget being a couch potato</v>
      </c>
      <c r="C48" s="295" t="str">
        <f>IF(Badges!E33="A","A"," ")</f>
        <v xml:space="preserve"> </v>
      </c>
      <c r="E48" s="292"/>
      <c r="F48" s="293" t="str">
        <f>Badges!C106</f>
        <v>Adventure</v>
      </c>
      <c r="G48" s="295" t="str">
        <f>IF(Badges!E106="A","A"," ")</f>
        <v xml:space="preserve"> </v>
      </c>
      <c r="I48" s="292"/>
      <c r="J48" s="293" t="str">
        <f>Badges!C180</f>
        <v>Get fingerprinted at your local police</v>
      </c>
      <c r="K48" s="295" t="str">
        <f>IF(Badges!E180="A","A"," ")</f>
        <v>A</v>
      </c>
      <c r="M48" s="292"/>
      <c r="N48" s="293" t="str">
        <f>Badges!C254</f>
        <v>Go on a themed adventure</v>
      </c>
      <c r="O48" s="295" t="str">
        <f>IF(Badges!E254="A","A"," ")</f>
        <v xml:space="preserve"> </v>
      </c>
      <c r="Q48" s="292"/>
      <c r="R48" s="293" t="str">
        <f>Badges!C327</f>
        <v>Make your change on the original</v>
      </c>
      <c r="S48" s="295" t="str">
        <f>IF(Badges!E327="A","A","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IF(Badges!E35="A","A"," ")</f>
        <v xml:space="preserve"> </v>
      </c>
      <c r="E50" s="292"/>
      <c r="F50" s="293" t="str">
        <f>Badges!C108</f>
        <v>A favorite Girl Scout memory</v>
      </c>
      <c r="G50" s="295" t="str">
        <f>IF(Badges!E108="A","A"," ")</f>
        <v>A</v>
      </c>
      <c r="I50" s="292"/>
      <c r="J50" s="293" t="str">
        <f>Badges!C182</f>
        <v>Look at three kinds of "evidence"</v>
      </c>
      <c r="K50" s="295" t="str">
        <f>IF(Badges!E182="A","A"," ")</f>
        <v>A</v>
      </c>
      <c r="M50" s="292"/>
      <c r="N50" s="293" t="str">
        <f>Badges!C256</f>
        <v>Make a bug go around the world</v>
      </c>
      <c r="O50" s="295" t="str">
        <f>IF(Badges!E256="A","A"," ")</f>
        <v xml:space="preserve"> </v>
      </c>
      <c r="Q50" s="292">
        <v>1</v>
      </c>
      <c r="R50" s="293" t="str">
        <f>Badges!C331</f>
        <v>Hold a conversation</v>
      </c>
      <c r="S50" s="294"/>
    </row>
    <row r="51" spans="1:19" x14ac:dyDescent="0.2">
      <c r="A51" s="292"/>
      <c r="B51" s="293" t="str">
        <f>Badges!C36</f>
        <v>Play a brainstorm game</v>
      </c>
      <c r="C51" s="295" t="str">
        <f>IF(Badges!E36="A","A"," ")</f>
        <v xml:space="preserve"> </v>
      </c>
      <c r="E51" s="292"/>
      <c r="F51" s="293" t="str">
        <f>Badges!C109</f>
        <v>A memorable day</v>
      </c>
      <c r="G51" s="295" t="str">
        <f>IF(Badges!E109="A","A"," ")</f>
        <v xml:space="preserve"> </v>
      </c>
      <c r="I51" s="292"/>
      <c r="J51" s="293" t="str">
        <f>Badges!C183</f>
        <v>Find out about DNA</v>
      </c>
      <c r="K51" s="295" t="str">
        <f>IF(Badges!E183="A","A"," ")</f>
        <v>A</v>
      </c>
      <c r="M51" s="292"/>
      <c r="N51" s="293" t="str">
        <f>Badges!C257</f>
        <v>Have your bug follow the girls</v>
      </c>
      <c r="O51" s="295" t="str">
        <f>IF(Badges!E257="A","A"," ")</f>
        <v xml:space="preserve"> </v>
      </c>
      <c r="Q51" s="292"/>
      <c r="R51" s="293" t="str">
        <f>Badges!C332</f>
        <v>Practice conversation starters</v>
      </c>
      <c r="S51" s="295" t="str">
        <f>IF(Badges!E332="A","A"," ")</f>
        <v xml:space="preserve"> </v>
      </c>
    </row>
    <row r="52" spans="1:19" x14ac:dyDescent="0.2">
      <c r="A52" s="292"/>
      <c r="B52" s="293" t="str">
        <f>Badges!C37</f>
        <v>Nutrient scavenger hunt</v>
      </c>
      <c r="C52" s="295" t="str">
        <f>IF(Badges!E37="A","A"," ")</f>
        <v xml:space="preserve"> </v>
      </c>
      <c r="E52" s="292"/>
      <c r="F52" s="293" t="str">
        <f>Badges!C110</f>
        <v>A big adventure</v>
      </c>
      <c r="G52" s="295" t="str">
        <f>IF(Badges!E110="A","A"," ")</f>
        <v xml:space="preserve"> </v>
      </c>
      <c r="I52" s="292"/>
      <c r="J52" s="293" t="str">
        <f>Badges!C184</f>
        <v>Detect handwriting details</v>
      </c>
      <c r="K52" s="295" t="str">
        <f>IF(Badges!E184="A","A"," ")</f>
        <v xml:space="preserve"> </v>
      </c>
      <c r="M52" s="292"/>
      <c r="N52" s="293" t="str">
        <f>Badges!C258</f>
        <v>Track a bug's travels</v>
      </c>
      <c r="O52" s="295" t="str">
        <f>IF(Badges!E258="A","A"," ")</f>
        <v xml:space="preserve"> </v>
      </c>
      <c r="Q52" s="292"/>
      <c r="R52" s="293" t="str">
        <f>Badges!C333</f>
        <v>Invite an expert to come talk about</v>
      </c>
      <c r="S52" s="295" t="str">
        <f>IF(Badges!E333="A","A","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IF(Badges!E334="A","A"," ")</f>
        <v xml:space="preserve"> </v>
      </c>
    </row>
    <row r="54" spans="1:19" x14ac:dyDescent="0.2">
      <c r="A54" s="292"/>
      <c r="B54" s="293" t="str">
        <f>Badges!C39</f>
        <v>Dear self</v>
      </c>
      <c r="C54" s="295" t="str">
        <f>IF(Badges!E39="A","A"," ")</f>
        <v xml:space="preserve"> </v>
      </c>
      <c r="E54" s="292"/>
      <c r="F54" s="293" t="str">
        <f>Badges!C112</f>
        <v>An interview article</v>
      </c>
      <c r="G54" s="295" t="str">
        <f>IF(Badges!E112="A","A"," ")</f>
        <v xml:space="preserve"> </v>
      </c>
      <c r="I54" s="292"/>
      <c r="J54" s="293" t="str">
        <f>Badges!C186</f>
        <v>Ask friends to create a clue hunt</v>
      </c>
      <c r="K54" s="295" t="str">
        <f>IF(Badges!E186="A","A","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IF(Badges!E40="A","A"," ")</f>
        <v xml:space="preserve"> </v>
      </c>
      <c r="E55" s="292"/>
      <c r="F55" s="293" t="str">
        <f>Badges!C113</f>
        <v>A news story</v>
      </c>
      <c r="G55" s="295" t="str">
        <f>IF(Badges!E113="A","A"," ")</f>
        <v xml:space="preserve"> </v>
      </c>
      <c r="I55" s="292"/>
      <c r="J55" s="293" t="str">
        <f>Badges!C187</f>
        <v>Find clues "on the scene"</v>
      </c>
      <c r="K55" s="295" t="str">
        <f>IF(Badges!E187="A","A"," ")</f>
        <v>A</v>
      </c>
      <c r="M55" s="292"/>
      <c r="N55" s="293" t="str">
        <f>Badges!C263</f>
        <v>Observe a pet or tame animal</v>
      </c>
      <c r="O55" s="295" t="str">
        <f>IF(Badges!E263="A","A"," ")</f>
        <v>A</v>
      </c>
      <c r="Q55" s="292"/>
      <c r="R55" s="293" t="str">
        <f>Badges!C336</f>
        <v>Brainstorm five things not to do at</v>
      </c>
      <c r="S55" s="295" t="str">
        <f>IF(Badges!E336="A","A"," ")</f>
        <v xml:space="preserve"> </v>
      </c>
    </row>
    <row r="56" spans="1:19" x14ac:dyDescent="0.2">
      <c r="A56" s="292"/>
      <c r="B56" s="293" t="str">
        <f>Badges!C41</f>
        <v>Create a stress-free zone</v>
      </c>
      <c r="C56" s="295" t="str">
        <f>IF(Badges!E41="A","A"," ")</f>
        <v xml:space="preserve"> </v>
      </c>
      <c r="E56" s="292"/>
      <c r="F56" s="293" t="str">
        <f>Badges!C114</f>
        <v>A "roundup" article</v>
      </c>
      <c r="G56" s="295" t="str">
        <f>IF(Badges!E114="A","A"," ")</f>
        <v xml:space="preserve"> </v>
      </c>
      <c r="I56" s="292"/>
      <c r="J56" s="293" t="str">
        <f>Badges!C188</f>
        <v>Solve three online mysteries.</v>
      </c>
      <c r="K56" s="295" t="str">
        <f>IF(Badges!E188="A","A"," ")</f>
        <v xml:space="preserve"> </v>
      </c>
      <c r="M56" s="292"/>
      <c r="N56" s="293" t="str">
        <f>Badges!C264</f>
        <v>Make a skit or puppet show about</v>
      </c>
      <c r="O56" s="295" t="str">
        <f>IF(Badges!E264="A","A"," ")</f>
        <v xml:space="preserve"> </v>
      </c>
      <c r="Q56" s="292"/>
      <c r="R56" s="293" t="str">
        <f>Badges!C337</f>
        <v>Set the table</v>
      </c>
      <c r="S56" s="295" t="str">
        <f>IF(Badges!E337="A","A","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IF(Badges!E265="A","A"," ")</f>
        <v xml:space="preserve"> </v>
      </c>
      <c r="Q57" s="292"/>
      <c r="R57" s="293" t="str">
        <f>Badges!C338</f>
        <v>Study table manners from other</v>
      </c>
      <c r="S57" s="295" t="str">
        <f>IF(Badges!E338="A","A"," ")</f>
        <v xml:space="preserve"> </v>
      </c>
    </row>
    <row r="58" spans="1:19" x14ac:dyDescent="0.2">
      <c r="A58" s="292"/>
      <c r="B58" s="293" t="str">
        <f>Badges!C43</f>
        <v>Review health websites</v>
      </c>
      <c r="C58" s="295" t="str">
        <f>IF(Badges!E43="A","A"," ")</f>
        <v xml:space="preserve"> </v>
      </c>
      <c r="E58" s="292"/>
      <c r="F58" s="293" t="str">
        <f>Badges!C116</f>
        <v>A favorite animal</v>
      </c>
      <c r="G58" s="295" t="str">
        <f>IF(Badges!E116="A","A","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IF(Badges!E44="A","A"," ")</f>
        <v xml:space="preserve"> </v>
      </c>
      <c r="E59" s="292"/>
      <c r="F59" s="293" t="str">
        <f>Badges!C117</f>
        <v>A place you'd like to visit</v>
      </c>
      <c r="G59" s="295" t="str">
        <f>IF(Badges!E117="A","A"," ")</f>
        <v xml:space="preserve"> </v>
      </c>
      <c r="I59" s="292"/>
      <c r="J59" s="293" t="str">
        <f>Badges!C193</f>
        <v>Talk to an experienced camper</v>
      </c>
      <c r="K59" s="295" t="str">
        <f>IF(Badges!E193="A","A"," ")</f>
        <v xml:space="preserve"> </v>
      </c>
      <c r="M59" s="292"/>
      <c r="N59" s="293" t="str">
        <f>Badges!C267</f>
        <v>Visit a zoo or animal sanctuary</v>
      </c>
      <c r="O59" s="295" t="str">
        <f>IF(Badges!E267="A","A"," ")</f>
        <v xml:space="preserve"> </v>
      </c>
      <c r="Q59" s="292"/>
      <c r="R59" s="293" t="str">
        <f>Badges!C340</f>
        <v>Wedding</v>
      </c>
      <c r="S59" s="295" t="str">
        <f>IF(Badges!E340="A","A"," ")</f>
        <v xml:space="preserve"> </v>
      </c>
    </row>
    <row r="60" spans="1:19" x14ac:dyDescent="0.2">
      <c r="A60" s="292"/>
      <c r="B60" s="293" t="str">
        <f>Badges!C45</f>
        <v>Find truth in advertising</v>
      </c>
      <c r="C60" s="295" t="str">
        <f>IF(Badges!E45="A","A"," ")</f>
        <v xml:space="preserve"> </v>
      </c>
      <c r="E60" s="292"/>
      <c r="F60" s="293" t="str">
        <f>Badges!C118</f>
        <v>Your favorite book</v>
      </c>
      <c r="G60" s="295" t="str">
        <f>IF(Badges!E118="A","A"," ")</f>
        <v xml:space="preserve"> </v>
      </c>
      <c r="I60" s="292"/>
      <c r="J60" s="293" t="str">
        <f>Badges!C194</f>
        <v>Go to an outdoor store</v>
      </c>
      <c r="K60" s="295" t="str">
        <f>IF(Badges!E194="A","A"," ")</f>
        <v xml:space="preserve"> </v>
      </c>
      <c r="M60" s="292"/>
      <c r="N60" s="293" t="str">
        <f>Badges!C268</f>
        <v>Explore an animal habitat near</v>
      </c>
      <c r="O60" s="295" t="str">
        <f>IF(Badges!E268="A","A"," ")</f>
        <v>A</v>
      </c>
      <c r="Q60" s="292"/>
      <c r="R60" s="293" t="str">
        <f>Badges!C341</f>
        <v>Funeral or wake</v>
      </c>
      <c r="S60" s="295" t="str">
        <f>IF(Badges!E341="A","A","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IF(Badges!E195="A","A"," ")</f>
        <v xml:space="preserve"> </v>
      </c>
      <c r="M61" s="292"/>
      <c r="N61" s="293" t="str">
        <f>Badges!C269</f>
        <v>Make a habitat collage</v>
      </c>
      <c r="O61" s="295" t="str">
        <f>IF(Badges!E269="A","A"," ")</f>
        <v xml:space="preserve"> </v>
      </c>
      <c r="Q61" s="292"/>
      <c r="R61" s="293" t="str">
        <f>Badges!C342</f>
        <v>Coming-of-age ceremony</v>
      </c>
      <c r="S61" s="295" t="str">
        <f>IF(Badges!E342="A","A"," ")</f>
        <v xml:space="preserve"> </v>
      </c>
    </row>
    <row r="62" spans="1:19" ht="12.75" customHeight="1" x14ac:dyDescent="0.2">
      <c r="A62" s="292"/>
      <c r="B62" s="293" t="str">
        <f>Badges!C47</f>
        <v>Have a "slow food" dinner</v>
      </c>
      <c r="C62" s="295" t="str">
        <f>IF(Badges!E47="A","A","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IF(Badges!E48="A","A"," ")</f>
        <v xml:space="preserve"> </v>
      </c>
      <c r="E63" s="292"/>
      <c r="F63" s="293" t="str">
        <f>Badges!C124</f>
        <v>Visit a jewelry store or jewelry artist</v>
      </c>
      <c r="G63" s="295" t="str">
        <f>IF(Badges!E124="A","A"," ")</f>
        <v xml:space="preserve"> </v>
      </c>
      <c r="I63" s="292"/>
      <c r="J63" s="293" t="str">
        <f>Badges!C197</f>
        <v>Tie useful knots</v>
      </c>
      <c r="K63" s="295" t="str">
        <f>IF(Badges!E197="A","A"," ")</f>
        <v xml:space="preserve"> </v>
      </c>
      <c r="M63" s="292"/>
      <c r="N63" s="293" t="str">
        <f>Badges!C271</f>
        <v>Check out baby-animal habitats</v>
      </c>
      <c r="O63" s="295" t="str">
        <f>IF(Badges!E271="A","A"," ")</f>
        <v>A</v>
      </c>
      <c r="Q63" s="292"/>
      <c r="R63" s="293" t="str">
        <f>Badges!C344</f>
        <v>Thank the host</v>
      </c>
      <c r="S63" s="295" t="str">
        <f>IF(Badges!E344="A","A"," ")</f>
        <v xml:space="preserve"> </v>
      </c>
    </row>
    <row r="64" spans="1:19" x14ac:dyDescent="0.2">
      <c r="A64" s="292"/>
      <c r="B64" s="293" t="str">
        <f>Badges!C49</f>
        <v>Have a family check-in night</v>
      </c>
      <c r="C64" s="295" t="str">
        <f>IF(Badges!E49="A","A"," ")</f>
        <v xml:space="preserve"> </v>
      </c>
      <c r="E64" s="292"/>
      <c r="F64" s="293" t="str">
        <f>Badges!C125</f>
        <v>Visit a museum with an exhibit on</v>
      </c>
      <c r="G64" s="295" t="str">
        <f>IF(Badges!E125="A","A"," ")</f>
        <v xml:space="preserve"> </v>
      </c>
      <c r="I64" s="292"/>
      <c r="J64" s="293" t="str">
        <f>Badges!C198</f>
        <v>Use a map and compass or GPS</v>
      </c>
      <c r="K64" s="295" t="str">
        <f>IF(Badges!E198="A","A"," ")</f>
        <v xml:space="preserve"> </v>
      </c>
      <c r="M64" s="292"/>
      <c r="N64" s="293" t="str">
        <f>Badges!C272</f>
        <v>Make your own animal house</v>
      </c>
      <c r="O64" s="295" t="str">
        <f>IF(Badges!E272="A","A"," ")</f>
        <v xml:space="preserve"> </v>
      </c>
      <c r="Q64" s="292"/>
      <c r="R64" s="293" t="str">
        <f>Badges!C345</f>
        <v>Handwrite a thank-you note</v>
      </c>
      <c r="S64" s="295" t="str">
        <f>IF(Badges!E345="A","A"," ")</f>
        <v xml:space="preserve"> </v>
      </c>
    </row>
    <row r="65" spans="1:19" x14ac:dyDescent="0.2">
      <c r="A65" s="500" t="str">
        <f>Badges!B52</f>
        <v>Musician</v>
      </c>
      <c r="B65" s="501"/>
      <c r="C65" s="501"/>
      <c r="E65" s="292"/>
      <c r="F65" s="293" t="str">
        <f>Badges!C126</f>
        <v>Invite a jewelry maker to talk to your</v>
      </c>
      <c r="G65" s="295" t="str">
        <f>IF(Badges!E126="A","A"," ")</f>
        <v xml:space="preserve"> </v>
      </c>
      <c r="I65" s="292"/>
      <c r="J65" s="293" t="str">
        <f>Badges!C199</f>
        <v>Build a campfire</v>
      </c>
      <c r="K65" s="295" t="str">
        <f>IF(Badges!E199="A","A"," ")</f>
        <v xml:space="preserve"> </v>
      </c>
      <c r="M65" s="292"/>
      <c r="N65" s="293" t="str">
        <f>Badges!C273</f>
        <v>Insulate your own "nest."</v>
      </c>
      <c r="O65" s="295" t="str">
        <f>IF(Badges!E273="A","A"," ")</f>
        <v xml:space="preserve"> </v>
      </c>
      <c r="Q65" s="292"/>
      <c r="R65" s="293" t="str">
        <f>Badges!C346</f>
        <v>Make a thank-you gift</v>
      </c>
      <c r="S65" s="295" t="str">
        <f>IF(Badges!E346="A","A","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IF(Badges!E54="A","A"," ")</f>
        <v xml:space="preserve"> </v>
      </c>
      <c r="E67" s="292"/>
      <c r="F67" s="293" t="str">
        <f>Badges!C128</f>
        <v>Make a chain-loop necklace or</v>
      </c>
      <c r="G67" s="295" t="str">
        <f>IF(Badges!E128="A","A"," ")</f>
        <v xml:space="preserve"> </v>
      </c>
      <c r="I67" s="292"/>
      <c r="J67" s="293" t="str">
        <f>Badges!C201</f>
        <v>Make a one-pot meal</v>
      </c>
      <c r="K67" s="295" t="str">
        <f>IF(Badges!E201="A","A"," ")</f>
        <v xml:space="preserve"> </v>
      </c>
      <c r="M67" s="292"/>
      <c r="N67" s="293" t="str">
        <f>Badges!C275</f>
        <v>The Artic Circle</v>
      </c>
      <c r="O67" s="295" t="str">
        <f>IF(Badges!E275="A","A"," ")</f>
        <v>A</v>
      </c>
      <c r="Q67" s="292"/>
      <c r="R67" s="293" t="str">
        <f>Badges!C348</f>
        <v>Other Girl Scouts</v>
      </c>
      <c r="S67" s="295" t="str">
        <f>IF(Badges!E348="A","A"," ")</f>
        <v xml:space="preserve"> </v>
      </c>
    </row>
    <row r="68" spans="1:19" x14ac:dyDescent="0.2">
      <c r="A68" s="292"/>
      <c r="B68" s="293" t="str">
        <f>Badges!C55</f>
        <v>Be a conductor</v>
      </c>
      <c r="C68" s="295" t="str">
        <f>IF(Badges!E55="A","A"," ")</f>
        <v xml:space="preserve"> </v>
      </c>
      <c r="E68" s="292"/>
      <c r="F68" s="293" t="str">
        <f>Badges!C129</f>
        <v>Make a pendant with a photo or</v>
      </c>
      <c r="G68" s="295" t="str">
        <f>IF(Badges!E129="A","A"," ")</f>
        <v xml:space="preserve"> </v>
      </c>
      <c r="I68" s="292"/>
      <c r="J68" s="293" t="str">
        <f>Badges!C202</f>
        <v>Cook in foil</v>
      </c>
      <c r="K68" s="295" t="str">
        <f>IF(Badges!E202="A","A"," ")</f>
        <v xml:space="preserve"> </v>
      </c>
      <c r="M68" s="292"/>
      <c r="N68" s="293" t="str">
        <f>Badges!C276</f>
        <v>The Gulf of Mexico</v>
      </c>
      <c r="O68" s="295" t="str">
        <f>IF(Badges!E276="A","A"," ")</f>
        <v xml:space="preserve"> </v>
      </c>
      <c r="Q68" s="292"/>
      <c r="R68" s="293" t="str">
        <f>Badges!C349</f>
        <v>Your friends and their parents</v>
      </c>
      <c r="S68" s="295" t="str">
        <f>IF(Badges!E349="A","A"," ")</f>
        <v xml:space="preserve"> </v>
      </c>
    </row>
    <row r="69" spans="1:19" x14ac:dyDescent="0.2">
      <c r="A69" s="292"/>
      <c r="B69" s="293" t="str">
        <f>Badges!C56</f>
        <v>Get in the musical mood</v>
      </c>
      <c r="C69" s="295" t="str">
        <f>IF(Badges!E56="A","A"," ")</f>
        <v xml:space="preserve"> </v>
      </c>
      <c r="E69" s="292"/>
      <c r="F69" s="293" t="str">
        <f>Badges!C130</f>
        <v>Make earrings by twisting wire into</v>
      </c>
      <c r="G69" s="295" t="str">
        <f>IF(Badges!E130="A","A"," ")</f>
        <v xml:space="preserve"> </v>
      </c>
      <c r="I69" s="292"/>
      <c r="J69" s="293" t="str">
        <f>Badges!C203</f>
        <v>Cook a meal on a stick</v>
      </c>
      <c r="K69" s="295" t="str">
        <f>IF(Badges!E203="A","A"," ")</f>
        <v xml:space="preserve"> </v>
      </c>
      <c r="M69" s="292"/>
      <c r="N69" s="293" t="str">
        <f>Badges!C277</f>
        <v>The Amazon rain forest</v>
      </c>
      <c r="O69" s="295" t="str">
        <f>IF(Badges!E277="A","A"," ")</f>
        <v xml:space="preserve"> </v>
      </c>
      <c r="Q69" s="292"/>
      <c r="R69" s="293" t="str">
        <f>Badges!C350</f>
        <v>Everyone in your class</v>
      </c>
      <c r="S69" s="295" t="str">
        <f>IF(Badges!E350="A","A"," ")</f>
        <v xml:space="preserve"> </v>
      </c>
    </row>
    <row r="70" spans="1:19" ht="23.25" x14ac:dyDescent="0.35">
      <c r="A70" s="507" t="str">
        <f ca="1">MID(CELL("filename",A8),FIND(IF(ISERROR(FIND("]",CELL("filename",A8))),"$","]"),CELL("filename",A8))+1,256)</f>
        <v>Elizabeth</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IF('Age-Level'!E9="C","C",IF('Age-Level'!E9="P","P",""))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IF('Age-Level'!E11="A","A"," ")</f>
        <v xml:space="preserve"> </v>
      </c>
    </row>
    <row r="73" spans="1:19" x14ac:dyDescent="0.2">
      <c r="A73" s="505" t="str">
        <f>Summary!A22</f>
        <v>Drawing</v>
      </c>
      <c r="B73" s="506"/>
      <c r="C73" s="296" t="str">
        <f>IF(Badges!E376="C","C",IF(Badges!E376="P","P",""))</f>
        <v>C</v>
      </c>
      <c r="E73" s="292"/>
      <c r="F73" s="293" t="str">
        <f>Badges!C387</f>
        <v xml:space="preserve">Work with an older athlete in </v>
      </c>
      <c r="G73" s="295" t="str">
        <f>IF(Badges!E387="A","A"," ")</f>
        <v xml:space="preserve"> </v>
      </c>
      <c r="I73" s="292"/>
      <c r="J73" s="293" t="str">
        <f>Badges!C460</f>
        <v>With your Junior friends, organize</v>
      </c>
      <c r="K73" s="295" t="str">
        <f>IF(Badges!E460="A","A"," ")</f>
        <v xml:space="preserve"> </v>
      </c>
      <c r="M73" s="292"/>
      <c r="N73" s="293" t="str">
        <f>Badges!C534</f>
        <v>Pitch your pretend business</v>
      </c>
      <c r="O73" s="295" t="str">
        <f>IF(Badges!E534="A","A"," ")</f>
        <v xml:space="preserve"> </v>
      </c>
      <c r="Q73" s="499" t="str">
        <f>'Age-Level'!C12</f>
        <v>Cookie Sales (Year 1)</v>
      </c>
      <c r="R73" s="499"/>
      <c r="S73" s="304" t="str">
        <f>IF('Age-Level'!E12="A","A"," ")</f>
        <v xml:space="preserve"> </v>
      </c>
    </row>
    <row r="74" spans="1:19" x14ac:dyDescent="0.2">
      <c r="A74" s="497" t="str">
        <f>Summary!A23</f>
        <v>Practice with Purpose</v>
      </c>
      <c r="B74" s="498"/>
      <c r="C74" s="297" t="str">
        <f>IF(Badges!E399="C","C",IF(Badges!E399="P","P",""))</f>
        <v/>
      </c>
      <c r="E74" s="292"/>
      <c r="F74" s="293" t="str">
        <f>Badges!C388</f>
        <v>Work with an expert, coach</v>
      </c>
      <c r="G74" s="295" t="str">
        <f>IF(Badges!E388="A","A"," ")</f>
        <v xml:space="preserve"> </v>
      </c>
      <c r="I74" s="292"/>
      <c r="J74" s="293" t="str">
        <f>Badges!C461</f>
        <v>Research situations that require</v>
      </c>
      <c r="K74" s="295" t="str">
        <f>IF(Badges!E461="A","A"," ")</f>
        <v xml:space="preserve"> </v>
      </c>
      <c r="M74" s="292"/>
      <c r="N74" s="293" t="str">
        <f>Badges!C535</f>
        <v>Conduct a "focus group"</v>
      </c>
      <c r="O74" s="295" t="str">
        <f>IF(Badges!E535="A","A"," ")</f>
        <v xml:space="preserve"> </v>
      </c>
      <c r="Q74" s="499" t="str">
        <f>'Age-Level'!C13</f>
        <v>Cookie Pin (Year 1)</v>
      </c>
      <c r="R74" s="499"/>
      <c r="S74" s="304" t="str">
        <f>IF('Age-Level'!E13="A","A"," ")</f>
        <v xml:space="preserve"> </v>
      </c>
    </row>
    <row r="75" spans="1:19" x14ac:dyDescent="0.2">
      <c r="A75" s="497" t="str">
        <f>Summary!A24</f>
        <v>Inside Government</v>
      </c>
      <c r="B75" s="498"/>
      <c r="C75" s="297" t="str">
        <f>IF(Badges!E422="C","C",IF(Badges!E422="P","P",""))</f>
        <v/>
      </c>
      <c r="E75" s="292"/>
      <c r="F75" s="293" t="str">
        <f>Badges!C389</f>
        <v xml:space="preserve">Find a video with strength </v>
      </c>
      <c r="G75" s="295" t="str">
        <f>IF(Badges!E389="A","A"," ")</f>
        <v xml:space="preserve"> </v>
      </c>
      <c r="I75" s="292"/>
      <c r="J75" s="293" t="str">
        <f>Badges!C462</f>
        <v>Go on a field trip to an ER</v>
      </c>
      <c r="K75" s="295" t="str">
        <f>IF(Badges!E462="A","A"," ")</f>
        <v xml:space="preserve"> </v>
      </c>
      <c r="M75" s="292"/>
      <c r="N75" s="293" t="str">
        <f>Badges!C536</f>
        <v>Do a survey</v>
      </c>
      <c r="O75" s="295" t="str">
        <f>IF(Badges!E536="A","A"," ")</f>
        <v xml:space="preserve"> </v>
      </c>
      <c r="Q75" s="499" t="str">
        <f>'Age-Level'!C14</f>
        <v>Cookie Rally (Year 2)</v>
      </c>
      <c r="R75" s="499"/>
      <c r="S75" s="304" t="str">
        <f>IF('Age-Level'!E14="A","A"," ")</f>
        <v xml:space="preserve"> </v>
      </c>
    </row>
    <row r="76" spans="1:19" x14ac:dyDescent="0.2">
      <c r="A76" s="497" t="str">
        <f>Summary!A25</f>
        <v>Simple Meals</v>
      </c>
      <c r="B76" s="498"/>
      <c r="C76" s="297" t="str">
        <f>IF(Badges!E445="C","C",IF(Badges!E445="P","P",""))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IF('Age-Level'!E15="A","A"," ")</f>
        <v xml:space="preserve"> </v>
      </c>
    </row>
    <row r="77" spans="1:19" x14ac:dyDescent="0.2">
      <c r="A77" s="497" t="str">
        <f>Summary!A26</f>
        <v>Junior First Aid</v>
      </c>
      <c r="B77" s="498"/>
      <c r="C77" s="297" t="str">
        <f>IF(Badges!E468="C","C",IF(Badges!E468="P","P",""))</f>
        <v/>
      </c>
      <c r="E77" s="292"/>
      <c r="F77" s="293" t="str">
        <f>Badges!C391</f>
        <v>Talk to a coach or gym teacher</v>
      </c>
      <c r="G77" s="295" t="str">
        <f>IF(Badges!E391="A","A"," ")</f>
        <v xml:space="preserve"> </v>
      </c>
      <c r="I77" s="292"/>
      <c r="J77" s="293" t="str">
        <f>Badges!C464</f>
        <v>Read about illnesses and how to</v>
      </c>
      <c r="K77" s="295" t="str">
        <f>IF(Badges!E464="A","A"," ")</f>
        <v xml:space="preserve"> </v>
      </c>
      <c r="M77" s="292">
        <v>1</v>
      </c>
      <c r="N77" s="293" t="str">
        <f>Badges!C540</f>
        <v>Explore your needs and wants</v>
      </c>
      <c r="O77" s="294"/>
      <c r="Q77" s="499" t="str">
        <f>'Age-Level'!C16</f>
        <v>Cookie Pin (Year 2)</v>
      </c>
      <c r="R77" s="499"/>
      <c r="S77" s="304" t="str">
        <f>IF('Age-Level'!E16="A","A"," ")</f>
        <v xml:space="preserve"> </v>
      </c>
    </row>
    <row r="78" spans="1:19" x14ac:dyDescent="0.2">
      <c r="A78" s="497" t="str">
        <f>Summary!A27</f>
        <v>Junior Girl Scout Way</v>
      </c>
      <c r="B78" s="498"/>
      <c r="C78" s="297" t="str">
        <f>IF(Badges!E491="C","C",IF(Badges!E491="P","P",""))</f>
        <v>C</v>
      </c>
      <c r="E78" s="292"/>
      <c r="F78" s="293" t="str">
        <f>Badges!C392</f>
        <v>Work with a friend who likes the</v>
      </c>
      <c r="G78" s="295" t="str">
        <f>IF(Badges!E392="A","A"," ")</f>
        <v xml:space="preserve"> </v>
      </c>
      <c r="I78" s="292"/>
      <c r="J78" s="293" t="str">
        <f>Badges!C465</f>
        <v>Visit a medical clinic</v>
      </c>
      <c r="K78" s="295" t="str">
        <f>IF(Badges!E465="A","A"," ")</f>
        <v xml:space="preserve"> </v>
      </c>
      <c r="M78" s="292"/>
      <c r="N78" s="293" t="str">
        <f>Badges!C541</f>
        <v>Go on a home tour</v>
      </c>
      <c r="O78" s="295" t="str">
        <f>IF(Badges!E541="A","A"," ")</f>
        <v xml:space="preserve"> </v>
      </c>
      <c r="Q78" s="499" t="str">
        <f>'Age-Level'!C18</f>
        <v>Fall Sales (Year 1)</v>
      </c>
      <c r="R78" s="499"/>
      <c r="S78" s="297" t="str">
        <f>IF('Age-Level'!E18="A","A","")</f>
        <v/>
      </c>
    </row>
    <row r="79" spans="1:19" x14ac:dyDescent="0.2">
      <c r="A79" s="502" t="str">
        <f>Summary!A28</f>
        <v>Flowers</v>
      </c>
      <c r="B79" s="503"/>
      <c r="C79" s="298" t="str">
        <f>IF(Badges!E514="C","C",IF(Badges!E514="P","P",""))</f>
        <v/>
      </c>
      <c r="E79" s="292"/>
      <c r="F79" s="293" t="str">
        <f>Badges!C393</f>
        <v>Find a drill in a book or online</v>
      </c>
      <c r="G79" s="295" t="str">
        <f>IF(Badges!E393="A","A"," ")</f>
        <v xml:space="preserve"> </v>
      </c>
      <c r="I79" s="292"/>
      <c r="J79" s="293" t="str">
        <f>Badges!C466</f>
        <v>Talk to family members and</v>
      </c>
      <c r="K79" s="295" t="str">
        <f>IF(Badges!E466="A","A"," ")</f>
        <v xml:space="preserve"> </v>
      </c>
      <c r="M79" s="292"/>
      <c r="N79" s="293" t="str">
        <f>Badges!C542</f>
        <v>Make a collage</v>
      </c>
      <c r="O79" s="295" t="str">
        <f>IF(Badges!E542="A","A"," ")</f>
        <v xml:space="preserve"> </v>
      </c>
      <c r="Q79" s="499" t="str">
        <f>'Age-Level'!C19</f>
        <v>Fall Sales (Year 2)</v>
      </c>
      <c r="R79" s="499"/>
      <c r="S79" s="297" t="str">
        <f>IF('Age-Level'!E19="A","A","")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IF(Badges!E543="A","A"," ")</f>
        <v xml:space="preserve"> </v>
      </c>
      <c r="Q80" s="499" t="str">
        <f>'Age-Level'!C21</f>
        <v>Thinking Day (Year 1)</v>
      </c>
      <c r="R80" s="499"/>
      <c r="S80" s="297" t="str">
        <f>IF('Age-Level'!E21="A","A","")</f>
        <v/>
      </c>
    </row>
    <row r="81" spans="1:22" x14ac:dyDescent="0.2">
      <c r="A81" s="505" t="str">
        <f>Summary!A30</f>
        <v>Business Owner</v>
      </c>
      <c r="B81" s="506"/>
      <c r="C81" s="296" t="str">
        <f>IF(Badges!E538="C","C",IF(Badges!E538="P","P",""))</f>
        <v/>
      </c>
      <c r="E81" s="292"/>
      <c r="F81" s="293" t="str">
        <f>Badges!C395</f>
        <v>Discuss the process with a</v>
      </c>
      <c r="G81" s="295" t="str">
        <f>IF(Badges!E395="A","A","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IF('Age-Level'!E22="A","A","")</f>
        <v/>
      </c>
    </row>
    <row r="82" spans="1:22" x14ac:dyDescent="0.2">
      <c r="A82" s="497" t="str">
        <f>Summary!A31</f>
        <v>Savvy Shopper</v>
      </c>
      <c r="B82" s="498"/>
      <c r="C82" s="297" t="str">
        <f>IF(Badges!E561="C","C",IF(Badges!E561="P","P",""))</f>
        <v/>
      </c>
      <c r="E82" s="292"/>
      <c r="F82" s="293" t="str">
        <f>Badges!C396</f>
        <v>Write a "Top 10 Tips for</v>
      </c>
      <c r="G82" s="295" t="str">
        <f>IF(Badges!E396="A","A"," ")</f>
        <v xml:space="preserve"> </v>
      </c>
      <c r="I82" s="292"/>
      <c r="J82" s="293" t="str">
        <f>Badges!C471</f>
        <v>Find lift-the-spirit songs</v>
      </c>
      <c r="K82" s="295" t="str">
        <f>IF(Badges!E471="A","A"," ")</f>
        <v xml:space="preserve"> </v>
      </c>
      <c r="M82" s="292"/>
      <c r="N82" s="293" t="str">
        <f>Badges!C545</f>
        <v>Log your wants</v>
      </c>
      <c r="O82" s="295" t="str">
        <f>IF(Badges!E545="A","A"," ")</f>
        <v xml:space="preserve"> </v>
      </c>
      <c r="Q82" s="499" t="str">
        <f>'Age-Level'!C24</f>
        <v>Global Action Award</v>
      </c>
      <c r="R82" s="499"/>
      <c r="S82" s="297" t="str">
        <f>IF('Age-Level'!E24="A","A","")</f>
        <v/>
      </c>
    </row>
    <row r="83" spans="1:22" x14ac:dyDescent="0.2">
      <c r="A83" s="524" t="str">
        <f>Summary!A32</f>
        <v>Cookie Business</v>
      </c>
      <c r="B83" s="525"/>
      <c r="C83" s="526"/>
      <c r="D83" s="288"/>
      <c r="E83" s="292"/>
      <c r="F83" s="293" t="str">
        <f>Badges!C397</f>
        <v>Make a short video or photo</v>
      </c>
      <c r="G83" s="295" t="str">
        <f>IF(Badges!E397="A","A"," ")</f>
        <v xml:space="preserve"> </v>
      </c>
      <c r="I83" s="292"/>
      <c r="J83" s="293" t="str">
        <f>Badges!C472</f>
        <v>Pick songs for a ceremony or</v>
      </c>
      <c r="K83" s="295" t="str">
        <f>IF(Badges!E472="A","A"," ")</f>
        <v>A</v>
      </c>
      <c r="M83" s="292"/>
      <c r="N83" s="293" t="str">
        <f>Badges!C546</f>
        <v>Investigate the latest trends</v>
      </c>
      <c r="O83" s="295" t="str">
        <f>IF(Badges!E546="A","A"," ")</f>
        <v xml:space="preserve"> </v>
      </c>
      <c r="Q83" s="499" t="str">
        <f>'Age-Level'!C26</f>
        <v>Journey Summit Pin</v>
      </c>
      <c r="R83" s="499"/>
      <c r="S83" s="297" t="str">
        <f>IF('Age-Level'!E26="A","A","")</f>
        <v/>
      </c>
    </row>
    <row r="84" spans="1:22" x14ac:dyDescent="0.2">
      <c r="A84" s="497" t="str">
        <f>Summary!A33</f>
        <v>Cookie CEO</v>
      </c>
      <c r="B84" s="498"/>
      <c r="C84" s="297" t="str">
        <f>IF(Badges!E575="C","C",IF(Badges!E575="P","P",""))</f>
        <v>C</v>
      </c>
      <c r="E84" s="500" t="str">
        <f>Badges!B400</f>
        <v>Inside Government</v>
      </c>
      <c r="F84" s="500"/>
      <c r="G84" s="500"/>
      <c r="I84" s="292"/>
      <c r="J84" s="293" t="str">
        <f>Badges!C473</f>
        <v>Make up a song to share a</v>
      </c>
      <c r="K84" s="295" t="str">
        <f>IF(Badges!E473="A","A"," ")</f>
        <v xml:space="preserve"> </v>
      </c>
      <c r="M84" s="292"/>
      <c r="N84" s="293" t="str">
        <f>Badges!C547</f>
        <v>Do some time travel</v>
      </c>
      <c r="O84" s="295" t="str">
        <f>IF(Badges!E547="A","A"," ")</f>
        <v xml:space="preserve"> </v>
      </c>
      <c r="Q84" s="499" t="str">
        <f>'Age-Level'!C28</f>
        <v>International Friendship Recognition</v>
      </c>
      <c r="R84" s="499"/>
      <c r="S84" s="297" t="str">
        <f>IF('Age-Level'!E28="A","A","")</f>
        <v/>
      </c>
    </row>
    <row r="85" spans="1:22" x14ac:dyDescent="0.2">
      <c r="A85" s="497" t="str">
        <f>Summary!A34</f>
        <v>Customer Insights</v>
      </c>
      <c r="B85" s="498"/>
      <c r="C85" s="297" t="str">
        <f>IF(Badges!E588="C","C",IF(Badges!E588="P","P",""))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IF('Age-Level'!E30="A","A","")</f>
        <v/>
      </c>
    </row>
    <row r="86" spans="1:22" x14ac:dyDescent="0.2">
      <c r="A86" s="332"/>
      <c r="B86" s="332"/>
      <c r="C86" s="361"/>
      <c r="E86" s="292"/>
      <c r="F86" s="293" t="str">
        <f>Badges!C402</f>
        <v>Be an active citizen in action</v>
      </c>
      <c r="G86" s="295" t="str">
        <f>IF(Badges!E402="A","A"," ")</f>
        <v xml:space="preserve"> </v>
      </c>
      <c r="I86" s="292"/>
      <c r="J86" s="293" t="str">
        <f>Badges!C475</f>
        <v>Celebrate the Girl Scout Promise</v>
      </c>
      <c r="K86" s="295" t="str">
        <f>IF(Badges!E475="A","A"," ")</f>
        <v>A</v>
      </c>
      <c r="M86" s="292"/>
      <c r="N86" s="293" t="str">
        <f>Badges!C549</f>
        <v>Family stories</v>
      </c>
      <c r="O86" s="295" t="str">
        <f>IF(Badges!E549="A","A"," ")</f>
        <v xml:space="preserve"> </v>
      </c>
      <c r="Q86" s="499" t="str">
        <f>'Age-Level'!C31</f>
        <v>Rededication (1st year)</v>
      </c>
      <c r="R86" s="499"/>
      <c r="S86" s="309" t="str">
        <f>IF('Age-Level'!E31="C","C","")</f>
        <v/>
      </c>
    </row>
    <row r="87" spans="1:22" x14ac:dyDescent="0.2">
      <c r="A87" s="518" t="s">
        <v>133</v>
      </c>
      <c r="B87" s="519"/>
      <c r="C87" s="519"/>
      <c r="E87" s="292"/>
      <c r="F87" s="293" t="str">
        <f>Badges!C403</f>
        <v>Take a poll</v>
      </c>
      <c r="G87" s="295" t="str">
        <f>IF(Badges!E403="A","A"," ")</f>
        <v xml:space="preserve"> </v>
      </c>
      <c r="I87" s="292"/>
      <c r="J87" s="293" t="str">
        <f>Badges!C476</f>
        <v xml:space="preserve">Imagine yourself as one of the </v>
      </c>
      <c r="K87" s="295" t="str">
        <f>IF(Badges!E476="A","A"," ")</f>
        <v xml:space="preserve"> </v>
      </c>
      <c r="M87" s="292"/>
      <c r="N87" s="293" t="str">
        <f>Badges!C550</f>
        <v>Trade stories with friends</v>
      </c>
      <c r="O87" s="295" t="str">
        <f>IF(Badges!E550="A","A"," ")</f>
        <v xml:space="preserve"> </v>
      </c>
      <c r="Q87" s="499" t="str">
        <f>'Age-Level'!C32</f>
        <v>Rededication (2nd year)</v>
      </c>
      <c r="R87" s="499"/>
      <c r="S87" s="309" t="str">
        <f>IF('Age-Level'!E32="C","C","")</f>
        <v/>
      </c>
    </row>
    <row r="88" spans="1:22" x14ac:dyDescent="0.2">
      <c r="B88" s="520" t="str">
        <f>Journeys!A6</f>
        <v>Agent of Change</v>
      </c>
      <c r="C88" s="521"/>
      <c r="E88" s="292"/>
      <c r="F88" s="293" t="str">
        <f>Badges!C404</f>
        <v>Get a global view</v>
      </c>
      <c r="G88" s="295" t="str">
        <f>IF(Badges!E404="A","A"," ")</f>
        <v xml:space="preserve"> </v>
      </c>
      <c r="I88" s="292"/>
      <c r="J88" s="293" t="str">
        <f>Badges!C477</f>
        <v>Help a Brownie or Daisy group</v>
      </c>
      <c r="K88" s="295" t="str">
        <f>IF(Badges!E477="A","A"," ")</f>
        <v xml:space="preserve"> </v>
      </c>
      <c r="M88" s="292"/>
      <c r="N88" s="293" t="str">
        <f>Badges!C551</f>
        <v>Analyze customer reviews</v>
      </c>
      <c r="O88" s="295" t="str">
        <f>IF(Badges!E551="A","A"," ")</f>
        <v xml:space="preserve"> </v>
      </c>
      <c r="Q88" s="499" t="str">
        <f>'Age-Level'!C33</f>
        <v>Rededication (3rd year)</v>
      </c>
      <c r="R88" s="499"/>
      <c r="S88" s="309" t="str">
        <f>IF('Age-Level'!E33="C","C","")</f>
        <v/>
      </c>
    </row>
    <row r="89" spans="1:22" x14ac:dyDescent="0.2">
      <c r="B89" s="303" t="str">
        <f>Journeys!B7</f>
        <v>The Power of One Award</v>
      </c>
      <c r="C89" s="304" t="str">
        <f>Journeys!E11</f>
        <v>C</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IF('Age-Level'!E34="C","C","")</f>
        <v/>
      </c>
    </row>
    <row r="90" spans="1:22" x14ac:dyDescent="0.2">
      <c r="B90" s="303" t="str">
        <f>Journeys!B12</f>
        <v>The Power of Team Award</v>
      </c>
      <c r="C90" s="304" t="str">
        <f>Journeys!E15</f>
        <v>C</v>
      </c>
      <c r="E90" s="292"/>
      <c r="F90" s="293" t="str">
        <f>Badges!C406</f>
        <v>Visit a branch of the city, town</v>
      </c>
      <c r="G90" s="295" t="str">
        <f>IF(Badges!E406="A","A"," ")</f>
        <v xml:space="preserve"> </v>
      </c>
      <c r="I90" s="292"/>
      <c r="J90" s="293" t="str">
        <f>Badges!C479</f>
        <v>Make a time capsule</v>
      </c>
      <c r="K90" s="295" t="str">
        <f>IF(Badges!E479="A","A"," ")</f>
        <v xml:space="preserve"> </v>
      </c>
      <c r="M90" s="292"/>
      <c r="N90" s="293" t="str">
        <f>Badges!C553</f>
        <v>Visit the mall</v>
      </c>
      <c r="O90" s="295" t="str">
        <f>IF(Badges!E553="A","A"," ")</f>
        <v xml:space="preserve"> </v>
      </c>
      <c r="Q90" s="499" t="str">
        <f>'Age-Level'!C35</f>
        <v>Rededication (5th year)</v>
      </c>
      <c r="R90" s="499"/>
      <c r="S90" s="309" t="str">
        <f>IF('Age-Level'!E35="C","C","")</f>
        <v/>
      </c>
    </row>
    <row r="91" spans="1:22" x14ac:dyDescent="0.2">
      <c r="B91" s="303" t="str">
        <f>Journeys!B16</f>
        <v>The Power of Community Award</v>
      </c>
      <c r="C91" s="304" t="str">
        <f>Journeys!E19</f>
        <v>P</v>
      </c>
      <c r="E91" s="292"/>
      <c r="F91" s="293" t="str">
        <f>Badges!C407</f>
        <v>Interview an elected official</v>
      </c>
      <c r="G91" s="295" t="str">
        <f>IF(Badges!E407="A","A"," ")</f>
        <v xml:space="preserve"> </v>
      </c>
      <c r="I91" s="292"/>
      <c r="J91" s="293" t="str">
        <f>Badges!C480</f>
        <v>Scouts' Own for sisterhood</v>
      </c>
      <c r="K91" s="295" t="str">
        <f>IF(Badges!E480="A","A"," ")</f>
        <v xml:space="preserve"> </v>
      </c>
      <c r="M91" s="292"/>
      <c r="N91" s="293" t="str">
        <f>Badges!C554</f>
        <v>Shop for groceries</v>
      </c>
      <c r="O91" s="295" t="str">
        <f>IF(Badges!E554="A","A","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IF(Badges!E408="A","A"," ")</f>
        <v xml:space="preserve"> </v>
      </c>
      <c r="I92" s="292"/>
      <c r="J92" s="293" t="str">
        <f>Badges!C481</f>
        <v>Sisters across time</v>
      </c>
      <c r="K92" s="295" t="str">
        <f>IF(Badges!E481="A","A"," ")</f>
        <v>A</v>
      </c>
      <c r="M92" s="292"/>
      <c r="N92" s="293" t="str">
        <f>Badges!C555</f>
        <v>Go on a comparison scavenger</v>
      </c>
      <c r="O92" s="295" t="str">
        <f>IF(Badges!E555="A","A"," ")</f>
        <v xml:space="preserve"> </v>
      </c>
      <c r="Q92" s="372">
        <v>1</v>
      </c>
      <c r="R92" s="329" t="str">
        <f>'Age-Level'!C37</f>
        <v>Choose one line from the Law</v>
      </c>
      <c r="S92" s="309" t="str">
        <f>IF('Age-Level'!E37="A","A","")</f>
        <v/>
      </c>
    </row>
    <row r="93" spans="1:22" x14ac:dyDescent="0.2">
      <c r="A93" s="302"/>
      <c r="B93" s="303" t="str">
        <f>Journeys!B23</f>
        <v>Energize Award</v>
      </c>
      <c r="C93" s="304" t="str">
        <f>Journeys!E27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IF('Age-Level'!E38="A","A","")</f>
        <v/>
      </c>
    </row>
    <row r="94" spans="1:22" x14ac:dyDescent="0.2">
      <c r="A94" s="302"/>
      <c r="B94" s="303" t="str">
        <f>Journeys!B28</f>
        <v>Investigate Award</v>
      </c>
      <c r="C94" s="304" t="str">
        <f>Journeys!E32</f>
        <v xml:space="preserve"> </v>
      </c>
      <c r="E94" s="292"/>
      <c r="F94" s="293" t="str">
        <f>Badges!C410</f>
        <v>Hold a "mock vote" on</v>
      </c>
      <c r="G94" s="295" t="str">
        <f>IF(Badges!E410="A","A"," ")</f>
        <v xml:space="preserve"> </v>
      </c>
      <c r="I94" s="292"/>
      <c r="J94" s="293" t="str">
        <f>Badges!C483</f>
        <v>Improve part of a park in your</v>
      </c>
      <c r="K94" s="295" t="str">
        <f>IF(Badges!E483="A","A"," ")</f>
        <v xml:space="preserve"> </v>
      </c>
      <c r="M94" s="292"/>
      <c r="N94" s="293" t="str">
        <f>Badges!C557</f>
        <v>Help with a family purchase</v>
      </c>
      <c r="O94" s="295" t="str">
        <f>IF(Badges!E557="A","A"," ")</f>
        <v xml:space="preserve"> </v>
      </c>
      <c r="Q94" s="370">
        <v>3</v>
      </c>
      <c r="R94" s="329" t="str">
        <f>'Age-Level'!C39</f>
        <v>Gather three inspirational quotes</v>
      </c>
      <c r="S94" s="309" t="str">
        <f>IF('Age-Level'!E39="A","A","")</f>
        <v/>
      </c>
    </row>
    <row r="95" spans="1:22" x14ac:dyDescent="0.2">
      <c r="A95" s="299"/>
      <c r="B95" s="303" t="str">
        <f>Journeys!B33</f>
        <v>Innovate Award</v>
      </c>
      <c r="C95" s="304" t="str">
        <f>Journeys!E36</f>
        <v xml:space="preserve"> </v>
      </c>
      <c r="E95" s="292"/>
      <c r="F95" s="293" t="str">
        <f>Badges!C411</f>
        <v>For 24 hours, list the laws that</v>
      </c>
      <c r="G95" s="295" t="str">
        <f>IF(Badges!E411="A","A"," ")</f>
        <v xml:space="preserve"> </v>
      </c>
      <c r="I95" s="292"/>
      <c r="J95" s="293" t="str">
        <f>Badges!C484</f>
        <v>Tackle a problem in your</v>
      </c>
      <c r="K95" s="295" t="str">
        <f>IF(Badges!E484="A","A"," ")</f>
        <v>A</v>
      </c>
      <c r="M95" s="292"/>
      <c r="N95" s="293" t="str">
        <f>Badges!C558</f>
        <v>Make a plan for your cookie</v>
      </c>
      <c r="O95" s="295" t="str">
        <f>IF(Badges!E558="A","A"," ")</f>
        <v xml:space="preserve"> </v>
      </c>
      <c r="Q95" s="370">
        <v>4</v>
      </c>
      <c r="R95" s="329" t="str">
        <f>'Age-Level'!C40</f>
        <v>Make something to remind you</v>
      </c>
      <c r="S95" s="309" t="str">
        <f>IF('Age-Level'!E40="A","A","")</f>
        <v/>
      </c>
      <c r="U95" s="290"/>
      <c r="V95" s="290"/>
    </row>
    <row r="96" spans="1:22" x14ac:dyDescent="0.2">
      <c r="B96" s="364" t="str">
        <f>Journeys!A39</f>
        <v>aMUSE</v>
      </c>
      <c r="C96" s="365"/>
      <c r="E96" s="292"/>
      <c r="F96" s="293" t="str">
        <f>Badges!C412</f>
        <v>Think about laws you might</v>
      </c>
      <c r="G96" s="295" t="str">
        <f>IF(Badges!E412="A","A"," ")</f>
        <v xml:space="preserve"> </v>
      </c>
      <c r="I96" s="292"/>
      <c r="J96" s="293" t="str">
        <f>Badges!C485</f>
        <v>Make a walking tour for your</v>
      </c>
      <c r="K96" s="295" t="str">
        <f>IF(Badges!E485="A","A"," ")</f>
        <v xml:space="preserve"> </v>
      </c>
      <c r="M96" s="292"/>
      <c r="N96" s="293" t="str">
        <f>Badges!C559</f>
        <v>Look into your future</v>
      </c>
      <c r="O96" s="295" t="str">
        <f>IF(Badges!E559="A","A"," ")</f>
        <v xml:space="preserve"> </v>
      </c>
      <c r="Q96" s="370">
        <v>5</v>
      </c>
      <c r="R96" s="329" t="str">
        <f>'Age-Level'!C41</f>
        <v xml:space="preserve">Make a commitment to live what </v>
      </c>
      <c r="S96" s="309" t="str">
        <f>IF('Age-Level'!E41="A","A","")</f>
        <v/>
      </c>
      <c r="U96" s="290"/>
      <c r="V96" s="290"/>
    </row>
    <row r="97" spans="1:23" x14ac:dyDescent="0.2">
      <c r="B97" s="303" t="str">
        <f>Journeys!B40</f>
        <v>Reach Out</v>
      </c>
      <c r="C97" s="304" t="str">
        <f>Journeys!E42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Journeys!E45</f>
        <v xml:space="preserve"> </v>
      </c>
      <c r="E98" s="292"/>
      <c r="F98" s="293" t="str">
        <f>Badges!C414</f>
        <v>Report on a government meeting</v>
      </c>
      <c r="G98" s="295" t="str">
        <f>IF(Badges!E414="A","A"," ")</f>
        <v xml:space="preserve"> </v>
      </c>
      <c r="I98" s="292"/>
      <c r="J98" s="293" t="str">
        <f>Badges!C487</f>
        <v>Try a tradition from the past</v>
      </c>
      <c r="K98" s="295" t="str">
        <f>IF(Badges!E487="A","A"," ")</f>
        <v>A</v>
      </c>
      <c r="M98" s="292">
        <v>1</v>
      </c>
      <c r="N98" s="293" t="str">
        <f>Badges!C564</f>
        <v>Set a group goal</v>
      </c>
      <c r="O98" s="294"/>
      <c r="Q98" s="372">
        <v>1</v>
      </c>
      <c r="R98" s="329" t="str">
        <f>'Age-Level'!C44</f>
        <v>Choose one line from the Law</v>
      </c>
      <c r="S98" s="309" t="str">
        <f>IF('Age-Level'!E44="A","A","")</f>
        <v/>
      </c>
      <c r="U98" s="290"/>
      <c r="V98" s="290"/>
    </row>
    <row r="99" spans="1:23" x14ac:dyDescent="0.2">
      <c r="B99" s="303" t="str">
        <f>Journeys!B46</f>
        <v>Try Out</v>
      </c>
      <c r="C99" s="304" t="str">
        <f>Journeys!E48</f>
        <v xml:space="preserve"> </v>
      </c>
      <c r="E99" s="292"/>
      <c r="F99" s="293" t="str">
        <f>Badges!C415</f>
        <v>Follow the local news every day</v>
      </c>
      <c r="G99" s="295" t="str">
        <f>IF(Badges!E415="A","A"," ")</f>
        <v xml:space="preserve"> </v>
      </c>
      <c r="I99" s="292"/>
      <c r="J99" s="293" t="str">
        <f>Badges!C488</f>
        <v>Create a game about Girl Scout</v>
      </c>
      <c r="K99" s="295" t="str">
        <f>IF(Badges!E488="A","A"," ")</f>
        <v xml:space="preserve"> </v>
      </c>
      <c r="M99" s="292"/>
      <c r="N99" s="293" t="str">
        <f>Badges!C565</f>
        <v>Decide how many boxes of</v>
      </c>
      <c r="O99" s="295" t="str">
        <f>IF(Badges!E565="A","A"," ")</f>
        <v>A</v>
      </c>
      <c r="Q99" s="370">
        <v>2</v>
      </c>
      <c r="R99" s="329" t="str">
        <f>'Age-Level'!C45</f>
        <v>Find a woman in your community</v>
      </c>
      <c r="S99" s="309" t="str">
        <f>IF('Age-Level'!E45="A","A","")</f>
        <v/>
      </c>
      <c r="U99" s="368"/>
      <c r="V99" s="369"/>
      <c r="W99" s="328"/>
    </row>
    <row r="100" spans="1:23" x14ac:dyDescent="0.2">
      <c r="B100" s="320"/>
      <c r="C100" s="320"/>
      <c r="E100" s="292"/>
      <c r="F100" s="293" t="str">
        <f>Badges!C416</f>
        <v>Interview a local historian or</v>
      </c>
      <c r="G100" s="295" t="str">
        <f>IF(Badges!E416="A","A"," ")</f>
        <v xml:space="preserve"> </v>
      </c>
      <c r="I100" s="292"/>
      <c r="J100" s="293" t="str">
        <f>Badges!C489</f>
        <v>Start a Dez chain story</v>
      </c>
      <c r="K100" s="295" t="str">
        <f>IF(Badges!E489="A","A"," ")</f>
        <v xml:space="preserve"> </v>
      </c>
      <c r="M100" s="292">
        <v>2</v>
      </c>
      <c r="N100" s="293" t="str">
        <f>Badges!C566</f>
        <v>Explore how a small business</v>
      </c>
      <c r="O100" s="294"/>
      <c r="Q100" s="370">
        <v>3</v>
      </c>
      <c r="R100" s="329" t="str">
        <f>'Age-Level'!C46</f>
        <v>Gather three inspirational quotes</v>
      </c>
      <c r="S100" s="309" t="str">
        <f>IF('Age-Level'!E46="A","A","")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IF(Badges!E567="A","A"," ")</f>
        <v>A</v>
      </c>
      <c r="Q101" s="370">
        <v>4</v>
      </c>
      <c r="R101" s="329" t="str">
        <f>'Age-Level'!C47</f>
        <v>Make something to remind you</v>
      </c>
      <c r="S101" s="309" t="str">
        <f>IF('Age-Level'!E47="A","A","")</f>
        <v/>
      </c>
      <c r="U101" s="290"/>
      <c r="V101" s="290"/>
    </row>
    <row r="102" spans="1:23" x14ac:dyDescent="0.2">
      <c r="A102" s="306"/>
      <c r="B102" s="330" t="str">
        <f>Bridging!B6</f>
        <v>Pass It On!</v>
      </c>
      <c r="C102" s="296" t="str">
        <f>IF(Bridging!E10="C","C",IF(Bridging!E10="P","P",""))</f>
        <v>C</v>
      </c>
      <c r="E102" s="292"/>
      <c r="F102" s="293" t="str">
        <f>Badges!C418</f>
        <v>Plan a campaign as if you were</v>
      </c>
      <c r="G102" s="295" t="str">
        <f>IF(Badges!E418="A","A","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IF('Age-Level'!E48="A","A","")</f>
        <v/>
      </c>
      <c r="U102" s="290"/>
      <c r="V102" s="290"/>
    </row>
    <row r="103" spans="1:23" x14ac:dyDescent="0.2">
      <c r="A103" s="306"/>
      <c r="B103" s="307" t="str">
        <f>Bridging!B11</f>
        <v>Look Ahead!</v>
      </c>
      <c r="C103" s="297" t="str">
        <f>IF(Bridging!E15="C","C",IF(Bridging!E15="P","P",""))</f>
        <v>C</v>
      </c>
      <c r="E103" s="292"/>
      <c r="F103" s="293" t="str">
        <f>Badges!C419</f>
        <v>Work on someone else's</v>
      </c>
      <c r="G103" s="295" t="str">
        <f>IF(Badges!E419="A","A"," ")</f>
        <v xml:space="preserve"> </v>
      </c>
      <c r="I103" s="292"/>
      <c r="J103" s="293" t="str">
        <f>Badges!C494</f>
        <v>Go on a flower hunt</v>
      </c>
      <c r="K103" s="295" t="str">
        <f>IF(Badges!E494="A","A"," ")</f>
        <v xml:space="preserve"> </v>
      </c>
      <c r="M103" s="292"/>
      <c r="N103" s="293" t="str">
        <f>Badges!C569</f>
        <v>Brainstorm with your group</v>
      </c>
      <c r="O103" s="295" t="str">
        <f>IF(Badges!E569="A","A"," ")</f>
        <v>A</v>
      </c>
      <c r="Q103" s="522" t="str">
        <f>'Age-Level'!B50</f>
        <v>Safety Award</v>
      </c>
      <c r="R103" s="523"/>
      <c r="S103" s="309"/>
      <c r="U103" s="290"/>
      <c r="V103" s="290"/>
    </row>
    <row r="104" spans="1:23" x14ac:dyDescent="0.2">
      <c r="A104" s="306"/>
      <c r="B104" s="329" t="str">
        <f>Bridging!C16</f>
        <v>Plan a Ceremony</v>
      </c>
      <c r="C104" s="297" t="str">
        <f>IF(Bridging!E17="C","C",IF(Bridging!E17="P","P",""))</f>
        <v/>
      </c>
      <c r="E104" s="292"/>
      <c r="F104" s="293" t="str">
        <f>Badges!C420</f>
        <v>Create a pamphlet or poster</v>
      </c>
      <c r="G104" s="295" t="str">
        <f>IF(Badges!E420="A","A"," ")</f>
        <v xml:space="preserve"> </v>
      </c>
      <c r="I104" s="292"/>
      <c r="J104" s="293" t="str">
        <f>Badges!C495</f>
        <v>Grow your flower</v>
      </c>
      <c r="K104" s="295" t="str">
        <f>IF(Badges!E495="A","A"," ")</f>
        <v xml:space="preserve"> </v>
      </c>
      <c r="M104" s="292">
        <v>4</v>
      </c>
      <c r="N104" s="293" t="str">
        <f>Badges!C570</f>
        <v>Learn to make a good impression</v>
      </c>
      <c r="O104" s="294"/>
      <c r="Q104" s="372">
        <v>1</v>
      </c>
      <c r="R104" s="329" t="str">
        <f>'Age-Level'!C51</f>
        <v>Find out what the most common</v>
      </c>
      <c r="S104" s="309" t="str">
        <f>IF('Age-Level'!E51="A","A","")</f>
        <v/>
      </c>
      <c r="U104" s="290"/>
      <c r="V104" s="290"/>
    </row>
    <row r="105" spans="1:23" x14ac:dyDescent="0.2">
      <c r="B105" s="308" t="s">
        <v>602</v>
      </c>
      <c r="C105" s="297" t="str">
        <f>IF(Bridging!E18="C","C",IF(Bridging!E18="P","P",""))</f>
        <v>P</v>
      </c>
      <c r="E105" s="500" t="str">
        <f>Badges!B423</f>
        <v>Simple Meals</v>
      </c>
      <c r="F105" s="501"/>
      <c r="G105" s="501"/>
      <c r="I105" s="292"/>
      <c r="J105" s="293" t="str">
        <f>Badges!C496</f>
        <v>Talk to a real botanist and learn</v>
      </c>
      <c r="K105" s="295" t="str">
        <f>IF(Badges!E496="A","A"," ")</f>
        <v xml:space="preserve"> </v>
      </c>
      <c r="M105" s="292"/>
      <c r="N105" s="293" t="str">
        <f>Badges!C571</f>
        <v>Who is more likely to make a</v>
      </c>
      <c r="O105" s="295" t="str">
        <f>IF(Badges!E571="A","A"," ")</f>
        <v>A</v>
      </c>
      <c r="Q105" s="370">
        <v>2</v>
      </c>
      <c r="R105" s="329" t="str">
        <f>'Age-Level'!C52</f>
        <v>Conduct an emergency evacuation</v>
      </c>
      <c r="S105" s="309" t="str">
        <f>IF('Age-Level'!E52="A","A","")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IF('Age-Level'!E53="A","A","")</f>
        <v/>
      </c>
      <c r="U106" s="290"/>
      <c r="V106" s="290"/>
    </row>
    <row r="107" spans="1:23" x14ac:dyDescent="0.2">
      <c r="A107" s="500" t="str">
        <f>Badges!B354</f>
        <v>Drawing</v>
      </c>
      <c r="B107" s="501"/>
      <c r="C107" s="501"/>
      <c r="E107" s="292"/>
      <c r="F107" s="293" t="str">
        <f>Badges!C425</f>
        <v>Visit a restaurant</v>
      </c>
      <c r="G107" s="295" t="str">
        <f>IF(Badges!E425="A","A"," ")</f>
        <v xml:space="preserve"> </v>
      </c>
      <c r="I107" s="292"/>
      <c r="J107" s="293" t="str">
        <f>Badges!C498</f>
        <v>Dye a flower</v>
      </c>
      <c r="K107" s="295" t="str">
        <f>IF(Badges!E498="A","A"," ")</f>
        <v xml:space="preserve"> </v>
      </c>
      <c r="M107" s="292"/>
      <c r="N107" s="293" t="str">
        <f>Badges!C573</f>
        <v>Your sales numbers are the key</v>
      </c>
      <c r="O107" s="295" t="str">
        <f>IF(Badges!E573="A","A"," ")</f>
        <v>A</v>
      </c>
      <c r="Q107" s="370">
        <v>4</v>
      </c>
      <c r="R107" s="329" t="str">
        <f>'Age-Level'!C54</f>
        <v>Learn about bicycle safety</v>
      </c>
      <c r="S107" s="309" t="str">
        <f>IF('Age-Level'!E54="A","A","")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IF(Badges!E426="A","A"," ")</f>
        <v xml:space="preserve"> </v>
      </c>
      <c r="I108" s="292"/>
      <c r="J108" s="293" t="str">
        <f>Badges!C499</f>
        <v>Stop and smell the flowers</v>
      </c>
      <c r="K108" s="295" t="str">
        <f>IF(Badges!E499="A","A"," ")</f>
        <v xml:space="preserve"> </v>
      </c>
      <c r="M108" s="500" t="str">
        <f>Badges!B576</f>
        <v>Customer Insights</v>
      </c>
      <c r="N108" s="501"/>
      <c r="O108" s="501"/>
      <c r="Q108" s="370">
        <v>5</v>
      </c>
      <c r="R108" s="329" t="str">
        <f>'Age-Level'!C55</f>
        <v>Go on a hazard-identification walk</v>
      </c>
      <c r="S108" s="309" t="str">
        <f>IF('Age-Level'!E55="A","A","")</f>
        <v/>
      </c>
      <c r="U108" s="290"/>
      <c r="V108" s="290"/>
    </row>
    <row r="109" spans="1:23" x14ac:dyDescent="0.2">
      <c r="A109" s="292"/>
      <c r="B109" s="293" t="str">
        <f>Badges!C356</f>
        <v>Try black and white</v>
      </c>
      <c r="C109" s="295" t="str">
        <f>IF(Badges!E356="A","A"," ")</f>
        <v xml:space="preserve"> </v>
      </c>
      <c r="E109" s="292"/>
      <c r="F109" s="293" t="str">
        <f>Badges!C427</f>
        <v>Tour a kitchen</v>
      </c>
      <c r="G109" s="295" t="str">
        <f>IF(Badges!E427="A","A"," ")</f>
        <v xml:space="preserve"> </v>
      </c>
      <c r="I109" s="292"/>
      <c r="J109" s="293" t="str">
        <f>Badges!C500</f>
        <v>Meet flower families</v>
      </c>
      <c r="K109" s="295" t="str">
        <f>IF(Badges!E500="A","A","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IF(Badges!E357="A","A","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IF(Badges!E578="A","A"," ")</f>
        <v xml:space="preserve"> </v>
      </c>
      <c r="Q110" s="518" t="s">
        <v>600</v>
      </c>
      <c r="R110" s="527"/>
      <c r="S110" s="527"/>
      <c r="U110" s="369"/>
      <c r="V110" s="369"/>
      <c r="W110" s="328"/>
    </row>
    <row r="111" spans="1:23" x14ac:dyDescent="0.2">
      <c r="A111" s="292"/>
      <c r="B111" s="293" t="str">
        <f>Badges!C358</f>
        <v>Mix and match</v>
      </c>
      <c r="C111" s="295" t="str">
        <f>IF(Badges!E358="A","A"," ")</f>
        <v>A</v>
      </c>
      <c r="E111" s="292"/>
      <c r="F111" s="293" t="str">
        <f>Badges!C429</f>
        <v>Make easy weekday breakfasts</v>
      </c>
      <c r="G111" s="295" t="str">
        <f>IF(Badges!E429="A","A"," ")</f>
        <v xml:space="preserve"> </v>
      </c>
      <c r="I111" s="292"/>
      <c r="J111" s="293" t="str">
        <f>Badges!C502</f>
        <v>Flowers are fruits in disguise</v>
      </c>
      <c r="K111" s="295" t="str">
        <f>IF(Badges!E502="A","A"," ")</f>
        <v xml:space="preserve"> </v>
      </c>
      <c r="M111" s="292">
        <v>2</v>
      </c>
      <c r="N111" s="293" t="str">
        <f>Badges!C579</f>
        <v>Do some research at the grocery store</v>
      </c>
      <c r="O111" s="294"/>
      <c r="Q111" s="522" t="str">
        <f>'Fun Patches'!C25</f>
        <v>&lt;LIST PATCH HERE&gt;</v>
      </c>
      <c r="R111" s="528"/>
      <c r="S111" s="304" t="str">
        <f>IF('Fun Patches'!E25="A","A","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IF(Badges!E430="A","A"," ")</f>
        <v xml:space="preserve"> </v>
      </c>
      <c r="I112" s="292"/>
      <c r="J112" s="293" t="str">
        <f>Badges!C503</f>
        <v>Flowers are healers</v>
      </c>
      <c r="K112" s="295" t="str">
        <f>IF(Badges!E503="A","A"," ")</f>
        <v xml:space="preserve"> </v>
      </c>
      <c r="M112" s="292"/>
      <c r="N112" s="293" t="str">
        <f>Badges!C580</f>
        <v>Walk through the aisles with your</v>
      </c>
      <c r="O112" s="295" t="str">
        <f>IF(Badges!E580="A","A"," ")</f>
        <v xml:space="preserve"> </v>
      </c>
      <c r="Q112" s="522" t="str">
        <f>'Fun Patches'!C26</f>
        <v>&lt;LIST PATCH HERE&gt;</v>
      </c>
      <c r="R112" s="528"/>
      <c r="S112" s="304" t="str">
        <f>IF('Fun Patches'!E26="A","A"," ")</f>
        <v xml:space="preserve"> </v>
      </c>
      <c r="U112" s="290"/>
      <c r="V112" s="290"/>
    </row>
    <row r="113" spans="1:22" x14ac:dyDescent="0.2">
      <c r="A113" s="292"/>
      <c r="B113" s="293" t="str">
        <f>Badges!C360</f>
        <v>Draw a picture of something that</v>
      </c>
      <c r="C113" s="295" t="str">
        <f>IF(Badges!E360="A","A"," ")</f>
        <v xml:space="preserve"> </v>
      </c>
      <c r="E113" s="292"/>
      <c r="F113" s="293" t="str">
        <f>Badges!C431</f>
        <v>Make a weekend breakfast</v>
      </c>
      <c r="G113" s="295" t="str">
        <f>IF(Badges!E431="A","A"," ")</f>
        <v xml:space="preserve"> </v>
      </c>
      <c r="I113" s="292"/>
      <c r="J113" s="293" t="str">
        <f>Badges!C504</f>
        <v>Flowers are calming</v>
      </c>
      <c r="K113" s="295" t="str">
        <f>IF(Badges!E504="A","A"," ")</f>
        <v xml:space="preserve"> </v>
      </c>
      <c r="M113" s="292">
        <v>3</v>
      </c>
      <c r="N113" s="293" t="str">
        <f>Badges!C581</f>
        <v>Find out who buys cookies and why</v>
      </c>
      <c r="O113" s="294"/>
      <c r="Q113" s="522" t="str">
        <f>'Fun Patches'!C27</f>
        <v>&lt;LIST PATCH HERE&gt;</v>
      </c>
      <c r="R113" s="528"/>
      <c r="S113" s="304" t="str">
        <f>IF('Fun Patches'!E27="A","A"," ")</f>
        <v xml:space="preserve"> </v>
      </c>
      <c r="U113" s="290"/>
      <c r="V113" s="290"/>
    </row>
    <row r="114" spans="1:22" x14ac:dyDescent="0.2">
      <c r="A114" s="292"/>
      <c r="B114" s="293" t="str">
        <f>Badges!C361</f>
        <v>Use hatching and crosshatching</v>
      </c>
      <c r="C114" s="295" t="str">
        <f>IF(Badges!E361="A","A"," ")</f>
        <v>A</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IF(Badges!E582="A","A"," ")</f>
        <v xml:space="preserve"> </v>
      </c>
      <c r="Q114" s="522" t="str">
        <f>'Fun Patches'!C28</f>
        <v>&lt;LIST PATCH HERE&gt;</v>
      </c>
      <c r="R114" s="528"/>
      <c r="S114" s="304" t="str">
        <f>IF('Fun Patches'!E28="A","A"," ")</f>
        <v xml:space="preserve"> </v>
      </c>
      <c r="U114" s="290"/>
      <c r="V114" s="290"/>
    </row>
    <row r="115" spans="1:22" x14ac:dyDescent="0.2">
      <c r="A115" s="292"/>
      <c r="B115" s="293" t="str">
        <f>Badges!C362</f>
        <v>Use smudging to make shadows</v>
      </c>
      <c r="C115" s="295" t="str">
        <f>IF(Badges!E362="A","A"," ")</f>
        <v xml:space="preserve"> </v>
      </c>
      <c r="E115" s="292"/>
      <c r="F115" s="293" t="str">
        <f>Badges!C433</f>
        <v>Faltbread</v>
      </c>
      <c r="G115" s="295" t="str">
        <f>IF(Badges!E433="A","A"," ")</f>
        <v xml:space="preserve"> </v>
      </c>
      <c r="I115" s="292"/>
      <c r="J115" s="293" t="str">
        <f>Badges!C506</f>
        <v>Make a flower necklace</v>
      </c>
      <c r="K115" s="295" t="str">
        <f>IF(Badges!E506="A","A"," ")</f>
        <v xml:space="preserve"> </v>
      </c>
      <c r="M115" s="292">
        <v>4</v>
      </c>
      <c r="N115" s="293" t="str">
        <f>Badges!C583</f>
        <v>Learn from people who don't buy</v>
      </c>
      <c r="O115" s="294"/>
      <c r="Q115" s="522" t="str">
        <f>'Fun Patches'!C29</f>
        <v>&lt;LIST PATCH HERE&gt;</v>
      </c>
      <c r="R115" s="528"/>
      <c r="S115" s="304" t="str">
        <f>IF('Fun Patches'!E29="A","A","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IF(Badges!E434="A","A"," ")</f>
        <v xml:space="preserve"> </v>
      </c>
      <c r="I116" s="292"/>
      <c r="J116" s="293" t="str">
        <f>Badges!C507</f>
        <v>Dried-flower art</v>
      </c>
      <c r="K116" s="295" t="str">
        <f>IF(Badges!E507="A","A"," ")</f>
        <v xml:space="preserve"> </v>
      </c>
      <c r="M116" s="292"/>
      <c r="N116" s="293" t="str">
        <f>Badges!C584</f>
        <v>Hearing people say, "No, thanks"</v>
      </c>
      <c r="O116" s="295" t="str">
        <f>IF(Badges!E584="A","A"," ")</f>
        <v xml:space="preserve"> </v>
      </c>
      <c r="Q116" s="522" t="str">
        <f>'Fun Patches'!C30</f>
        <v>&lt;LIST PATCH HERE&gt;</v>
      </c>
      <c r="R116" s="528"/>
      <c r="S116" s="304" t="str">
        <f>IF('Fun Patches'!E30="A","A"," ")</f>
        <v xml:space="preserve"> </v>
      </c>
    </row>
    <row r="117" spans="1:22" x14ac:dyDescent="0.2">
      <c r="A117" s="292"/>
      <c r="B117" s="293" t="str">
        <f>Badges!C364</f>
        <v>Draw an outdoor scene</v>
      </c>
      <c r="C117" s="295" t="str">
        <f>IF(Badges!E364="A","A"," ")</f>
        <v xml:space="preserve"> </v>
      </c>
      <c r="E117" s="292"/>
      <c r="F117" s="293" t="str">
        <f>Badges!C435</f>
        <v>Pocket food</v>
      </c>
      <c r="G117" s="295" t="str">
        <f>IF(Badges!E435="A","A"," ")</f>
        <v xml:space="preserve"> </v>
      </c>
      <c r="I117" s="292"/>
      <c r="J117" s="293" t="str">
        <f>Badges!C508</f>
        <v>Fun with flower look-alikes</v>
      </c>
      <c r="K117" s="295" t="str">
        <f>IF(Badges!E508="A","A"," ")</f>
        <v xml:space="preserve"> </v>
      </c>
      <c r="M117" s="292">
        <v>5</v>
      </c>
      <c r="N117" s="293" t="str">
        <f>Badges!C585</f>
        <v>Listen for clues and ask great questions</v>
      </c>
      <c r="O117" s="294"/>
      <c r="Q117" s="522" t="str">
        <f>'Fun Patches'!C31</f>
        <v>&lt;LIST PATCH HERE&gt;</v>
      </c>
      <c r="R117" s="528"/>
      <c r="S117" s="304" t="str">
        <f>IF('Fun Patches'!E31="A","A"," ")</f>
        <v xml:space="preserve"> </v>
      </c>
    </row>
    <row r="118" spans="1:22" x14ac:dyDescent="0.2">
      <c r="A118" s="292"/>
      <c r="B118" s="293" t="str">
        <f>Badges!C365</f>
        <v>Zoom in on an object</v>
      </c>
      <c r="C118" s="295" t="str">
        <f>IF(Badges!E365="A","A","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IF(Badges!E586="A","A"," ")</f>
        <v xml:space="preserve"> </v>
      </c>
      <c r="Q118" s="522" t="str">
        <f>'Fun Patches'!C32</f>
        <v>&lt;LIST PATCH HERE&gt;</v>
      </c>
      <c r="R118" s="528"/>
      <c r="S118" s="304" t="str">
        <f>IF('Fun Patches'!E32="A","A"," ")</f>
        <v xml:space="preserve"> </v>
      </c>
    </row>
    <row r="119" spans="1:22" x14ac:dyDescent="0.2">
      <c r="A119" s="292"/>
      <c r="B119" s="293" t="str">
        <f>Badges!C366</f>
        <v>Take a bug's-eye view</v>
      </c>
      <c r="C119" s="295" t="str">
        <f>IF(Badges!E366="A","A"," ")</f>
        <v>A</v>
      </c>
      <c r="E119" s="292"/>
      <c r="F119" s="293" t="str">
        <f>Badges!C437</f>
        <v>Make a dessert you've never</v>
      </c>
      <c r="G119" s="295" t="str">
        <f>IF(Badges!E437="A","A"," ")</f>
        <v xml:space="preserve"> </v>
      </c>
      <c r="I119" s="292"/>
      <c r="J119" s="293" t="str">
        <f>Badges!C510</f>
        <v>Bouquet</v>
      </c>
      <c r="K119" s="295" t="str">
        <f>IF(Badges!E510="A","A"," ")</f>
        <v xml:space="preserve"> </v>
      </c>
      <c r="M119" s="302"/>
      <c r="N119" s="318"/>
      <c r="O119" s="328"/>
      <c r="Q119" s="522" t="str">
        <f>'Fun Patches'!C33</f>
        <v>&lt;LIST PATCH HERE&gt;</v>
      </c>
      <c r="R119" s="528"/>
      <c r="S119" s="304" t="str">
        <f>IF('Fun Patches'!E33="A","A","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IF(Badges!E438="A","A"," ")</f>
        <v xml:space="preserve"> </v>
      </c>
      <c r="I120" s="292"/>
      <c r="J120" s="293" t="str">
        <f>Badges!C511</f>
        <v>Corsage</v>
      </c>
      <c r="K120" s="295" t="str">
        <f>IF(Badges!E511="A","A"," ")</f>
        <v xml:space="preserve"> </v>
      </c>
      <c r="M120" s="518" t="s">
        <v>89</v>
      </c>
      <c r="N120" s="527"/>
      <c r="O120" s="527"/>
      <c r="Q120" s="522" t="str">
        <f>'Fun Patches'!C34</f>
        <v>&lt;LIST PATCH HERE&gt;</v>
      </c>
      <c r="R120" s="528"/>
      <c r="S120" s="304" t="str">
        <f>IF('Fun Patches'!E34="A","A"," ")</f>
        <v xml:space="preserve"> </v>
      </c>
    </row>
    <row r="121" spans="1:22" x14ac:dyDescent="0.2">
      <c r="A121" s="292"/>
      <c r="B121" s="293" t="str">
        <f>Badges!C368</f>
        <v>Draw a new cover for your</v>
      </c>
      <c r="C121" s="295" t="str">
        <f>IF(Badges!E368="A","A"," ")</f>
        <v xml:space="preserve"> </v>
      </c>
      <c r="E121" s="292"/>
      <c r="F121" s="293" t="str">
        <f>Badges!C439</f>
        <v>Make a holiday dessert</v>
      </c>
      <c r="G121" s="295" t="str">
        <f>IF(Badges!E439="A","A"," ")</f>
        <v xml:space="preserve"> </v>
      </c>
      <c r="I121" s="292"/>
      <c r="J121" s="293" t="str">
        <f>Badges!C512</f>
        <v>Arrangement</v>
      </c>
      <c r="K121" s="295" t="str">
        <f>IF(Badges!E512="A","A"," ")</f>
        <v xml:space="preserve"> </v>
      </c>
      <c r="M121" s="529" t="str">
        <f>'Fun Patches'!C5</f>
        <v>&lt;LIST PATCH HERE&gt;</v>
      </c>
      <c r="N121" s="530"/>
      <c r="O121" s="295" t="str">
        <f>IF('Fun Patches'!E5="A","A"," ")</f>
        <v xml:space="preserve"> </v>
      </c>
      <c r="Q121" s="522" t="str">
        <f>'Fun Patches'!C35</f>
        <v>&lt;LIST PATCH HERE&gt;</v>
      </c>
      <c r="R121" s="528"/>
      <c r="S121" s="304" t="str">
        <f>IF('Fun Patches'!E35="A","A"," ")</f>
        <v xml:space="preserve"> </v>
      </c>
    </row>
    <row r="122" spans="1:22" x14ac:dyDescent="0.2">
      <c r="A122" s="292"/>
      <c r="B122" s="293" t="str">
        <f>Badges!C369</f>
        <v>Draw a cartoon</v>
      </c>
      <c r="C122" s="295" t="str">
        <f>IF(Badges!E369="A","A"," ")</f>
        <v>A</v>
      </c>
      <c r="E122" s="292">
        <v>5</v>
      </c>
      <c r="F122" s="293" t="str">
        <f>Badges!C440</f>
        <v>Make your own meal</v>
      </c>
      <c r="G122" s="294"/>
      <c r="I122" s="500" t="str">
        <f>Badges!B516</f>
        <v>Business Owner</v>
      </c>
      <c r="J122" s="501"/>
      <c r="K122" s="501"/>
      <c r="M122" s="522" t="str">
        <f>'Fun Patches'!C6</f>
        <v>&lt;LIST PATCH HERE&gt;</v>
      </c>
      <c r="N122" s="528"/>
      <c r="O122" s="304" t="str">
        <f>IF('Fun Patches'!E6="A","A"," ")</f>
        <v xml:space="preserve"> </v>
      </c>
      <c r="Q122" s="522" t="str">
        <f>'Fun Patches'!C36</f>
        <v>&lt;LIST PATCH HERE&gt;</v>
      </c>
      <c r="R122" s="528"/>
      <c r="S122" s="304" t="str">
        <f>IF('Fun Patches'!E36="A","A"," ")</f>
        <v xml:space="preserve"> </v>
      </c>
    </row>
    <row r="123" spans="1:22" x14ac:dyDescent="0.2">
      <c r="A123" s="292"/>
      <c r="B123" s="293" t="str">
        <f>Badges!C370</f>
        <v>Draw a logo</v>
      </c>
      <c r="C123" s="295" t="str">
        <f>IF(Badges!E370="A","A"," ")</f>
        <v xml:space="preserve"> </v>
      </c>
      <c r="E123" s="292"/>
      <c r="F123" s="293" t="str">
        <f>Badges!C441</f>
        <v xml:space="preserve">Make a salad meal using a </v>
      </c>
      <c r="G123" s="295" t="str">
        <f>IF(Badges!E441="A","A"," ")</f>
        <v xml:space="preserve"> </v>
      </c>
      <c r="I123" s="292">
        <v>1</v>
      </c>
      <c r="J123" s="293" t="str">
        <f>Badges!C517</f>
        <v>Explore businesses you might like</v>
      </c>
      <c r="K123" s="294"/>
      <c r="M123" s="522" t="str">
        <f>'Fun Patches'!C7</f>
        <v>&lt;LIST PATCH HERE&gt;</v>
      </c>
      <c r="N123" s="528"/>
      <c r="O123" s="304" t="str">
        <f>IF('Fun Patches'!E7="A","A"," ")</f>
        <v xml:space="preserve"> </v>
      </c>
      <c r="Q123" s="522" t="str">
        <f>'Fun Patches'!C37</f>
        <v>&lt;LIST PATCH HERE&gt;</v>
      </c>
      <c r="R123" s="528"/>
      <c r="S123" s="304" t="str">
        <f>IF('Fun Patches'!E37="A","A"," ")</f>
        <v xml:space="preserve"> </v>
      </c>
    </row>
    <row r="124" spans="1:22" x14ac:dyDescent="0.2">
      <c r="A124" s="292">
        <v>5</v>
      </c>
      <c r="B124" s="293" t="str">
        <f>Badges!C371</f>
        <v>Make your masterpiece-and show</v>
      </c>
      <c r="C124" s="294"/>
      <c r="E124" s="292"/>
      <c r="F124" s="293" t="str">
        <f>Badges!C442</f>
        <v>Make a soup, stew, or other</v>
      </c>
      <c r="G124" s="295" t="str">
        <f>IF(Badges!E442="A","A"," ")</f>
        <v xml:space="preserve"> </v>
      </c>
      <c r="I124" s="292"/>
      <c r="J124" s="293" t="str">
        <f>Badges!C518</f>
        <v>Go straight to the source</v>
      </c>
      <c r="K124" s="295" t="str">
        <f>IF(Badges!E518="A","A"," ")</f>
        <v xml:space="preserve"> </v>
      </c>
      <c r="M124" s="522" t="str">
        <f>'Fun Patches'!C8</f>
        <v>&lt;LIST PATCH HERE&gt;</v>
      </c>
      <c r="N124" s="528"/>
      <c r="O124" s="304" t="str">
        <f>IF('Fun Patches'!E8="A","A"," ")</f>
        <v xml:space="preserve"> </v>
      </c>
      <c r="Q124" s="522" t="str">
        <f>'Fun Patches'!C38</f>
        <v>&lt;LIST PATCH HERE&gt;</v>
      </c>
      <c r="R124" s="528"/>
      <c r="S124" s="304" t="str">
        <f>IF('Fun Patches'!E38="A","A"," ")</f>
        <v xml:space="preserve"> </v>
      </c>
    </row>
    <row r="125" spans="1:22" x14ac:dyDescent="0.2">
      <c r="A125" s="292"/>
      <c r="B125" s="293" t="str">
        <f>Badges!C372</f>
        <v>Host an art show at a group</v>
      </c>
      <c r="C125" s="295" t="str">
        <f>IF(Badges!E372="A","A"," ")</f>
        <v xml:space="preserve"> </v>
      </c>
      <c r="E125" s="292"/>
      <c r="F125" s="293" t="str">
        <f>Badges!C443</f>
        <v>Make three dishes for one meal</v>
      </c>
      <c r="G125" s="295" t="str">
        <f>IF(Badges!E443="A","A"," ")</f>
        <v xml:space="preserve"> </v>
      </c>
      <c r="I125" s="292"/>
      <c r="J125" s="293" t="str">
        <f>Badges!C519</f>
        <v>Get associated</v>
      </c>
      <c r="K125" s="295" t="str">
        <f>IF(Badges!E519="A","A"," ")</f>
        <v xml:space="preserve"> </v>
      </c>
      <c r="M125" s="522" t="str">
        <f>'Fun Patches'!C9</f>
        <v>&lt;LIST PATCH HERE&gt;</v>
      </c>
      <c r="N125" s="528"/>
      <c r="O125" s="304" t="str">
        <f>IF('Fun Patches'!E9="A","A"," ")</f>
        <v xml:space="preserve"> </v>
      </c>
      <c r="Q125" s="522" t="str">
        <f>'Fun Patches'!C39</f>
        <v>&lt;LIST PATCH HERE&gt;</v>
      </c>
      <c r="R125" s="528"/>
      <c r="S125" s="304" t="str">
        <f>IF('Fun Patches'!E39="A","A"," ")</f>
        <v xml:space="preserve"> </v>
      </c>
    </row>
    <row r="126" spans="1:22" x14ac:dyDescent="0.2">
      <c r="A126" s="292"/>
      <c r="B126" s="293" t="str">
        <f>Badges!C373</f>
        <v>Host an art gallery party at</v>
      </c>
      <c r="C126" s="295" t="str">
        <f>IF(Badges!E373="A","A"," ")</f>
        <v>A</v>
      </c>
      <c r="E126" s="500" t="str">
        <f>Badges!B446</f>
        <v>Junior First Aid</v>
      </c>
      <c r="F126" s="501"/>
      <c r="G126" s="501"/>
      <c r="I126" s="292"/>
      <c r="J126" s="293" t="str">
        <f>Badges!C520</f>
        <v>Read all about it</v>
      </c>
      <c r="K126" s="295" t="str">
        <f>IF(Badges!E520="A","A"," ")</f>
        <v xml:space="preserve"> </v>
      </c>
      <c r="M126" s="522" t="str">
        <f>'Fun Patches'!C10</f>
        <v>&lt;LIST PATCH HERE&gt;</v>
      </c>
      <c r="N126" s="528"/>
      <c r="O126" s="304" t="str">
        <f>IF('Fun Patches'!E10="A","A"," ")</f>
        <v xml:space="preserve"> </v>
      </c>
      <c r="Q126" s="522" t="str">
        <f>'Fun Patches'!C40</f>
        <v>&lt;LIST PATCH HERE&gt;</v>
      </c>
      <c r="R126" s="528"/>
      <c r="S126" s="304" t="str">
        <f>IF('Fun Patches'!E40="A","A"," ")</f>
        <v xml:space="preserve"> </v>
      </c>
    </row>
    <row r="127" spans="1:22" x14ac:dyDescent="0.2">
      <c r="A127" s="292"/>
      <c r="B127" s="293" t="str">
        <f>Badges!C374</f>
        <v>Create a special art scrapbook</v>
      </c>
      <c r="C127" s="295" t="str">
        <f>IF(Badges!E374="A","A","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Patches'!E11="A","A"," ")</f>
        <v xml:space="preserve"> </v>
      </c>
      <c r="Q127" s="522" t="str">
        <f>'Fun Patches'!C41</f>
        <v>&lt;LIST PATCH HERE&gt;</v>
      </c>
      <c r="R127" s="528"/>
      <c r="S127" s="304" t="str">
        <f>IF('Fun Patches'!E41="A","A"," ")</f>
        <v xml:space="preserve"> </v>
      </c>
    </row>
    <row r="128" spans="1:22" x14ac:dyDescent="0.2">
      <c r="A128" s="500" t="str">
        <f>Badges!B377</f>
        <v>Practice with Purpose</v>
      </c>
      <c r="B128" s="501"/>
      <c r="C128" s="501"/>
      <c r="E128" s="292"/>
      <c r="F128" s="293" t="str">
        <f>Badges!C448</f>
        <v>Make posters</v>
      </c>
      <c r="G128" s="295" t="str">
        <f>IF(Badges!E448="A","A"," ")</f>
        <v xml:space="preserve"> </v>
      </c>
      <c r="I128" s="292"/>
      <c r="J128" s="293" t="str">
        <f>Badges!C522</f>
        <v>Follow in someone's footsteps</v>
      </c>
      <c r="K128" s="295" t="str">
        <f>IF(Badges!E522="A","A"," ")</f>
        <v xml:space="preserve"> </v>
      </c>
      <c r="M128" s="522" t="str">
        <f>'Fun Patches'!C12</f>
        <v>&lt;LIST PATCH HERE&gt;</v>
      </c>
      <c r="N128" s="528"/>
      <c r="O128" s="304" t="str">
        <f>IF('Fun Patches'!E12="A","A"," ")</f>
        <v xml:space="preserve"> </v>
      </c>
      <c r="Q128" s="522" t="str">
        <f>'Fun Patches'!C42</f>
        <v>&lt;LIST PATCH HERE&gt;</v>
      </c>
      <c r="R128" s="528"/>
      <c r="S128" s="304" t="str">
        <f>IF('Fun Patches'!E42="A","A"," ")</f>
        <v xml:space="preserve"> </v>
      </c>
    </row>
    <row r="129" spans="1:19" x14ac:dyDescent="0.2">
      <c r="A129" s="292">
        <v>1</v>
      </c>
      <c r="B129" s="293" t="str">
        <f>Badges!C378</f>
        <v>Decide on your goal</v>
      </c>
      <c r="C129" s="294"/>
      <c r="E129" s="292"/>
      <c r="F129" s="293" t="str">
        <f>Badges!C449</f>
        <v>Create a skit</v>
      </c>
      <c r="G129" s="295" t="str">
        <f>IF(Badges!E449="A","A"," ")</f>
        <v xml:space="preserve"> </v>
      </c>
      <c r="I129" s="292"/>
      <c r="J129" s="293" t="str">
        <f>Badges!C523</f>
        <v>Get on the phone</v>
      </c>
      <c r="K129" s="295" t="str">
        <f>IF(Badges!E523="A","A"," ")</f>
        <v xml:space="preserve"> </v>
      </c>
      <c r="M129" s="522" t="str">
        <f>'Fun Patches'!C13</f>
        <v>&lt;LIST PATCH HERE&gt;</v>
      </c>
      <c r="N129" s="528"/>
      <c r="O129" s="304" t="str">
        <f>IF('Fun Patches'!E13="A","A"," ")</f>
        <v xml:space="preserve"> </v>
      </c>
      <c r="Q129" s="522" t="str">
        <f>'Fun Patches'!C43</f>
        <v>&lt;LIST PATCH HERE&gt;</v>
      </c>
      <c r="R129" s="528"/>
      <c r="S129" s="304" t="str">
        <f>IF('Fun Patches'!E43="A","A"," ")</f>
        <v xml:space="preserve"> </v>
      </c>
    </row>
    <row r="130" spans="1:19" x14ac:dyDescent="0.2">
      <c r="A130" s="292"/>
      <c r="B130" s="293" t="str">
        <f>Badges!C379</f>
        <v>Ask a coach for advice</v>
      </c>
      <c r="C130" s="295" t="str">
        <f>IF(Badges!E379="A","A"," ")</f>
        <v xml:space="preserve"> </v>
      </c>
      <c r="E130" s="292"/>
      <c r="F130" s="293" t="str">
        <f>Badges!C450</f>
        <v xml:space="preserve">Make a short video  </v>
      </c>
      <c r="G130" s="295" t="str">
        <f>IF(Badges!E450="A","A"," ")</f>
        <v xml:space="preserve"> </v>
      </c>
      <c r="I130" s="292"/>
      <c r="J130" s="293" t="str">
        <f>Badges!C524</f>
        <v>Invite an expert speaker</v>
      </c>
      <c r="K130" s="295" t="str">
        <f>IF(Badges!E524="A","A"," ")</f>
        <v xml:space="preserve"> </v>
      </c>
      <c r="M130" s="522" t="str">
        <f>'Fun Patches'!C14</f>
        <v>&lt;LIST PATCH HERE&gt;</v>
      </c>
      <c r="N130" s="528"/>
      <c r="O130" s="304" t="str">
        <f>IF('Fun Patches'!E14="A","A"," ")</f>
        <v xml:space="preserve"> </v>
      </c>
      <c r="Q130" s="522" t="str">
        <f>'Fun Patches'!C44</f>
        <v>&lt;LIST PATCH HERE&gt;</v>
      </c>
      <c r="R130" s="528"/>
      <c r="S130" s="304" t="str">
        <f>IF('Fun Patches'!E44="A","A"," ")</f>
        <v xml:space="preserve"> </v>
      </c>
    </row>
    <row r="131" spans="1:19" x14ac:dyDescent="0.2">
      <c r="A131" s="292"/>
      <c r="B131" s="293" t="str">
        <f>Badges!C380</f>
        <v>Speak to a trainer at a gym or</v>
      </c>
      <c r="C131" s="295" t="str">
        <f>IF(Badges!E380="A","A","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Patches'!E15="A","A"," ")</f>
        <v xml:space="preserve"> </v>
      </c>
      <c r="Q131" s="522" t="str">
        <f>'Fun Patches'!C45</f>
        <v>&lt;LIST PATCH HERE&gt;</v>
      </c>
      <c r="R131" s="528"/>
      <c r="S131" s="304" t="str">
        <f>IF('Fun Patches'!E45="A","A"," ")</f>
        <v xml:space="preserve"> </v>
      </c>
    </row>
    <row r="132" spans="1:19" x14ac:dyDescent="0.2">
      <c r="A132" s="292"/>
      <c r="B132" s="293" t="str">
        <f>Badges!C381</f>
        <v>Talk with a physical education or</v>
      </c>
      <c r="C132" s="295" t="str">
        <f>IF(Badges!E381="A","A"," ")</f>
        <v xml:space="preserve"> </v>
      </c>
      <c r="E132" s="292"/>
      <c r="F132" s="293" t="str">
        <f>Badges!C452</f>
        <v>Talk to an EMT or firefighter</v>
      </c>
      <c r="G132" s="295" t="str">
        <f>IF(Badges!E452="A","A"," ")</f>
        <v xml:space="preserve"> </v>
      </c>
      <c r="I132" s="292"/>
      <c r="J132" s="293" t="str">
        <f>Badges!C526</f>
        <v>Take it to the bank</v>
      </c>
      <c r="K132" s="295" t="str">
        <f>IF(Badges!E526="A","A"," ")</f>
        <v xml:space="preserve"> </v>
      </c>
      <c r="M132" s="522" t="str">
        <f>'Fun Patches'!C16</f>
        <v>&lt;LIST PATCH HERE&gt;</v>
      </c>
      <c r="N132" s="528"/>
      <c r="O132" s="304" t="str">
        <f>IF('Fun Patches'!E16="A","A"," ")</f>
        <v xml:space="preserve"> </v>
      </c>
      <c r="Q132" s="522" t="str">
        <f>'Fun Patches'!C46</f>
        <v>&lt;LIST PATCH HERE&gt;</v>
      </c>
      <c r="R132" s="528"/>
      <c r="S132" s="304" t="str">
        <f>IF('Fun Patches'!E46="A","A"," ")</f>
        <v xml:space="preserve"> </v>
      </c>
    </row>
    <row r="133" spans="1:19" x14ac:dyDescent="0.2">
      <c r="A133" s="292">
        <v>2</v>
      </c>
      <c r="B133" s="293" t="str">
        <f>Badges!C382</f>
        <v>Increase your endurance</v>
      </c>
      <c r="C133" s="294"/>
      <c r="E133" s="292"/>
      <c r="F133" s="293" t="str">
        <f>Badges!C453</f>
        <v>Talk to police officers</v>
      </c>
      <c r="G133" s="295" t="str">
        <f>IF(Badges!E453="A","A"," ")</f>
        <v xml:space="preserve"> </v>
      </c>
      <c r="I133" s="292"/>
      <c r="J133" s="293" t="str">
        <f>Badges!C527</f>
        <v>Meet the Chamber of Commerce</v>
      </c>
      <c r="K133" s="295" t="str">
        <f>IF(Badges!E527="A","A"," ")</f>
        <v xml:space="preserve"> </v>
      </c>
      <c r="M133" s="529" t="str">
        <f>'Fun Patches'!C17</f>
        <v>&lt;LIST PATCH HERE&gt;</v>
      </c>
      <c r="N133" s="530"/>
      <c r="O133" s="295" t="str">
        <f>IF('Fun Patches'!E17="A","A"," ")</f>
        <v xml:space="preserve"> </v>
      </c>
      <c r="Q133" s="529" t="str">
        <f>'Fun Patches'!C47</f>
        <v>&lt;LIST PATCH HERE&gt;</v>
      </c>
      <c r="R133" s="530"/>
      <c r="S133" s="295" t="str">
        <f>IF('Fun Patches'!E47="A","A"," ")</f>
        <v xml:space="preserve"> </v>
      </c>
    </row>
    <row r="134" spans="1:19" x14ac:dyDescent="0.2">
      <c r="A134" s="292"/>
      <c r="B134" s="293" t="str">
        <f>Badges!C383</f>
        <v>Run</v>
      </c>
      <c r="C134" s="295" t="str">
        <f>IF(Badges!E383="A","A"," ")</f>
        <v xml:space="preserve"> </v>
      </c>
      <c r="E134" s="292"/>
      <c r="F134" s="293" t="str">
        <f>Badges!C454</f>
        <v>Tour an emergency room or</v>
      </c>
      <c r="G134" s="295" t="str">
        <f>IF(Badges!E454="A","A"," ")</f>
        <v xml:space="preserve"> </v>
      </c>
      <c r="I134" s="292"/>
      <c r="J134" s="293" t="str">
        <f>Badges!C528</f>
        <v>Find out about the Small</v>
      </c>
      <c r="K134" s="295" t="str">
        <f>IF(Badges!E528="A","A"," ")</f>
        <v xml:space="preserve"> </v>
      </c>
      <c r="M134" s="522" t="str">
        <f>'Fun Patches'!C18</f>
        <v>&lt;LIST PATCH HERE&gt;</v>
      </c>
      <c r="N134" s="528"/>
      <c r="O134" s="304" t="str">
        <f>IF('Fun Patches'!E18="A","A"," ")</f>
        <v xml:space="preserve"> </v>
      </c>
      <c r="Q134" s="522" t="str">
        <f>'Fun Patches'!C48</f>
        <v>&lt;LIST PATCH HERE&gt;</v>
      </c>
      <c r="R134" s="528"/>
      <c r="S134" s="304" t="str">
        <f>IF('Fun Patches'!E48="A","A"," ")</f>
        <v xml:space="preserve"> </v>
      </c>
    </row>
    <row r="135" spans="1:19" x14ac:dyDescent="0.2">
      <c r="A135" s="292"/>
      <c r="B135" s="293" t="str">
        <f>Badges!C384</f>
        <v>Dance</v>
      </c>
      <c r="C135" s="295" t="str">
        <f>IF(Badges!E384="A","A","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Patches'!E19="A","A"," ")</f>
        <v xml:space="preserve"> </v>
      </c>
      <c r="Q135" s="522" t="str">
        <f>'Fun Patches'!C49</f>
        <v>&lt;LIST PATCH HERE&gt;</v>
      </c>
      <c r="R135" s="528"/>
      <c r="S135" s="304" t="str">
        <f>IF('Fun Patches'!E49="A","A"," ")</f>
        <v xml:space="preserve"> </v>
      </c>
    </row>
    <row r="136" spans="1:19" x14ac:dyDescent="0.2">
      <c r="A136" s="292"/>
      <c r="B136" s="293" t="str">
        <f>Badges!C385</f>
        <v>Work out routine!</v>
      </c>
      <c r="C136" s="295" t="str">
        <f>IF(Badges!E385="A","A"," ")</f>
        <v xml:space="preserve"> </v>
      </c>
      <c r="E136" s="292"/>
      <c r="F136" s="293" t="str">
        <f>Badges!C456</f>
        <v xml:space="preserve">Make a first aid kit that fits in </v>
      </c>
      <c r="G136" s="295" t="str">
        <f>IF(Badges!E456="A","A"," ")</f>
        <v xml:space="preserve"> </v>
      </c>
      <c r="I136" s="292"/>
      <c r="J136" s="293" t="str">
        <f>Badges!C530</f>
        <v>Create a customer-service pledge</v>
      </c>
      <c r="K136" s="295" t="str">
        <f>IF(Badges!E530="A","A"," ")</f>
        <v xml:space="preserve"> </v>
      </c>
      <c r="M136" s="522" t="str">
        <f>'Fun Patches'!C20</f>
        <v>&lt;LIST PATCH HERE&gt;</v>
      </c>
      <c r="N136" s="528"/>
      <c r="O136" s="304" t="str">
        <f>IF('Fun Patches'!E20="A","A"," ")</f>
        <v xml:space="preserve"> </v>
      </c>
      <c r="Q136" s="522" t="str">
        <f>'Fun Patches'!C50</f>
        <v>&lt;LIST PATCH HERE&gt;</v>
      </c>
      <c r="R136" s="528"/>
      <c r="S136" s="304" t="str">
        <f>IF('Fun Patches'!E50="A","A"," ")</f>
        <v xml:space="preserve"> </v>
      </c>
    </row>
    <row r="137" spans="1:19" x14ac:dyDescent="0.2">
      <c r="A137" s="302"/>
      <c r="B137" s="318"/>
      <c r="C137" s="328"/>
      <c r="E137" s="292"/>
      <c r="F137" s="293" t="str">
        <f>Badges!C457</f>
        <v>Make a kit that fits in a car's</v>
      </c>
      <c r="G137" s="295" t="str">
        <f>IF(Badges!E457="A","A"," ")</f>
        <v xml:space="preserve"> </v>
      </c>
      <c r="I137" s="292"/>
      <c r="J137" s="293" t="str">
        <f>Badges!C531</f>
        <v>Learn from the best</v>
      </c>
      <c r="K137" s="295" t="str">
        <f>IF(Badges!E531="A","A"," ")</f>
        <v xml:space="preserve"> </v>
      </c>
      <c r="M137" s="522" t="str">
        <f>'Fun Patches'!C21</f>
        <v>&lt;LIST PATCH HERE&gt;</v>
      </c>
      <c r="N137" s="528"/>
      <c r="O137" s="304" t="str">
        <f>IF('Fun Patches'!E21="A","A"," ")</f>
        <v xml:space="preserve"> </v>
      </c>
      <c r="Q137" s="522" t="str">
        <f>'Fun Patches'!C51</f>
        <v>&lt;LIST PATCH HERE&gt;</v>
      </c>
      <c r="R137" s="528"/>
      <c r="S137" s="304" t="str">
        <f>IF('Fun Patches'!E51="A","A"," ")</f>
        <v xml:space="preserve"> </v>
      </c>
    </row>
    <row r="138" spans="1:19" x14ac:dyDescent="0.2">
      <c r="A138" s="302"/>
      <c r="B138" s="318"/>
      <c r="C138" s="328"/>
      <c r="E138" s="292"/>
      <c r="F138" s="293" t="str">
        <f>Badges!C458</f>
        <v>Make a personal kit</v>
      </c>
      <c r="G138" s="295" t="str">
        <f>IF(Badges!E458="A","A"," ")</f>
        <v xml:space="preserve"> </v>
      </c>
      <c r="I138" s="292"/>
      <c r="J138" s="293" t="str">
        <f>Badges!C532</f>
        <v>Invite some experts</v>
      </c>
      <c r="K138" s="295" t="str">
        <f>IF(Badges!E532="A","A"," ")</f>
        <v xml:space="preserve"> </v>
      </c>
      <c r="M138" s="522" t="str">
        <f>'Fun Patches'!C22</f>
        <v>&lt;LIST PATCH HERE&gt;</v>
      </c>
      <c r="N138" s="528"/>
      <c r="O138" s="304" t="str">
        <f>IF('Fun Patches'!E22="A","A"," ")</f>
        <v xml:space="preserve"> </v>
      </c>
      <c r="Q138" s="522" t="str">
        <f>'Fun Patches'!C52</f>
        <v>&lt;LIST PATCH HERE&gt;</v>
      </c>
      <c r="R138" s="528"/>
      <c r="S138" s="304" t="str">
        <f>IF('Fun Patches'!E52="A","A","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Patches'!E23="A","A"," ")</f>
        <v xml:space="preserve"> </v>
      </c>
      <c r="Q139" s="522" t="str">
        <f>'Fun Patches'!C53</f>
        <v>&lt;LIST PATCH HERE&gt;</v>
      </c>
      <c r="R139" s="528"/>
      <c r="S139" s="304" t="str">
        <f>IF('Fun Patches'!E53="A","A","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Patches'!E24="A","A"," ")</f>
        <v xml:space="preserve"> </v>
      </c>
      <c r="Q140" s="522" t="str">
        <f>'Fun Patches'!C54</f>
        <v>&lt;LIST PATCH HERE&gt;</v>
      </c>
      <c r="R140" s="528"/>
      <c r="S140" s="304" t="str">
        <f>IF('Fun Patches'!E54="A","A"," ")</f>
        <v xml:space="preserve"> </v>
      </c>
    </row>
    <row r="141" spans="1:19" ht="23.25" x14ac:dyDescent="0.35">
      <c r="A141" s="507" t="str">
        <f ca="1">MID(CELL("filename",A78),FIND(IF(ISERROR(FIND("]",CELL("filename",A78))),"$","]"),CELL("filename",A78))+1,256)</f>
        <v>Elizabeth</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Own'!E31="A","A"," ")</f>
        <v xml:space="preserve"> </v>
      </c>
      <c r="I143" s="292">
        <v>1</v>
      </c>
      <c r="J143" s="329" t="str">
        <f>'Council Own'!C55</f>
        <v>&lt;List Requirement Here&gt;</v>
      </c>
      <c r="K143" s="304" t="str">
        <f>IF('Council Own'!E55="A","A"," ")</f>
        <v xml:space="preserve"> </v>
      </c>
      <c r="M143" s="292">
        <v>1</v>
      </c>
      <c r="N143" s="329" t="str">
        <f>'Council Own'!C79</f>
        <v>&lt;List Requirement Here&gt;</v>
      </c>
      <c r="O143" s="304" t="str">
        <f>IF('Council Own'!E79="A","A"," ")</f>
        <v xml:space="preserve"> </v>
      </c>
      <c r="Q143" s="292">
        <v>1</v>
      </c>
      <c r="R143" s="329" t="str">
        <f>'Council Own'!C103</f>
        <v>&lt;List Requirement Here&gt;</v>
      </c>
      <c r="S143" s="304" t="str">
        <f>IF('Council Own'!E103="A","A"," ")</f>
        <v xml:space="preserve"> </v>
      </c>
    </row>
    <row r="144" spans="1:19" x14ac:dyDescent="0.2">
      <c r="A144" s="546" t="str">
        <f>'Council Own'!B6</f>
        <v>&lt;&lt;List Badge Here&gt;&gt;</v>
      </c>
      <c r="B144" s="547"/>
      <c r="C144" s="297" t="str">
        <f>IF('Council Own'!E28="C","C",IF('Council Own'!E28="P","P",""))</f>
        <v/>
      </c>
      <c r="E144" s="292"/>
      <c r="F144" s="329" t="str">
        <f>'Council Own'!C32</f>
        <v>&lt;List Requirement Here&gt;</v>
      </c>
      <c r="G144" s="304" t="str">
        <f>IF('Council Own'!E32="A","A"," ")</f>
        <v xml:space="preserve"> </v>
      </c>
      <c r="I144" s="292"/>
      <c r="J144" s="329" t="str">
        <f>'Council Own'!C56</f>
        <v>&lt;List Requirement Here&gt;</v>
      </c>
      <c r="K144" s="304" t="str">
        <f>IF('Council Own'!E56="A","A"," ")</f>
        <v xml:space="preserve"> </v>
      </c>
      <c r="M144" s="292"/>
      <c r="N144" s="329" t="str">
        <f>'Council Own'!C80</f>
        <v>&lt;List Requirement Here&gt;</v>
      </c>
      <c r="O144" s="304" t="str">
        <f>IF('Council Own'!E80="A","A"," ")</f>
        <v xml:space="preserve"> </v>
      </c>
      <c r="Q144" s="292"/>
      <c r="R144" s="329" t="str">
        <f>'Council Own'!C104</f>
        <v>&lt;List Requirement Here&gt;</v>
      </c>
      <c r="S144" s="304" t="str">
        <f>IF('Council Own'!E104="A","A"," ")</f>
        <v xml:space="preserve"> </v>
      </c>
    </row>
    <row r="145" spans="1:19" x14ac:dyDescent="0.2">
      <c r="A145" s="546" t="str">
        <f>'Council Own'!B30</f>
        <v>&lt;&lt;List Badge Here&gt;&gt;</v>
      </c>
      <c r="B145" s="547"/>
      <c r="C145" s="297" t="str">
        <f>IF('Council Own'!E52="C","C",IF('Council Own'!E52="P","P",""))</f>
        <v/>
      </c>
      <c r="E145" s="292"/>
      <c r="F145" s="329" t="str">
        <f>'Council Own'!C33</f>
        <v>&lt;List Requirement Here&gt;</v>
      </c>
      <c r="G145" s="304" t="str">
        <f>IF('Council Own'!E33="A","A"," ")</f>
        <v xml:space="preserve"> </v>
      </c>
      <c r="I145" s="292"/>
      <c r="J145" s="329" t="str">
        <f>'Council Own'!C57</f>
        <v>&lt;List Requirement Here&gt;</v>
      </c>
      <c r="K145" s="304" t="str">
        <f>IF('Council Own'!E57="A","A"," ")</f>
        <v xml:space="preserve"> </v>
      </c>
      <c r="M145" s="292"/>
      <c r="N145" s="329" t="str">
        <f>'Council Own'!C81</f>
        <v>&lt;List Requirement Here&gt;</v>
      </c>
      <c r="O145" s="304" t="str">
        <f>IF('Council Own'!E81="A","A"," ")</f>
        <v xml:space="preserve"> </v>
      </c>
      <c r="Q145" s="292"/>
      <c r="R145" s="329" t="str">
        <f>'Council Own'!C105</f>
        <v>&lt;List Requirement Here&gt;</v>
      </c>
      <c r="S145" s="304" t="str">
        <f>IF('Council Own'!E105="A","A"," ")</f>
        <v xml:space="preserve"> </v>
      </c>
    </row>
    <row r="146" spans="1:19" x14ac:dyDescent="0.2">
      <c r="A146" s="546" t="str">
        <f>'Council Own'!B54</f>
        <v>&lt;&lt;List Badge Here&gt;&gt;</v>
      </c>
      <c r="B146" s="547"/>
      <c r="C146" s="297" t="str">
        <f>IF('Council Own'!E76="C","C",IF('Council Own'!E76="P","P",""))</f>
        <v/>
      </c>
      <c r="E146" s="292"/>
      <c r="F146" s="329" t="str">
        <f>'Council Own'!C34</f>
        <v>&lt;List Requirement Here&gt;</v>
      </c>
      <c r="G146" s="304" t="str">
        <f>IF('Council Own'!E34="A","A"," ")</f>
        <v xml:space="preserve"> </v>
      </c>
      <c r="I146" s="292"/>
      <c r="J146" s="329" t="str">
        <f>'Council Own'!C58</f>
        <v>&lt;List Requirement Here&gt;</v>
      </c>
      <c r="K146" s="304" t="str">
        <f>IF('Council Own'!E58="A","A"," ")</f>
        <v xml:space="preserve"> </v>
      </c>
      <c r="M146" s="292"/>
      <c r="N146" s="329" t="str">
        <f>'Council Own'!C82</f>
        <v>&lt;List Requirement Here&gt;</v>
      </c>
      <c r="O146" s="304" t="str">
        <f>IF('Council Own'!E82="A","A"," ")</f>
        <v xml:space="preserve"> </v>
      </c>
      <c r="Q146" s="292"/>
      <c r="R146" s="329" t="str">
        <f>'Council Own'!C106</f>
        <v>&lt;List Requirement Here&gt;</v>
      </c>
      <c r="S146" s="304" t="str">
        <f>IF('Council Own'!E106="A","A"," ")</f>
        <v xml:space="preserve"> </v>
      </c>
    </row>
    <row r="147" spans="1:19" ht="12.75" customHeight="1" x14ac:dyDescent="0.2">
      <c r="A147" s="546" t="str">
        <f>'Council Own'!B78</f>
        <v>&lt;&lt;List Badge Here&gt;&gt;</v>
      </c>
      <c r="B147" s="547"/>
      <c r="C147" s="297" t="str">
        <f>IF('Council Own'!E100="C","C",IF('Council Own'!E100="P","P",""))</f>
        <v/>
      </c>
      <c r="E147" s="292">
        <v>2</v>
      </c>
      <c r="F147" s="329" t="str">
        <f>'Council Own'!C35</f>
        <v>&lt;List Requirement Here&gt;</v>
      </c>
      <c r="G147" s="304" t="str">
        <f>IF('Council Own'!E35="A","A"," ")</f>
        <v xml:space="preserve"> </v>
      </c>
      <c r="I147" s="292">
        <v>2</v>
      </c>
      <c r="J147" s="329" t="str">
        <f>'Council Own'!C59</f>
        <v>&lt;List Requirement Here&gt;</v>
      </c>
      <c r="K147" s="304" t="str">
        <f>IF('Council Own'!E59="A","A"," ")</f>
        <v xml:space="preserve"> </v>
      </c>
      <c r="M147" s="292">
        <v>2</v>
      </c>
      <c r="N147" s="329" t="str">
        <f>'Council Own'!C83</f>
        <v>&lt;List Requirement Here&gt;</v>
      </c>
      <c r="O147" s="304" t="str">
        <f>IF('Council Own'!E83="A","A"," ")</f>
        <v xml:space="preserve"> </v>
      </c>
      <c r="Q147" s="292">
        <v>2</v>
      </c>
      <c r="R147" s="329" t="str">
        <f>'Council Own'!C107</f>
        <v>&lt;List Requirement Here&gt;</v>
      </c>
      <c r="S147" s="304" t="str">
        <f>IF('Council Own'!E107="A","A"," ")</f>
        <v xml:space="preserve"> </v>
      </c>
    </row>
    <row r="148" spans="1:19" ht="12.75" customHeight="1" x14ac:dyDescent="0.2">
      <c r="A148" s="546" t="str">
        <f>'Council Own'!B102</f>
        <v>&lt;&lt;List Badge Here&gt;&gt;</v>
      </c>
      <c r="B148" s="547"/>
      <c r="C148" s="297" t="str">
        <f>IF('Council Own'!E124="C","C",IF('Council Own'!E124="P","P",""))</f>
        <v/>
      </c>
      <c r="E148" s="292"/>
      <c r="F148" s="329" t="str">
        <f>'Council Own'!C36</f>
        <v>&lt;List Requirement Here&gt;</v>
      </c>
      <c r="G148" s="304" t="str">
        <f>IF('Council Own'!E36="A","A"," ")</f>
        <v xml:space="preserve"> </v>
      </c>
      <c r="I148" s="292"/>
      <c r="J148" s="329" t="str">
        <f>'Council Own'!C60</f>
        <v>&lt;List Requirement Here&gt;</v>
      </c>
      <c r="K148" s="304" t="str">
        <f>IF('Council Own'!E60="A","A"," ")</f>
        <v xml:space="preserve"> </v>
      </c>
      <c r="M148" s="292"/>
      <c r="N148" s="329" t="str">
        <f>'Council Own'!C84</f>
        <v>&lt;List Requirement Here&gt;</v>
      </c>
      <c r="O148" s="304" t="str">
        <f>IF('Council Own'!E84="A","A"," ")</f>
        <v xml:space="preserve"> </v>
      </c>
      <c r="Q148" s="292"/>
      <c r="R148" s="329" t="str">
        <f>'Council Own'!C108</f>
        <v>&lt;List Requirement Here&gt;</v>
      </c>
      <c r="S148" s="304" t="str">
        <f>IF('Council Own'!E108="A","A"," ")</f>
        <v xml:space="preserve"> </v>
      </c>
    </row>
    <row r="149" spans="1:19" x14ac:dyDescent="0.2">
      <c r="E149" s="292"/>
      <c r="F149" s="329" t="str">
        <f>'Council Own'!C37</f>
        <v>&lt;List Requirement Here&gt;</v>
      </c>
      <c r="G149" s="304" t="str">
        <f>IF('Council Own'!E37="A","A"," ")</f>
        <v xml:space="preserve"> </v>
      </c>
      <c r="I149" s="292"/>
      <c r="J149" s="329" t="str">
        <f>'Council Own'!C61</f>
        <v>&lt;List Requirement Here&gt;</v>
      </c>
      <c r="K149" s="304" t="str">
        <f>IF('Council Own'!E61="A","A"," ")</f>
        <v xml:space="preserve"> </v>
      </c>
      <c r="M149" s="292"/>
      <c r="N149" s="329" t="str">
        <f>'Council Own'!C85</f>
        <v>&lt;List Requirement Here&gt;</v>
      </c>
      <c r="O149" s="304" t="str">
        <f>IF('Council Own'!E85="A","A"," ")</f>
        <v xml:space="preserve"> </v>
      </c>
      <c r="Q149" s="292"/>
      <c r="R149" s="329" t="str">
        <f>'Council Own'!C109</f>
        <v>&lt;List Requirement Here&gt;</v>
      </c>
      <c r="S149" s="304" t="str">
        <f>IF('Council Own'!E109="A","A"," ")</f>
        <v xml:space="preserve"> </v>
      </c>
    </row>
    <row r="150" spans="1:19" x14ac:dyDescent="0.2">
      <c r="A150" s="504" t="s">
        <v>599</v>
      </c>
      <c r="B150" s="504"/>
      <c r="C150" s="504"/>
      <c r="E150" s="292"/>
      <c r="F150" s="329" t="str">
        <f>'Council Own'!C38</f>
        <v>&lt;List Requirement Here&gt;</v>
      </c>
      <c r="G150" s="304" t="str">
        <f>IF('Council Own'!E38="A","A"," ")</f>
        <v xml:space="preserve"> </v>
      </c>
      <c r="I150" s="292"/>
      <c r="J150" s="329" t="str">
        <f>'Council Own'!C62</f>
        <v>&lt;List Requirement Here&gt;</v>
      </c>
      <c r="K150" s="304" t="str">
        <f>IF('Council Own'!E62="A","A"," ")</f>
        <v xml:space="preserve"> </v>
      </c>
      <c r="M150" s="292"/>
      <c r="N150" s="329" t="str">
        <f>'Council Own'!C86</f>
        <v>&lt;List Requirement Here&gt;</v>
      </c>
      <c r="O150" s="304" t="str">
        <f>IF('Council Own'!E86="A","A"," ")</f>
        <v xml:space="preserve"> </v>
      </c>
      <c r="Q150" s="292"/>
      <c r="R150" s="329" t="str">
        <f>'Council Own'!C110</f>
        <v>&lt;List Requirement Here&gt;</v>
      </c>
      <c r="S150" s="304" t="str">
        <f>IF('Council Own'!E110="A","A"," ")</f>
        <v xml:space="preserve"> </v>
      </c>
    </row>
    <row r="151" spans="1:19" x14ac:dyDescent="0.2">
      <c r="A151" s="305" t="str">
        <f>'Council Own'!B6</f>
        <v>&lt;&lt;List Badge Here&gt;&gt;</v>
      </c>
      <c r="B151" s="305"/>
      <c r="C151" s="305"/>
      <c r="E151" s="292">
        <v>3</v>
      </c>
      <c r="F151" s="329" t="str">
        <f>'Council Own'!C39</f>
        <v>&lt;List Requirement Here&gt;</v>
      </c>
      <c r="G151" s="304" t="str">
        <f>IF('Council Own'!E39="A","A"," ")</f>
        <v xml:space="preserve"> </v>
      </c>
      <c r="I151" s="292">
        <v>3</v>
      </c>
      <c r="J151" s="329" t="str">
        <f>'Council Own'!C63</f>
        <v>&lt;List Requirement Here&gt;</v>
      </c>
      <c r="K151" s="304" t="str">
        <f>IF('Council Own'!E63="A","A"," ")</f>
        <v xml:space="preserve"> </v>
      </c>
      <c r="M151" s="292">
        <v>3</v>
      </c>
      <c r="N151" s="329" t="str">
        <f>'Council Own'!C87</f>
        <v>&lt;List Requirement Here&gt;</v>
      </c>
      <c r="O151" s="304" t="str">
        <f>IF('Council Own'!E87="A","A"," ")</f>
        <v xml:space="preserve"> </v>
      </c>
      <c r="Q151" s="292">
        <v>3</v>
      </c>
      <c r="R151" s="329" t="str">
        <f>'Council Own'!C111</f>
        <v>&lt;List Requirement Here&gt;</v>
      </c>
      <c r="S151" s="304" t="str">
        <f>IF('Council Own'!E111="A","A"," ")</f>
        <v xml:space="preserve"> </v>
      </c>
    </row>
    <row r="152" spans="1:19" x14ac:dyDescent="0.2">
      <c r="A152" s="292">
        <v>1</v>
      </c>
      <c r="B152" s="329" t="str">
        <f>'Council Own'!C7</f>
        <v>&lt;List Requirement Here&gt;</v>
      </c>
      <c r="C152" s="304" t="str">
        <f>IF('Council Own'!E7="A","A"," ")</f>
        <v xml:space="preserve"> </v>
      </c>
      <c r="E152" s="292"/>
      <c r="F152" s="329" t="str">
        <f>'Council Own'!C40</f>
        <v>&lt;List Requirement Here&gt;</v>
      </c>
      <c r="G152" s="304" t="str">
        <f>IF('Council Own'!E40="A","A"," ")</f>
        <v xml:space="preserve"> </v>
      </c>
      <c r="I152" s="292"/>
      <c r="J152" s="329" t="str">
        <f>'Council Own'!C64</f>
        <v>&lt;List Requirement Here&gt;</v>
      </c>
      <c r="K152" s="304" t="str">
        <f>IF('Council Own'!E64="A","A"," ")</f>
        <v xml:space="preserve"> </v>
      </c>
      <c r="M152" s="292"/>
      <c r="N152" s="329" t="str">
        <f>'Council Own'!C88</f>
        <v>&lt;List Requirement Here&gt;</v>
      </c>
      <c r="O152" s="304" t="str">
        <f>IF('Council Own'!E88="A","A"," ")</f>
        <v xml:space="preserve"> </v>
      </c>
      <c r="Q152" s="292"/>
      <c r="R152" s="329" t="str">
        <f>'Council Own'!C112</f>
        <v>&lt;List Requirement Here&gt;</v>
      </c>
      <c r="S152" s="304" t="str">
        <f>IF('Council Own'!E112="A","A"," ")</f>
        <v xml:space="preserve"> </v>
      </c>
    </row>
    <row r="153" spans="1:19" x14ac:dyDescent="0.2">
      <c r="A153" s="292"/>
      <c r="B153" s="329" t="str">
        <f>'Council Own'!C8</f>
        <v>&lt;List Requirement Here&gt;</v>
      </c>
      <c r="C153" s="304" t="str">
        <f>IF('Council Own'!E8="A","A"," ")</f>
        <v xml:space="preserve"> </v>
      </c>
      <c r="E153" s="292"/>
      <c r="F153" s="329" t="str">
        <f>'Council Own'!C41</f>
        <v>&lt;List Requirement Here&gt;</v>
      </c>
      <c r="G153" s="304" t="str">
        <f>IF('Council Own'!E41="A","A"," ")</f>
        <v xml:space="preserve"> </v>
      </c>
      <c r="I153" s="292"/>
      <c r="J153" s="329" t="str">
        <f>'Council Own'!C65</f>
        <v>&lt;List Requirement Here&gt;</v>
      </c>
      <c r="K153" s="304" t="str">
        <f>IF('Council Own'!E65="A","A"," ")</f>
        <v xml:space="preserve"> </v>
      </c>
      <c r="M153" s="292"/>
      <c r="N153" s="329" t="str">
        <f>'Council Own'!C89</f>
        <v>&lt;List Requirement Here&gt;</v>
      </c>
      <c r="O153" s="304" t="str">
        <f>IF('Council Own'!E89="A","A"," ")</f>
        <v xml:space="preserve"> </v>
      </c>
      <c r="Q153" s="292"/>
      <c r="R153" s="329" t="str">
        <f>'Council Own'!C113</f>
        <v>&lt;List Requirement Here&gt;</v>
      </c>
      <c r="S153" s="304" t="str">
        <f>IF('Council Own'!E113="A","A"," ")</f>
        <v xml:space="preserve"> </v>
      </c>
    </row>
    <row r="154" spans="1:19" x14ac:dyDescent="0.2">
      <c r="A154" s="292"/>
      <c r="B154" s="329" t="str">
        <f>'Council Own'!C9</f>
        <v>&lt;List Requirement Here&gt;</v>
      </c>
      <c r="C154" s="304" t="str">
        <f>IF('Council Own'!E9="A","A"," ")</f>
        <v xml:space="preserve"> </v>
      </c>
      <c r="E154" s="292"/>
      <c r="F154" s="329" t="str">
        <f>'Council Own'!C42</f>
        <v>&lt;List Requirement Here&gt;</v>
      </c>
      <c r="G154" s="304" t="str">
        <f>IF('Council Own'!E42="A","A"," ")</f>
        <v xml:space="preserve"> </v>
      </c>
      <c r="I154" s="292"/>
      <c r="J154" s="329" t="str">
        <f>'Council Own'!C66</f>
        <v>&lt;List Requirement Here&gt;</v>
      </c>
      <c r="K154" s="304" t="str">
        <f>IF('Council Own'!E66="A","A"," ")</f>
        <v xml:space="preserve"> </v>
      </c>
      <c r="M154" s="292"/>
      <c r="N154" s="329" t="str">
        <f>'Council Own'!C90</f>
        <v>&lt;List Requirement Here&gt;</v>
      </c>
      <c r="O154" s="304" t="str">
        <f>IF('Council Own'!E90="A","A"," ")</f>
        <v xml:space="preserve"> </v>
      </c>
      <c r="Q154" s="292"/>
      <c r="R154" s="329" t="str">
        <f>'Council Own'!C114</f>
        <v>&lt;List Requirement Here&gt;</v>
      </c>
      <c r="S154" s="304" t="str">
        <f>IF('Council Own'!E114="A","A"," ")</f>
        <v xml:space="preserve"> </v>
      </c>
    </row>
    <row r="155" spans="1:19" x14ac:dyDescent="0.2">
      <c r="A155" s="292"/>
      <c r="B155" s="329" t="str">
        <f>'Council Own'!C10</f>
        <v>&lt;List Requirement Here&gt;</v>
      </c>
      <c r="C155" s="304" t="str">
        <f>IF('Council Own'!E10="A","A"," ")</f>
        <v xml:space="preserve"> </v>
      </c>
      <c r="E155" s="292">
        <v>4</v>
      </c>
      <c r="F155" s="329" t="str">
        <f>'Council Own'!C43</f>
        <v>&lt;List Requirement Here&gt;</v>
      </c>
      <c r="G155" s="304" t="str">
        <f>IF('Council Own'!E43="A","A"," ")</f>
        <v xml:space="preserve"> </v>
      </c>
      <c r="I155" s="292">
        <v>4</v>
      </c>
      <c r="J155" s="329" t="str">
        <f>'Council Own'!C67</f>
        <v>&lt;List Requirement Here&gt;</v>
      </c>
      <c r="K155" s="304" t="str">
        <f>IF('Council Own'!E67="A","A"," ")</f>
        <v xml:space="preserve"> </v>
      </c>
      <c r="M155" s="292">
        <v>4</v>
      </c>
      <c r="N155" s="329" t="str">
        <f>'Council Own'!C91</f>
        <v>&lt;List Requirement Here&gt;</v>
      </c>
      <c r="O155" s="304" t="str">
        <f>IF('Council Own'!E91="A","A"," ")</f>
        <v xml:space="preserve"> </v>
      </c>
      <c r="Q155" s="292">
        <v>4</v>
      </c>
      <c r="R155" s="329" t="str">
        <f>'Council Own'!C115</f>
        <v>&lt;List Requirement Here&gt;</v>
      </c>
      <c r="S155" s="304" t="str">
        <f>IF('Council Own'!E115="A","A"," ")</f>
        <v xml:space="preserve"> </v>
      </c>
    </row>
    <row r="156" spans="1:19" x14ac:dyDescent="0.2">
      <c r="A156" s="292">
        <v>2</v>
      </c>
      <c r="B156" s="329" t="str">
        <f>'Council Own'!C11</f>
        <v>&lt;List Requirement Here&gt;</v>
      </c>
      <c r="C156" s="304" t="str">
        <f>IF('Council Own'!E11="A","A"," ")</f>
        <v xml:space="preserve"> </v>
      </c>
      <c r="E156" s="292"/>
      <c r="F156" s="329" t="str">
        <f>'Council Own'!C44</f>
        <v>&lt;List Requirement Here&gt;</v>
      </c>
      <c r="G156" s="304" t="str">
        <f>IF('Council Own'!E44="A","A"," ")</f>
        <v xml:space="preserve"> </v>
      </c>
      <c r="I156" s="292"/>
      <c r="J156" s="329" t="str">
        <f>'Council Own'!C68</f>
        <v>&lt;List Requirement Here&gt;</v>
      </c>
      <c r="K156" s="304" t="str">
        <f>IF('Council Own'!E68="A","A"," ")</f>
        <v xml:space="preserve"> </v>
      </c>
      <c r="M156" s="292"/>
      <c r="N156" s="329" t="str">
        <f>'Council Own'!C92</f>
        <v>&lt;List Requirement Here&gt;</v>
      </c>
      <c r="O156" s="304" t="str">
        <f>IF('Council Own'!E92="A","A"," ")</f>
        <v xml:space="preserve"> </v>
      </c>
      <c r="Q156" s="292"/>
      <c r="R156" s="329" t="str">
        <f>'Council Own'!C116</f>
        <v>&lt;List Requirement Here&gt;</v>
      </c>
      <c r="S156" s="304" t="str">
        <f>IF('Council Own'!E116="A","A"," ")</f>
        <v xml:space="preserve"> </v>
      </c>
    </row>
    <row r="157" spans="1:19" x14ac:dyDescent="0.2">
      <c r="A157" s="292"/>
      <c r="B157" s="329" t="str">
        <f>'Council Own'!C12</f>
        <v>&lt;List Requirement Here&gt;</v>
      </c>
      <c r="C157" s="304" t="str">
        <f>IF('Council Own'!E12="A","A"," ")</f>
        <v xml:space="preserve"> </v>
      </c>
      <c r="E157" s="292"/>
      <c r="F157" s="329" t="str">
        <f>'Council Own'!C45</f>
        <v>&lt;List Requirement Here&gt;</v>
      </c>
      <c r="G157" s="304" t="str">
        <f>IF('Council Own'!E45="A","A"," ")</f>
        <v xml:space="preserve"> </v>
      </c>
      <c r="I157" s="292"/>
      <c r="J157" s="329" t="str">
        <f>'Council Own'!C69</f>
        <v>&lt;List Requirement Here&gt;</v>
      </c>
      <c r="K157" s="304" t="str">
        <f>IF('Council Own'!E69="A","A"," ")</f>
        <v xml:space="preserve"> </v>
      </c>
      <c r="M157" s="292"/>
      <c r="N157" s="329" t="str">
        <f>'Council Own'!C93</f>
        <v>&lt;List Requirement Here&gt;</v>
      </c>
      <c r="O157" s="304" t="str">
        <f>IF('Council Own'!E93="A","A"," ")</f>
        <v xml:space="preserve"> </v>
      </c>
      <c r="Q157" s="292"/>
      <c r="R157" s="329" t="str">
        <f>'Council Own'!C117</f>
        <v>&lt;List Requirement Here&gt;</v>
      </c>
      <c r="S157" s="304" t="str">
        <f>IF('Council Own'!E117="A","A"," ")</f>
        <v xml:space="preserve"> </v>
      </c>
    </row>
    <row r="158" spans="1:19" x14ac:dyDescent="0.2">
      <c r="A158" s="292"/>
      <c r="B158" s="329" t="str">
        <f>'Council Own'!C13</f>
        <v>&lt;List Requirement Here&gt;</v>
      </c>
      <c r="C158" s="304" t="str">
        <f>IF('Council Own'!E13="A","A"," ")</f>
        <v xml:space="preserve"> </v>
      </c>
      <c r="E158" s="292"/>
      <c r="F158" s="329" t="str">
        <f>'Council Own'!C46</f>
        <v>&lt;List Requirement Here&gt;</v>
      </c>
      <c r="G158" s="304" t="str">
        <f>IF('Council Own'!E46="A","A"," ")</f>
        <v xml:space="preserve"> </v>
      </c>
      <c r="I158" s="292"/>
      <c r="J158" s="329" t="str">
        <f>'Council Own'!C70</f>
        <v>&lt;List Requirement Here&gt;</v>
      </c>
      <c r="K158" s="304" t="str">
        <f>IF('Council Own'!E70="A","A"," ")</f>
        <v xml:space="preserve"> </v>
      </c>
      <c r="M158" s="292"/>
      <c r="N158" s="329" t="str">
        <f>'Council Own'!C94</f>
        <v>&lt;List Requirement Here&gt;</v>
      </c>
      <c r="O158" s="304" t="str">
        <f>IF('Council Own'!E94="A","A"," ")</f>
        <v xml:space="preserve"> </v>
      </c>
      <c r="Q158" s="292"/>
      <c r="R158" s="329" t="str">
        <f>'Council Own'!C118</f>
        <v>&lt;List Requirement Here&gt;</v>
      </c>
      <c r="S158" s="304" t="str">
        <f>IF('Council Own'!E118="A","A"," ")</f>
        <v xml:space="preserve"> </v>
      </c>
    </row>
    <row r="159" spans="1:19" x14ac:dyDescent="0.2">
      <c r="A159" s="292"/>
      <c r="B159" s="329" t="str">
        <f>'Council Own'!C14</f>
        <v>&lt;List Requirement Here&gt;</v>
      </c>
      <c r="C159" s="304" t="str">
        <f>IF('Council Own'!E14="A","A"," ")</f>
        <v xml:space="preserve"> </v>
      </c>
      <c r="E159" s="292">
        <v>5</v>
      </c>
      <c r="F159" s="329" t="str">
        <f>'Council Own'!C47</f>
        <v>&lt;List Requirement Here&gt;</v>
      </c>
      <c r="G159" s="304" t="str">
        <f>IF('Council Own'!E47="A","A"," ")</f>
        <v xml:space="preserve"> </v>
      </c>
      <c r="I159" s="292">
        <v>5</v>
      </c>
      <c r="J159" s="329" t="str">
        <f>'Council Own'!C71</f>
        <v>&lt;List Requirement Here&gt;</v>
      </c>
      <c r="K159" s="304" t="str">
        <f>IF('Council Own'!E71="A","A"," ")</f>
        <v xml:space="preserve"> </v>
      </c>
      <c r="M159" s="292">
        <v>5</v>
      </c>
      <c r="N159" s="329" t="str">
        <f>'Council Own'!C95</f>
        <v>&lt;List Requirement Here&gt;</v>
      </c>
      <c r="O159" s="304" t="str">
        <f>IF('Council Own'!E95="A","A"," ")</f>
        <v xml:space="preserve"> </v>
      </c>
      <c r="Q159" s="292">
        <v>5</v>
      </c>
      <c r="R159" s="329" t="str">
        <f>'Council Own'!C119</f>
        <v>&lt;List Requirement Here&gt;</v>
      </c>
      <c r="S159" s="304" t="str">
        <f>IF('Council Own'!E119="A","A"," ")</f>
        <v xml:space="preserve"> </v>
      </c>
    </row>
    <row r="160" spans="1:19" x14ac:dyDescent="0.2">
      <c r="A160" s="292">
        <v>3</v>
      </c>
      <c r="B160" s="329" t="str">
        <f>'Council Own'!C15</f>
        <v>&lt;List Requirement Here&gt;</v>
      </c>
      <c r="C160" s="304" t="str">
        <f>IF('Council Own'!E15="A","A"," ")</f>
        <v xml:space="preserve"> </v>
      </c>
      <c r="E160" s="292"/>
      <c r="F160" s="329" t="str">
        <f>'Council Own'!C48</f>
        <v>&lt;List Requirement Here&gt;</v>
      </c>
      <c r="G160" s="304" t="str">
        <f>IF('Council Own'!E48="A","A"," ")</f>
        <v xml:space="preserve"> </v>
      </c>
      <c r="I160" s="292"/>
      <c r="J160" s="329" t="str">
        <f>'Council Own'!C72</f>
        <v>&lt;List Requirement Here&gt;</v>
      </c>
      <c r="K160" s="304" t="str">
        <f>IF('Council Own'!E72="A","A"," ")</f>
        <v xml:space="preserve"> </v>
      </c>
      <c r="M160" s="292"/>
      <c r="N160" s="329" t="str">
        <f>'Council Own'!C96</f>
        <v>&lt;List Requirement Here&gt;</v>
      </c>
      <c r="O160" s="304" t="str">
        <f>IF('Council Own'!E96="A","A"," ")</f>
        <v xml:space="preserve"> </v>
      </c>
      <c r="Q160" s="292"/>
      <c r="R160" s="329" t="str">
        <f>'Council Own'!C120</f>
        <v>&lt;List Requirement Here&gt;</v>
      </c>
      <c r="S160" s="304" t="str">
        <f>IF('Council Own'!E120="A","A"," ")</f>
        <v xml:space="preserve"> </v>
      </c>
    </row>
    <row r="161" spans="1:19" x14ac:dyDescent="0.2">
      <c r="A161" s="292"/>
      <c r="B161" s="329" t="str">
        <f>'Council Own'!C16</f>
        <v>&lt;List Requirement Here&gt;</v>
      </c>
      <c r="C161" s="304" t="str">
        <f>IF('Council Own'!E16="A","A"," ")</f>
        <v xml:space="preserve"> </v>
      </c>
      <c r="E161" s="292"/>
      <c r="F161" s="329" t="str">
        <f>'Council Own'!C49</f>
        <v>&lt;List Requirement Here&gt;</v>
      </c>
      <c r="G161" s="304" t="str">
        <f>IF('Council Own'!E49="A","A"," ")</f>
        <v xml:space="preserve"> </v>
      </c>
      <c r="I161" s="292"/>
      <c r="J161" s="329" t="str">
        <f>'Council Own'!C73</f>
        <v>&lt;List Requirement Here&gt;</v>
      </c>
      <c r="K161" s="304" t="str">
        <f>IF('Council Own'!E73="A","A"," ")</f>
        <v xml:space="preserve"> </v>
      </c>
      <c r="M161" s="292"/>
      <c r="N161" s="329" t="str">
        <f>'Council Own'!C97</f>
        <v>&lt;List Requirement Here&gt;</v>
      </c>
      <c r="O161" s="304" t="str">
        <f>IF('Council Own'!E97="A","A"," ")</f>
        <v xml:space="preserve"> </v>
      </c>
      <c r="Q161" s="292"/>
      <c r="R161" s="329" t="str">
        <f>'Council Own'!C121</f>
        <v>&lt;List Requirement Here&gt;</v>
      </c>
      <c r="S161" s="304" t="str">
        <f>IF('Council Own'!E121="A","A"," ")</f>
        <v xml:space="preserve"> </v>
      </c>
    </row>
    <row r="162" spans="1:19" x14ac:dyDescent="0.2">
      <c r="A162" s="292"/>
      <c r="B162" s="329" t="str">
        <f>'Council Own'!C17</f>
        <v>&lt;List Requirement Here&gt;</v>
      </c>
      <c r="C162" s="304" t="str">
        <f>IF('Council Own'!E17="A","A"," ")</f>
        <v xml:space="preserve"> </v>
      </c>
      <c r="E162" s="292"/>
      <c r="F162" s="329" t="str">
        <f>'Council Own'!C50</f>
        <v>&lt;List Requirement Here&gt;</v>
      </c>
      <c r="G162" s="304" t="str">
        <f>IF('Council Own'!E50="A","A"," ")</f>
        <v xml:space="preserve"> </v>
      </c>
      <c r="I162" s="292"/>
      <c r="J162" s="329" t="str">
        <f>'Council Own'!C74</f>
        <v>&lt;List Requirement Here&gt;</v>
      </c>
      <c r="K162" s="304" t="str">
        <f>IF('Council Own'!E68="A","A"," ")</f>
        <v xml:space="preserve"> </v>
      </c>
      <c r="M162" s="292"/>
      <c r="N162" s="329" t="str">
        <f>'Council Own'!C98</f>
        <v>&lt;List Requirement Here&gt;</v>
      </c>
      <c r="O162" s="304" t="str">
        <f>IF('Council Own'!E98="A","A"," ")</f>
        <v xml:space="preserve"> </v>
      </c>
      <c r="Q162" s="292"/>
      <c r="R162" s="329" t="str">
        <f>'Council Own'!C122</f>
        <v>&lt;List Requirement Here&gt;</v>
      </c>
      <c r="S162" s="304" t="str">
        <f>IF('Council Own'!E122="A","A"," ")</f>
        <v xml:space="preserve"> </v>
      </c>
    </row>
    <row r="163" spans="1:19" x14ac:dyDescent="0.2">
      <c r="A163" s="292"/>
      <c r="B163" s="329" t="str">
        <f>'Council Own'!C18</f>
        <v>&lt;List Requirement Here&gt;</v>
      </c>
      <c r="C163" s="304" t="str">
        <f>IF('Council Own'!E18="A","A"," ")</f>
        <v xml:space="preserve"> </v>
      </c>
    </row>
    <row r="164" spans="1:19" x14ac:dyDescent="0.2">
      <c r="A164" s="292">
        <v>4</v>
      </c>
      <c r="B164" s="329" t="str">
        <f>'Council Own'!C19</f>
        <v>&lt;List Requirement Here&gt;</v>
      </c>
      <c r="C164" s="304" t="str">
        <f>IF('Council Own'!E19="A","A"," ")</f>
        <v xml:space="preserve"> </v>
      </c>
    </row>
    <row r="165" spans="1:19" x14ac:dyDescent="0.2">
      <c r="A165" s="292"/>
      <c r="B165" s="329" t="str">
        <f>'Council Own'!C20</f>
        <v>&lt;List Requirement Here&gt;</v>
      </c>
      <c r="C165" s="304" t="str">
        <f>IF('Council Own'!E20="A","A"," ")</f>
        <v xml:space="preserve"> </v>
      </c>
    </row>
    <row r="166" spans="1:19" x14ac:dyDescent="0.2">
      <c r="A166" s="292"/>
      <c r="B166" s="329" t="str">
        <f>'Council Own'!C21</f>
        <v>&lt;List Requirement Here&gt;</v>
      </c>
      <c r="C166" s="304" t="str">
        <f>IF('Council Own'!E21="A","A"," ")</f>
        <v xml:space="preserve"> </v>
      </c>
    </row>
    <row r="167" spans="1:19" x14ac:dyDescent="0.2">
      <c r="A167" s="292"/>
      <c r="B167" s="329" t="str">
        <f>'Council Own'!C22</f>
        <v>&lt;List Requirement Here&gt;</v>
      </c>
      <c r="C167" s="304" t="str">
        <f>IF('Council Own'!E22="A","A"," ")</f>
        <v xml:space="preserve"> </v>
      </c>
    </row>
    <row r="168" spans="1:19" x14ac:dyDescent="0.2">
      <c r="A168" s="292">
        <v>5</v>
      </c>
      <c r="B168" s="329" t="str">
        <f>'Council Own'!C23</f>
        <v>&lt;List Requirement Here&gt;</v>
      </c>
      <c r="C168" s="304" t="str">
        <f>IF('Council Own'!E23="A","A"," ")</f>
        <v xml:space="preserve"> </v>
      </c>
    </row>
    <row r="169" spans="1:19" x14ac:dyDescent="0.2">
      <c r="A169" s="292"/>
      <c r="B169" s="329" t="str">
        <f>'Council Own'!C24</f>
        <v>&lt;List Requirement Here&gt;</v>
      </c>
      <c r="C169" s="304" t="str">
        <f>IF('Council Own'!E24="A","A"," ")</f>
        <v xml:space="preserve"> </v>
      </c>
    </row>
    <row r="170" spans="1:19" x14ac:dyDescent="0.2">
      <c r="A170" s="292"/>
      <c r="B170" s="329" t="str">
        <f>'Council Own'!C25</f>
        <v>&lt;List Requirement Here&gt;</v>
      </c>
      <c r="C170" s="304" t="str">
        <f>IF('Council Own'!E25="A","A"," ")</f>
        <v xml:space="preserve"> </v>
      </c>
    </row>
    <row r="171" spans="1:19" x14ac:dyDescent="0.2">
      <c r="A171" s="292"/>
      <c r="B171" s="329" t="str">
        <f>'Council Own'!C26</f>
        <v>&lt;List Requirement Here&gt;</v>
      </c>
      <c r="C171" s="304" t="str">
        <f>IF('Council Own'!E26="A","A","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Meagan</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2</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IF(Badges!F58="A","A"," ")</f>
        <v xml:space="preserve"> </v>
      </c>
      <c r="I4" s="292"/>
      <c r="J4" s="293" t="str">
        <f>Badges!C132</f>
        <v>Make a bead bracelet</v>
      </c>
      <c r="K4" s="295" t="str">
        <f>IF(Badges!F132="A","A"," ")</f>
        <v xml:space="preserve"> </v>
      </c>
      <c r="M4" s="292"/>
      <c r="N4" s="293" t="str">
        <f>Badges!C205</f>
        <v>Have some Leave No Trace fun</v>
      </c>
      <c r="O4" s="295" t="str">
        <f>IF(Badges!F205="A","A"," ")</f>
        <v xml:space="preserve"> </v>
      </c>
      <c r="Q4" s="292"/>
      <c r="R4" s="293" t="str">
        <f>Badges!C279</f>
        <v>Wildlife awareness party</v>
      </c>
      <c r="S4" s="295" t="str">
        <f>IF(Badges!F279="A","A"," ")</f>
        <v xml:space="preserve"> </v>
      </c>
      <c r="T4" s="510"/>
      <c r="U4" s="510"/>
    </row>
    <row r="5" spans="1:21" ht="12.75" customHeight="1" x14ac:dyDescent="0.2">
      <c r="A5" s="505" t="str">
        <f>Summary!A4</f>
        <v>Digital Photographer</v>
      </c>
      <c r="B5" s="506"/>
      <c r="C5" s="296" t="str">
        <f>IF(Badges!F28="C","C",IF(Badges!F28="P","P",""))</f>
        <v>P</v>
      </c>
      <c r="E5" s="292"/>
      <c r="F5" s="293" t="str">
        <f>Badges!C59</f>
        <v>Find out more about three</v>
      </c>
      <c r="G5" s="295" t="str">
        <f>IF(Badges!F59="A","A"," ")</f>
        <v xml:space="preserve"> </v>
      </c>
      <c r="I5" s="292"/>
      <c r="J5" s="293" t="str">
        <f>Badges!C133</f>
        <v>Make two necklaces with different</v>
      </c>
      <c r="K5" s="295" t="str">
        <f>IF(Badges!F133="A","A"," ")</f>
        <v xml:space="preserve"> </v>
      </c>
      <c r="M5" s="292"/>
      <c r="N5" s="293" t="str">
        <f>Badges!C206</f>
        <v>Be a scientist-and keep a journal</v>
      </c>
      <c r="O5" s="295" t="str">
        <f>IF(Badges!F206="A","A"," ")</f>
        <v xml:space="preserve"> </v>
      </c>
      <c r="Q5" s="292"/>
      <c r="R5" s="293" t="str">
        <f>Badges!C280</f>
        <v>Create a backyard habitat</v>
      </c>
      <c r="S5" s="295" t="str">
        <f>IF(Badges!F280="A","A"," ")</f>
        <v xml:space="preserve"> </v>
      </c>
      <c r="T5" s="510"/>
      <c r="U5" s="510"/>
    </row>
    <row r="6" spans="1:21" ht="12.75" customHeight="1" x14ac:dyDescent="0.2">
      <c r="A6" s="497" t="str">
        <f>Summary!A5</f>
        <v>Staying Fit</v>
      </c>
      <c r="B6" s="498"/>
      <c r="C6" s="297" t="str">
        <f>IF(Badges!F51="C","C",IF(Badges!F51="P","P",""))</f>
        <v/>
      </c>
      <c r="E6" s="292"/>
      <c r="F6" s="293" t="str">
        <f>Badges!C60</f>
        <v>Oh say, can you see</v>
      </c>
      <c r="G6" s="295" t="str">
        <f>IF(Badges!F60="A","A"," ")</f>
        <v xml:space="preserve"> </v>
      </c>
      <c r="I6" s="292"/>
      <c r="J6" s="293" t="str">
        <f>Badges!C134</f>
        <v>Make jewelry from nature</v>
      </c>
      <c r="K6" s="295" t="str">
        <f>IF(Badges!F134="A","A"," ")</f>
        <v xml:space="preserve"> </v>
      </c>
      <c r="M6" s="292"/>
      <c r="N6" s="293" t="str">
        <f>Badges!C207</f>
        <v>Try a new adventure</v>
      </c>
      <c r="O6" s="295" t="str">
        <f>IF(Badges!F207="A","A"," ")</f>
        <v xml:space="preserve"> </v>
      </c>
      <c r="Q6" s="292"/>
      <c r="R6" s="293" t="str">
        <f>Badges!C281</f>
        <v>Help clean up an animal habitat</v>
      </c>
      <c r="S6" s="295" t="str">
        <f>IF(Badges!F281="A","A"," ")</f>
        <v xml:space="preserve"> </v>
      </c>
      <c r="T6" s="510"/>
      <c r="U6" s="510"/>
    </row>
    <row r="7" spans="1:21" x14ac:dyDescent="0.2">
      <c r="A7" s="497" t="str">
        <f>Summary!A6</f>
        <v>Musician</v>
      </c>
      <c r="B7" s="498"/>
      <c r="C7" s="297" t="str">
        <f>IF(Badges!F74="C","C",IF(Badges!F74="P","P",""))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IF(Badges!F97="C","C",IF(Badges!F97="P","P",""))</f>
        <v/>
      </c>
      <c r="E8" s="292"/>
      <c r="F8" s="293" t="str">
        <f>Badges!C62</f>
        <v>Take a music poll</v>
      </c>
      <c r="G8" s="295" t="str">
        <f>IF(Badges!F62="A","A"," ")</f>
        <v xml:space="preserve"> </v>
      </c>
      <c r="I8" s="292"/>
      <c r="J8" s="293" t="str">
        <f>Badges!C136</f>
        <v>Friendship ring from Ireland</v>
      </c>
      <c r="K8" s="295" t="str">
        <f>IF(Badges!F136="A","A"," ")</f>
        <v xml:space="preserve"> </v>
      </c>
      <c r="M8" s="292"/>
      <c r="N8" s="293" t="str">
        <f>Badges!C209</f>
        <v>Gather around the campfire</v>
      </c>
      <c r="O8" s="295" t="str">
        <f>IF(Badges!F209="A","A"," ")</f>
        <v xml:space="preserve"> </v>
      </c>
      <c r="Q8" s="292">
        <v>1</v>
      </c>
      <c r="R8" s="293" t="str">
        <f>Badges!C285</f>
        <v>Decide who you are</v>
      </c>
      <c r="S8" s="294"/>
    </row>
    <row r="9" spans="1:21" x14ac:dyDescent="0.2">
      <c r="A9" s="502" t="str">
        <f>Summary!A8</f>
        <v>Scribe</v>
      </c>
      <c r="B9" s="503"/>
      <c r="C9" s="298" t="str">
        <f>IF(Badges!F120="C","C",IF(Badges!F120="P","P",""))</f>
        <v>P</v>
      </c>
      <c r="E9" s="292"/>
      <c r="F9" s="293" t="str">
        <f>Badges!C63</f>
        <v>Go to a live musical performance</v>
      </c>
      <c r="G9" s="295" t="str">
        <f>IF(Badges!F63="A","A"," ")</f>
        <v xml:space="preserve"> </v>
      </c>
      <c r="I9" s="292"/>
      <c r="J9" s="293" t="str">
        <f>Badges!C137</f>
        <v>American Indian animal jewelry</v>
      </c>
      <c r="K9" s="295" t="str">
        <f>IF(Badges!F137="A","A"," ")</f>
        <v xml:space="preserve"> </v>
      </c>
      <c r="M9" s="292"/>
      <c r="N9" s="293" t="str">
        <f>Badges!C210</f>
        <v>Do a night watch</v>
      </c>
      <c r="O9" s="295" t="str">
        <f>IF(Badges!F210="A","A"," ")</f>
        <v xml:space="preserve"> </v>
      </c>
      <c r="Q9" s="292"/>
      <c r="R9" s="293" t="str">
        <f>Badges!C286</f>
        <v>Write her diary</v>
      </c>
      <c r="S9" s="295" t="str">
        <f>IF(Badges!F286="A","A"," ")</f>
        <v xml:space="preserve"> </v>
      </c>
    </row>
    <row r="10" spans="1:21" x14ac:dyDescent="0.2">
      <c r="A10" s="504" t="str">
        <f>Summary!A9</f>
        <v>It's Your Planet -- Love It!</v>
      </c>
      <c r="B10" s="504"/>
      <c r="C10" s="504"/>
      <c r="E10" s="292"/>
      <c r="F10" s="293" t="str">
        <f>Badges!C64</f>
        <v>Interview someone with a job in</v>
      </c>
      <c r="G10" s="295" t="str">
        <f>IF(Badges!F64="A","A"," ")</f>
        <v xml:space="preserve"> </v>
      </c>
      <c r="I10" s="292"/>
      <c r="J10" s="293" t="str">
        <f>Badges!C138</f>
        <v>Name pendant from Egypt</v>
      </c>
      <c r="K10" s="295" t="str">
        <f>IF(Badges!F138="A","A"," ")</f>
        <v xml:space="preserve"> </v>
      </c>
      <c r="M10" s="292"/>
      <c r="N10" s="293" t="str">
        <f>Badges!C211</f>
        <v>Have fun with flashlights</v>
      </c>
      <c r="O10" s="295" t="str">
        <f>IF(Badges!F211="A","A"," ")</f>
        <v xml:space="preserve"> </v>
      </c>
      <c r="Q10" s="292"/>
      <c r="R10" s="293" t="str">
        <f>Badges!C287</f>
        <v>Write a speech for your character</v>
      </c>
      <c r="S10" s="295" t="str">
        <f>IF(Badges!F287="A","A"," ")</f>
        <v xml:space="preserve"> </v>
      </c>
    </row>
    <row r="11" spans="1:21" x14ac:dyDescent="0.2">
      <c r="A11" s="505" t="str">
        <f>Summary!A10</f>
        <v>Jeweler</v>
      </c>
      <c r="B11" s="506"/>
      <c r="C11" s="296" t="str">
        <f>IF(Badges!F144="C","C",IF(Badges!F144="P","P",""))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IF(Badges!F288="A","A"," ")</f>
        <v xml:space="preserve"> </v>
      </c>
    </row>
    <row r="12" spans="1:21" x14ac:dyDescent="0.2">
      <c r="A12" s="497" t="str">
        <f>Summary!A11</f>
        <v>Gardener</v>
      </c>
      <c r="B12" s="498"/>
      <c r="C12" s="297" t="str">
        <f>IF(Badges!F167="C","C",IF(Badges!F167="P","P",""))</f>
        <v/>
      </c>
      <c r="E12" s="292"/>
      <c r="F12" s="293" t="str">
        <f>Badges!C66</f>
        <v>Make a simple instrument</v>
      </c>
      <c r="G12" s="295" t="str">
        <f>IF(Badges!F66="A","A"," ")</f>
        <v xml:space="preserve"> </v>
      </c>
      <c r="I12" s="292"/>
      <c r="J12" s="293" t="str">
        <f>Badges!C140</f>
        <v>Make jewelry for a friend</v>
      </c>
      <c r="K12" s="295" t="str">
        <f>IF(Badges!F140="A","A","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IF(Badges!F190="C","C",IF(Badges!F190="P","P",""))</f>
        <v/>
      </c>
      <c r="E13" s="292"/>
      <c r="F13" s="293" t="str">
        <f>Badges!C67</f>
        <v>Compose your own song</v>
      </c>
      <c r="G13" s="295" t="str">
        <f>IF(Badges!F67="A","A"," ")</f>
        <v xml:space="preserve"> </v>
      </c>
      <c r="I13" s="292"/>
      <c r="J13" s="293" t="str">
        <f>Badges!C141</f>
        <v>Make jewelry for the girls in your</v>
      </c>
      <c r="K13" s="295" t="str">
        <f>IF(Badges!F141="A","A"," ")</f>
        <v xml:space="preserve"> </v>
      </c>
      <c r="M13" s="292"/>
      <c r="N13" s="293" t="str">
        <f>Badges!C216</f>
        <v>Get a bike ready to ride</v>
      </c>
      <c r="O13" s="295" t="str">
        <f>IF(Badges!F216="A","A"," ")</f>
        <v xml:space="preserve"> </v>
      </c>
      <c r="Q13" s="292"/>
      <c r="R13" s="293" t="str">
        <f>Badges!C290</f>
        <v>Do it yourself</v>
      </c>
      <c r="S13" s="295" t="str">
        <f>IF(Badges!F290="A","A"," ")</f>
        <v xml:space="preserve"> </v>
      </c>
    </row>
    <row r="14" spans="1:21" x14ac:dyDescent="0.2">
      <c r="A14" s="497" t="str">
        <f>Summary!A13</f>
        <v>Camper</v>
      </c>
      <c r="B14" s="498"/>
      <c r="C14" s="297" t="str">
        <f>IF(Badges!F213="C","C",IF(Badges!F213="P","P",""))</f>
        <v/>
      </c>
      <c r="E14" s="292"/>
      <c r="F14" s="293" t="str">
        <f>Badges!C68</f>
        <v>Make up lyrics to a song</v>
      </c>
      <c r="G14" s="295" t="str">
        <f>IF(Badges!F68="A","A"," ")</f>
        <v xml:space="preserve"> </v>
      </c>
      <c r="I14" s="292"/>
      <c r="J14" s="293" t="str">
        <f>Badges!C142</f>
        <v>Make jewelry for a relative</v>
      </c>
      <c r="K14" s="295" t="str">
        <f>IF(Badges!F142="A","A"," ")</f>
        <v xml:space="preserve"> </v>
      </c>
      <c r="M14" s="292"/>
      <c r="N14" s="293" t="str">
        <f>Badges!C217</f>
        <v>Help take care of a car</v>
      </c>
      <c r="O14" s="295" t="str">
        <f>IF(Badges!F217="A","A"," ")</f>
        <v xml:space="preserve"> </v>
      </c>
      <c r="Q14" s="292"/>
      <c r="R14" s="293" t="str">
        <f>Badges!C291</f>
        <v>Make two or three accessories</v>
      </c>
      <c r="S14" s="295" t="str">
        <f>IF(Badges!F291="A","A"," ")</f>
        <v xml:space="preserve"> </v>
      </c>
    </row>
    <row r="15" spans="1:21" x14ac:dyDescent="0.2">
      <c r="A15" s="502" t="str">
        <f>Summary!A14</f>
        <v>Independence</v>
      </c>
      <c r="B15" s="503"/>
      <c r="C15" s="298" t="str">
        <f>IF(Badges!F236="C","C",IF(Badges!F236="P","P",""))</f>
        <v/>
      </c>
      <c r="E15" s="292">
        <v>5</v>
      </c>
      <c r="F15" s="293" t="str">
        <f>Badges!C69</f>
        <v>Perform your music</v>
      </c>
      <c r="G15" s="294"/>
      <c r="I15" s="500" t="str">
        <f>Badges!B145</f>
        <v>Gardener</v>
      </c>
      <c r="J15" s="501"/>
      <c r="K15" s="501"/>
      <c r="M15" s="292"/>
      <c r="N15" s="293" t="str">
        <f>Badges!C218</f>
        <v>Use public transportation</v>
      </c>
      <c r="O15" s="295" t="str">
        <f>IF(Badges!F218="A","A"," ")</f>
        <v xml:space="preserve"> </v>
      </c>
      <c r="Q15" s="292"/>
      <c r="R15" s="293" t="str">
        <f>Badges!C292</f>
        <v>Draw it out</v>
      </c>
      <c r="S15" s="295" t="str">
        <f>IF(Badges!F292="A","A"," ")</f>
        <v xml:space="preserve"> </v>
      </c>
    </row>
    <row r="16" spans="1:21" x14ac:dyDescent="0.2">
      <c r="A16" s="504" t="str">
        <f>Summary!A15</f>
        <v>It's Your Story -- Tell It!</v>
      </c>
      <c r="B16" s="504"/>
      <c r="C16" s="504"/>
      <c r="E16" s="292"/>
      <c r="F16" s="293" t="str">
        <f>Badges!C70</f>
        <v>Create a performance</v>
      </c>
      <c r="G16" s="295" t="str">
        <f>IF(Badges!F70="A","A","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IF(Badges!F260="C","C",IF(Badges!F260="P","P",""))</f>
        <v/>
      </c>
      <c r="E17" s="292"/>
      <c r="F17" s="293" t="str">
        <f>Badges!C71</f>
        <v>Perform in a musical event</v>
      </c>
      <c r="G17" s="295" t="str">
        <f>IF(Badges!F71="A","A"," ")</f>
        <v xml:space="preserve"> </v>
      </c>
      <c r="I17" s="292"/>
      <c r="J17" s="293" t="str">
        <f>Badges!C147</f>
        <v>Visit an outdoor garden</v>
      </c>
      <c r="K17" s="295" t="str">
        <f>IF(Badges!F146="A","A"," ")</f>
        <v xml:space="preserve"> </v>
      </c>
      <c r="M17" s="292"/>
      <c r="N17" s="293" t="str">
        <f>Badges!C220</f>
        <v>Become a laundry expert</v>
      </c>
      <c r="O17" s="295" t="str">
        <f>IF(Badges!F220="A","A"," ")</f>
        <v xml:space="preserve"> </v>
      </c>
      <c r="Q17" s="292"/>
      <c r="R17" s="293" t="str">
        <f>Badges!C294</f>
        <v>What are your chores/duties</v>
      </c>
      <c r="S17" s="295" t="str">
        <f>IF(Badges!F294="A","A"," ")</f>
        <v xml:space="preserve"> </v>
      </c>
    </row>
    <row r="18" spans="1:19" x14ac:dyDescent="0.2">
      <c r="A18" s="497" t="str">
        <f>Summary!A17</f>
        <v>Animal Habitats</v>
      </c>
      <c r="B18" s="498"/>
      <c r="C18" s="297" t="str">
        <f>IF(Badges!F283="C","C",IF(Badges!F283="P","P",""))</f>
        <v>P</v>
      </c>
      <c r="E18" s="292"/>
      <c r="F18" s="293" t="str">
        <f>Badges!C72</f>
        <v>Add to your skills</v>
      </c>
      <c r="G18" s="295" t="str">
        <f>IF(Badges!F72="A","A"," ")</f>
        <v xml:space="preserve"> </v>
      </c>
      <c r="I18" s="292"/>
      <c r="J18" s="293" t="str">
        <f>Badges!C148</f>
        <v>Visit an indoor garden</v>
      </c>
      <c r="K18" s="295" t="str">
        <f>IF(Badges!F147="A","A"," ")</f>
        <v xml:space="preserve"> </v>
      </c>
      <c r="M18" s="292"/>
      <c r="N18" s="293" t="str">
        <f>Badges!C221</f>
        <v>Learn two basic sewing skills-and</v>
      </c>
      <c r="O18" s="295" t="str">
        <f>IF(Badges!F221="A","A"," ")</f>
        <v xml:space="preserve"> </v>
      </c>
      <c r="Q18" s="292"/>
      <c r="R18" s="293" t="str">
        <f>Badges!C295</f>
        <v>Food and meals</v>
      </c>
      <c r="S18" s="295" t="str">
        <f>IF(Badges!F295="A","A"," ")</f>
        <v xml:space="preserve"> </v>
      </c>
    </row>
    <row r="19" spans="1:19" x14ac:dyDescent="0.2">
      <c r="A19" s="497" t="str">
        <f>Summary!A18</f>
        <v>Playing the Past</v>
      </c>
      <c r="B19" s="498"/>
      <c r="C19" s="297" t="str">
        <f>IF(Badges!F306="C","C",IF(Badges!F306="P","P",""))</f>
        <v/>
      </c>
      <c r="E19" s="500" t="str">
        <f>Badges!B75</f>
        <v>Entertainment Technology</v>
      </c>
      <c r="F19" s="501"/>
      <c r="G19" s="501"/>
      <c r="I19" s="292"/>
      <c r="J19" s="293" t="str">
        <f>Badges!C149</f>
        <v>Visit a landscaped garden</v>
      </c>
      <c r="K19" s="295" t="str">
        <f>IF(Badges!F148="A","A"," ")</f>
        <v xml:space="preserve"> </v>
      </c>
      <c r="M19" s="292"/>
      <c r="N19" s="293" t="str">
        <f>Badges!C222</f>
        <v>Try on the role of clothes</v>
      </c>
      <c r="O19" s="295" t="str">
        <f>IF(Badges!F222="A","A"," ")</f>
        <v xml:space="preserve"> </v>
      </c>
      <c r="Q19" s="292"/>
      <c r="R19" s="293" t="str">
        <f>Badges!C296</f>
        <v>Home Sweet Home</v>
      </c>
      <c r="S19" s="295" t="str">
        <f>IF(Badges!F296="A","A"," ")</f>
        <v xml:space="preserve"> </v>
      </c>
    </row>
    <row r="20" spans="1:19" x14ac:dyDescent="0.2">
      <c r="A20" s="497" t="str">
        <f>Summary!A19</f>
        <v>Product Designer</v>
      </c>
      <c r="B20" s="498"/>
      <c r="C20" s="297" t="str">
        <f>IF(Badges!F329="C","C",IF(Badges!F329="P","P",""))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IF(Badges!F352="C","C",IF(Badges!F352="P","P",""))</f>
        <v/>
      </c>
      <c r="E21" s="292"/>
      <c r="F21" s="293" t="str">
        <f>Badges!C77</f>
        <v>Make a flip book</v>
      </c>
      <c r="G21" s="295" t="str">
        <f>IF(Badges!F77="A","A"," ")</f>
        <v xml:space="preserve"> </v>
      </c>
      <c r="I21" s="292"/>
      <c r="J21" s="293" t="str">
        <f>Badges!C151</f>
        <v>Plan your dream garden</v>
      </c>
      <c r="K21" s="295" t="str">
        <f>IF(Badges!F150="A","A"," ")</f>
        <v xml:space="preserve"> </v>
      </c>
      <c r="M21" s="292"/>
      <c r="N21" s="293" t="str">
        <f>Badges!C224</f>
        <v>At school</v>
      </c>
      <c r="O21" s="295" t="str">
        <f>IF(Badges!F224="A","A"," ")</f>
        <v xml:space="preserve"> </v>
      </c>
      <c r="Q21" s="292"/>
      <c r="R21" s="293" t="str">
        <f>Badges!C298</f>
        <v>Make music</v>
      </c>
      <c r="S21" s="295" t="str">
        <f>IF(Badges!F298="A","A"," ")</f>
        <v xml:space="preserve"> </v>
      </c>
    </row>
    <row r="22" spans="1:19" x14ac:dyDescent="0.2">
      <c r="A22" s="299"/>
      <c r="B22" s="300"/>
      <c r="C22" s="340"/>
      <c r="E22" s="292"/>
      <c r="F22" s="293" t="str">
        <f>Badges!C78</f>
        <v>Play around with stop-action</v>
      </c>
      <c r="G22" s="295" t="str">
        <f>IF(Badges!F78="A","A"," ")</f>
        <v xml:space="preserve"> </v>
      </c>
      <c r="I22" s="292"/>
      <c r="J22" s="293" t="str">
        <f>Badges!C152</f>
        <v>Look into surprising gardens</v>
      </c>
      <c r="K22" s="295" t="str">
        <f>IF(Badges!F151="A","A"," ")</f>
        <v xml:space="preserve"> </v>
      </c>
      <c r="M22" s="292"/>
      <c r="N22" s="293" t="str">
        <f>Badges!C225</f>
        <v>At home</v>
      </c>
      <c r="O22" s="295" t="str">
        <f>IF(Badges!F225="A","A"," ")</f>
        <v xml:space="preserve"> </v>
      </c>
      <c r="Q22" s="292"/>
      <c r="R22" s="293" t="str">
        <f>Badges!C299</f>
        <v>Play a game-or two</v>
      </c>
      <c r="S22" s="295" t="str">
        <f>IF(Badges!F299="A","A"," ")</f>
        <v xml:space="preserve"> </v>
      </c>
    </row>
    <row r="23" spans="1:19" x14ac:dyDescent="0.2">
      <c r="A23" s="500" t="str">
        <f>Badges!B6</f>
        <v>Digital Photographer</v>
      </c>
      <c r="B23" s="501"/>
      <c r="C23" s="501"/>
      <c r="E23" s="292"/>
      <c r="F23" s="293" t="str">
        <f>Badges!C79</f>
        <v>Make your own thaumatrope</v>
      </c>
      <c r="G23" s="295" t="str">
        <f>IF(Badges!F79="A","A"," ")</f>
        <v xml:space="preserve"> </v>
      </c>
      <c r="I23" s="292"/>
      <c r="J23" s="293" t="str">
        <f>Badges!C153</f>
        <v>Make a mini Zen garden</v>
      </c>
      <c r="K23" s="295" t="str">
        <f>IF(Badges!F152="A","A"," ")</f>
        <v xml:space="preserve"> </v>
      </c>
      <c r="M23" s="292"/>
      <c r="N23" s="293" t="str">
        <f>Badges!C226</f>
        <v>With your friends</v>
      </c>
      <c r="O23" s="295" t="str">
        <f>IF(Badges!F226="A","A"," ")</f>
        <v xml:space="preserve"> </v>
      </c>
      <c r="Q23" s="292"/>
      <c r="R23" s="293" t="str">
        <f>Badges!C300</f>
        <v>Create art</v>
      </c>
      <c r="S23" s="295" t="str">
        <f>IF(Badges!F300="A","A","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IF(Badges!F8="A","A"," ")</f>
        <v>A</v>
      </c>
      <c r="E25" s="292"/>
      <c r="F25" s="293" t="str">
        <f>Badges!C81</f>
        <v>Use a free downloadable program</v>
      </c>
      <c r="G25" s="295" t="str">
        <f>IF(Badges!F81="A","A"," ")</f>
        <v xml:space="preserve"> </v>
      </c>
      <c r="I25" s="292"/>
      <c r="J25" s="293" t="str">
        <f>Badges!C155</f>
        <v>Find six plants that will grow in your</v>
      </c>
      <c r="K25" s="295" t="str">
        <f>IF(Badges!F154="A","A"," ")</f>
        <v xml:space="preserve"> </v>
      </c>
      <c r="M25" s="292"/>
      <c r="N25" s="293" t="str">
        <f>Badges!C228</f>
        <v>Solve a pesky plumbing problem</v>
      </c>
      <c r="O25" s="295" t="str">
        <f>IF(Badges!F228="A","A"," ")</f>
        <v xml:space="preserve"> </v>
      </c>
      <c r="Q25" s="292"/>
      <c r="R25" s="293" t="str">
        <f>Badges!C302</f>
        <v>Make your own event</v>
      </c>
      <c r="S25" s="295" t="str">
        <f>IF(Badges!F302="A","A"," ")</f>
        <v xml:space="preserve"> </v>
      </c>
    </row>
    <row r="26" spans="1:19" x14ac:dyDescent="0.2">
      <c r="A26" s="292"/>
      <c r="B26" s="293" t="str">
        <f>Badges!C9</f>
        <v>Visit a camera store</v>
      </c>
      <c r="C26" s="295" t="str">
        <f>IF(Badges!F9="A","A"," ")</f>
        <v xml:space="preserve"> </v>
      </c>
      <c r="E26" s="292"/>
      <c r="F26" s="293" t="str">
        <f>Badges!C82</f>
        <v>Go onto an interactive site</v>
      </c>
      <c r="G26" s="295" t="str">
        <f>IF(Badges!F82="A","A"," ")</f>
        <v xml:space="preserve"> </v>
      </c>
      <c r="I26" s="292"/>
      <c r="J26" s="293" t="str">
        <f>Badges!C156</f>
        <v>Find six plants that grow in different</v>
      </c>
      <c r="K26" s="295" t="str">
        <f>IF(Badges!F155="A","A"," ")</f>
        <v xml:space="preserve"> </v>
      </c>
      <c r="M26" s="292"/>
      <c r="N26" s="293" t="str">
        <f>Badges!C229</f>
        <v>Clean to the beat</v>
      </c>
      <c r="O26" s="295" t="str">
        <f>IF(Badges!F229="A","A"," ")</f>
        <v xml:space="preserve"> </v>
      </c>
      <c r="Q26" s="292"/>
      <c r="R26" s="293" t="str">
        <f>Badges!C303</f>
        <v>Have a living-history party</v>
      </c>
      <c r="S26" s="295" t="str">
        <f>IF(Badges!F303="A","A"," ")</f>
        <v xml:space="preserve"> </v>
      </c>
    </row>
    <row r="27" spans="1:19" x14ac:dyDescent="0.2">
      <c r="A27" s="292"/>
      <c r="B27" s="293" t="str">
        <f>Badges!C10</f>
        <v>Teach yourself the basics</v>
      </c>
      <c r="C27" s="295" t="str">
        <f>IF(Badges!F10="A","A"," ")</f>
        <v xml:space="preserve"> </v>
      </c>
      <c r="E27" s="292"/>
      <c r="F27" s="293" t="str">
        <f>Badges!C79</f>
        <v>Make your own thaumatrope</v>
      </c>
      <c r="G27" s="295" t="str">
        <f>IF(Badges!F83="A","A"," ")</f>
        <v xml:space="preserve"> </v>
      </c>
      <c r="I27" s="292"/>
      <c r="J27" s="293" t="str">
        <f>Badges!C157</f>
        <v>Find six seasonal plants</v>
      </c>
      <c r="K27" s="295" t="str">
        <f>IF(Badges!F156="A","A"," ")</f>
        <v xml:space="preserve"> </v>
      </c>
      <c r="M27" s="292"/>
      <c r="N27" s="293" t="str">
        <f>Badges!C230</f>
        <v>Hang something up</v>
      </c>
      <c r="O27" s="295" t="str">
        <f>IF(Badges!F230="A","A"," ")</f>
        <v xml:space="preserve"> </v>
      </c>
      <c r="Q27" s="292"/>
      <c r="R27" s="293" t="str">
        <f>Badges!C304</f>
        <v>Attend a history-oriented event in</v>
      </c>
      <c r="S27" s="295" t="str">
        <f>IF(Badges!F304="A","A","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IF(Badges!F12="A","A"," ")</f>
        <v>A</v>
      </c>
      <c r="E29" s="292"/>
      <c r="F29" s="293" t="str">
        <f>Badges!C85</f>
        <v>Create a roller coaster with marbles</v>
      </c>
      <c r="G29" s="295" t="str">
        <f>IF(Badges!F85="A","A"," ")</f>
        <v xml:space="preserve"> </v>
      </c>
      <c r="I29" s="292"/>
      <c r="J29" s="293" t="str">
        <f>Badges!C159</f>
        <v>Experiment with soil</v>
      </c>
      <c r="K29" s="295" t="str">
        <f>IF(Badges!F158="A","A"," ")</f>
        <v xml:space="preserve"> </v>
      </c>
      <c r="M29" s="292"/>
      <c r="N29" s="293" t="str">
        <f>Badges!C232</f>
        <v>Stay home alone</v>
      </c>
      <c r="O29" s="295" t="str">
        <f>IF(Badges!F232="A","A"," ")</f>
        <v xml:space="preserve"> </v>
      </c>
      <c r="Q29" s="292">
        <v>1</v>
      </c>
      <c r="R29" s="293" t="str">
        <f>Badges!C308</f>
        <v>Observe what makes a great</v>
      </c>
      <c r="S29" s="294"/>
    </row>
    <row r="30" spans="1:19" x14ac:dyDescent="0.2">
      <c r="A30" s="292"/>
      <c r="B30" s="293" t="str">
        <f>Badges!C13</f>
        <v>Photograph a pet</v>
      </c>
      <c r="C30" s="295" t="str">
        <f>IF(Badges!F13="A","A"," ")</f>
        <v xml:space="preserve"> </v>
      </c>
      <c r="E30" s="292"/>
      <c r="F30" s="293" t="str">
        <f>Badges!C86</f>
        <v>Catapult some stuff</v>
      </c>
      <c r="G30" s="295" t="str">
        <f>IF(Badges!F86="A","A"," ")</f>
        <v xml:space="preserve"> </v>
      </c>
      <c r="I30" s="292"/>
      <c r="J30" s="293" t="str">
        <f>Badges!C160</f>
        <v>Experiment with water</v>
      </c>
      <c r="K30" s="295" t="str">
        <f>IF(Badges!F159="A","A"," ")</f>
        <v xml:space="preserve"> </v>
      </c>
      <c r="M30" s="292"/>
      <c r="N30" s="293" t="str">
        <f>Badges!C233</f>
        <v>Run a family errand</v>
      </c>
      <c r="O30" s="295" t="str">
        <f>IF(Badges!F233="A","A"," ")</f>
        <v xml:space="preserve"> </v>
      </c>
      <c r="Q30" s="292"/>
      <c r="R30" s="293" t="str">
        <f>Badges!C309</f>
        <v>Choose a product you use at school</v>
      </c>
      <c r="S30" s="295" t="str">
        <f>IF(Badges!F309="A","A"," ")</f>
        <v xml:space="preserve"> </v>
      </c>
    </row>
    <row r="31" spans="1:19" x14ac:dyDescent="0.2">
      <c r="A31" s="292"/>
      <c r="B31" s="293" t="str">
        <f>Badges!C14</f>
        <v>Photograph a landscape</v>
      </c>
      <c r="C31" s="295" t="str">
        <f>IF(Badges!F14="A","A"," ")</f>
        <v xml:space="preserve"> </v>
      </c>
      <c r="E31" s="292"/>
      <c r="F31" s="293" t="str">
        <f>Badges!C83</f>
        <v>Talk to a developer</v>
      </c>
      <c r="G31" s="295" t="str">
        <f>IF(Badges!F87="A","A"," ")</f>
        <v xml:space="preserve"> </v>
      </c>
      <c r="I31" s="292"/>
      <c r="J31" s="293" t="str">
        <f>Badges!C161</f>
        <v>Experiment with sunlight</v>
      </c>
      <c r="K31" s="295" t="str">
        <f>IF(Badges!F160="A","A"," ")</f>
        <v xml:space="preserve"> </v>
      </c>
      <c r="M31" s="292"/>
      <c r="N31" s="293" t="str">
        <f>Badges!C234</f>
        <v>Go out with a friend</v>
      </c>
      <c r="O31" s="295" t="str">
        <f>IF(Badges!F234="A","A"," ")</f>
        <v xml:space="preserve"> </v>
      </c>
      <c r="Q31" s="292"/>
      <c r="R31" s="293" t="str">
        <f>Badges!C310</f>
        <v>Choose a product from a hobby</v>
      </c>
      <c r="S31" s="295" t="str">
        <f>IF(Badges!F310="A","A","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IF(Badges!F311="A","A"," ")</f>
        <v xml:space="preserve"> </v>
      </c>
    </row>
    <row r="33" spans="1:19" x14ac:dyDescent="0.2">
      <c r="A33" s="292"/>
      <c r="B33" s="293" t="str">
        <f>Badges!C16</f>
        <v>Fix something</v>
      </c>
      <c r="C33" s="295" t="str">
        <f>IF(Badges!F16="A","A"," ")</f>
        <v xml:space="preserve"> </v>
      </c>
      <c r="E33" s="292"/>
      <c r="F33" s="293" t="str">
        <f>Badges!C89</f>
        <v>Try the blue screen</v>
      </c>
      <c r="G33" s="295" t="str">
        <f>IF(Badges!F89="A","A"," ")</f>
        <v xml:space="preserve"> </v>
      </c>
      <c r="I33" s="292"/>
      <c r="J33" s="293" t="str">
        <f>Badges!C163</f>
        <v>Plant an outdoor garden</v>
      </c>
      <c r="K33" s="295" t="str">
        <f>IF(Badges!F162="A","A","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IF(Badges!F17="A","A"," ")</f>
        <v>A</v>
      </c>
      <c r="E34" s="292"/>
      <c r="F34" s="293" t="str">
        <f>Badges!C90</f>
        <v>Play makeup artist</v>
      </c>
      <c r="G34" s="295" t="str">
        <f>IF(Badges!F90="A","A"," ")</f>
        <v xml:space="preserve"> </v>
      </c>
      <c r="I34" s="292"/>
      <c r="J34" s="293" t="str">
        <f>Badges!C164</f>
        <v>Plant an indoor garden</v>
      </c>
      <c r="K34" s="295" t="str">
        <f>IF(Badges!F163="A","A"," ")</f>
        <v xml:space="preserve"> </v>
      </c>
      <c r="M34" s="292"/>
      <c r="N34" s="293" t="str">
        <f>Badges!C240</f>
        <v>With an adult, visit an official</v>
      </c>
      <c r="O34" s="295" t="str">
        <f>IF(Badges!F240="A","A"," ")</f>
        <v xml:space="preserve"> </v>
      </c>
      <c r="Q34" s="292"/>
      <c r="R34" s="293" t="str">
        <f>Badges!C313</f>
        <v>Observe</v>
      </c>
      <c r="S34" s="295" t="str">
        <f>IF(Badges!F313="A","A"," ")</f>
        <v xml:space="preserve"> </v>
      </c>
    </row>
    <row r="35" spans="1:19" x14ac:dyDescent="0.2">
      <c r="A35" s="292"/>
      <c r="B35" s="293" t="str">
        <f>Badges!C18</f>
        <v>Add something</v>
      </c>
      <c r="C35" s="295" t="str">
        <f>IF(Badges!F18="A","A"," ")</f>
        <v xml:space="preserve"> </v>
      </c>
      <c r="E35" s="292"/>
      <c r="F35" s="293" t="str">
        <f>Badges!C87</f>
        <v>Figure out centrifugal force</v>
      </c>
      <c r="G35" s="295" t="str">
        <f>IF(Badges!F91="A","A"," ")</f>
        <v xml:space="preserve"> </v>
      </c>
      <c r="I35" s="292"/>
      <c r="J35" s="293" t="str">
        <f>Badges!C165</f>
        <v>Help with planting at a community</v>
      </c>
      <c r="K35" s="295" t="str">
        <f>IF(Badges!F164="A","A"," ")</f>
        <v xml:space="preserve"> </v>
      </c>
      <c r="M35" s="292"/>
      <c r="N35" s="293" t="str">
        <f>Badges!C241</f>
        <v>Invite a geocacher to talk to you</v>
      </c>
      <c r="O35" s="295" t="str">
        <f>IF(Badges!F241="A","A"," ")</f>
        <v xml:space="preserve"> </v>
      </c>
      <c r="Q35" s="292"/>
      <c r="R35" s="293" t="str">
        <f>Badges!C314</f>
        <v>Interview</v>
      </c>
      <c r="S35" s="295" t="str">
        <f>IF(Badges!F314="A","A","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IF(Badges!F242="A","A"," ")</f>
        <v xml:space="preserve"> </v>
      </c>
      <c r="Q36" s="292"/>
      <c r="R36" s="293" t="str">
        <f>Badges!C315</f>
        <v>Photograph</v>
      </c>
      <c r="S36" s="295" t="str">
        <f>IF(Badges!F315="A","A"," ")</f>
        <v xml:space="preserve"> </v>
      </c>
    </row>
    <row r="37" spans="1:19" ht="12.75" customHeight="1" x14ac:dyDescent="0.2">
      <c r="A37" s="292"/>
      <c r="B37" s="293" t="str">
        <f>Badges!C20</f>
        <v>Create a collage</v>
      </c>
      <c r="C37" s="295" t="str">
        <f>IF(Badges!F20="A","A"," ")</f>
        <v xml:space="preserve"> </v>
      </c>
      <c r="E37" s="292"/>
      <c r="F37" s="293" t="str">
        <f>Badges!C93</f>
        <v>Experiment with acoustics</v>
      </c>
      <c r="G37" s="295" t="str">
        <f>IF(Badges!F93="A","A","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IF(Badges!F21="A","A"," ")</f>
        <v xml:space="preserve"> </v>
      </c>
      <c r="E38" s="292"/>
      <c r="F38" s="293" t="str">
        <f>Badges!C94</f>
        <v>Go on an elephant hike</v>
      </c>
      <c r="G38" s="295" t="str">
        <f>IF(Badges!F94="A","A"," ")</f>
        <v xml:space="preserve"> </v>
      </c>
      <c r="I38" s="292"/>
      <c r="J38" s="293" t="str">
        <f>Badges!C170</f>
        <v>Ask an adult helper to find and</v>
      </c>
      <c r="K38" s="295" t="str">
        <f>IF(Badges!F170="A","A"," ")</f>
        <v xml:space="preserve"> </v>
      </c>
      <c r="M38" s="292"/>
      <c r="N38" s="293" t="str">
        <f>Badges!C244</f>
        <v>Find the GPS coordinates of three</v>
      </c>
      <c r="O38" s="295" t="str">
        <f>IF(Badges!F244="A","A"," ")</f>
        <v xml:space="preserve"> </v>
      </c>
      <c r="Q38" s="292"/>
      <c r="R38" s="293" t="str">
        <f>Badges!C317</f>
        <v>Step by step</v>
      </c>
      <c r="S38" s="295" t="str">
        <f>IF(Badges!F317="A","A"," ")</f>
        <v xml:space="preserve"> </v>
      </c>
    </row>
    <row r="39" spans="1:19" x14ac:dyDescent="0.2">
      <c r="A39" s="292"/>
      <c r="B39" s="293" t="str">
        <f>Badges!C22</f>
        <v>Make a gift for someone special</v>
      </c>
      <c r="C39" s="295" t="str">
        <f>IF(Badges!F22="A","A"," ")</f>
        <v>A</v>
      </c>
      <c r="E39" s="292"/>
      <c r="F39" s="293" t="str">
        <f>Badges!C91</f>
        <v>Make your own 3-D glasses</v>
      </c>
      <c r="G39" s="295" t="str">
        <f>IF(Badges!F95="A","A"," ")</f>
        <v xml:space="preserve"> </v>
      </c>
      <c r="I39" s="292"/>
      <c r="J39" s="293" t="str">
        <f>Badges!C171</f>
        <v>Shake up a room</v>
      </c>
      <c r="K39" s="295" t="str">
        <f>IF(Badges!F171="A","A"," ")</f>
        <v xml:space="preserve"> </v>
      </c>
      <c r="M39" s="292"/>
      <c r="N39" s="293" t="str">
        <f>Badges!C245</f>
        <v>Hide an item for a friend to find</v>
      </c>
      <c r="O39" s="295" t="str">
        <f>IF(Badges!F245="A","A"," ")</f>
        <v xml:space="preserve"> </v>
      </c>
      <c r="Q39" s="292"/>
      <c r="R39" s="293" t="str">
        <f>Badges!C318</f>
        <v>Draw the product</v>
      </c>
      <c r="S39" s="295" t="str">
        <f>IF(Badges!F318="A","A","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IF(Badges!F172="A","A"," ")</f>
        <v xml:space="preserve"> </v>
      </c>
      <c r="M40" s="292"/>
      <c r="N40" s="293" t="str">
        <f>Badges!C246</f>
        <v>Go on a photo hunt</v>
      </c>
      <c r="O40" s="295" t="str">
        <f>IF(Badges!F246="A","A"," ")</f>
        <v xml:space="preserve"> </v>
      </c>
      <c r="Q40" s="292"/>
      <c r="R40" s="293" t="str">
        <f>Badges!C319</f>
        <v>Analyze a group of products</v>
      </c>
      <c r="S40" s="295" t="str">
        <f>IF(Badges!F319="A","A"," ")</f>
        <v xml:space="preserve"> </v>
      </c>
    </row>
    <row r="41" spans="1:19" x14ac:dyDescent="0.2">
      <c r="A41" s="292"/>
      <c r="B41" s="293" t="str">
        <f>Badges!C24</f>
        <v>Make a digital album</v>
      </c>
      <c r="C41" s="295" t="str">
        <f>IF(Badges!F24="A","A","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IF(Badges!F25="A","A"," ")</f>
        <v xml:space="preserve"> </v>
      </c>
      <c r="E42" s="292"/>
      <c r="F42" s="293" t="str">
        <f>Badges!C100</f>
        <v>Write one haiku and one limerick</v>
      </c>
      <c r="G42" s="295" t="str">
        <f>IF(Badges!F100="A","A"," ")</f>
        <v xml:space="preserve"> </v>
      </c>
      <c r="I42" s="292"/>
      <c r="J42" s="293" t="str">
        <f>Badges!C174</f>
        <v>Learn some classic codes</v>
      </c>
      <c r="K42" s="295" t="str">
        <f>IF(Badges!F174="A","A"," ")</f>
        <v xml:space="preserve"> </v>
      </c>
      <c r="M42" s="292"/>
      <c r="N42" s="293" t="str">
        <f>Badges!C248</f>
        <v>Make something that represents</v>
      </c>
      <c r="O42" s="295" t="str">
        <f>IF(Badges!F248="A","A"," ")</f>
        <v xml:space="preserve"> </v>
      </c>
      <c r="Q42" s="292"/>
      <c r="R42" s="293" t="str">
        <f>Badges!C321</f>
        <v>From terrible to terrific</v>
      </c>
      <c r="S42" s="295" t="str">
        <f>IF(Badges!F321="A","A"," ")</f>
        <v xml:space="preserve"> </v>
      </c>
    </row>
    <row r="43" spans="1:19" ht="12.75" customHeight="1" x14ac:dyDescent="0.2">
      <c r="A43" s="292"/>
      <c r="B43" s="293" t="str">
        <f>Badges!C26</f>
        <v>Start an online photo journal</v>
      </c>
      <c r="C43" s="295" t="str">
        <f>IF(Badges!F26="A","A"," ")</f>
        <v xml:space="preserve"> </v>
      </c>
      <c r="E43" s="292"/>
      <c r="F43" s="293" t="str">
        <f>Badges!C101</f>
        <v>Write one sonnet</v>
      </c>
      <c r="G43" s="295" t="str">
        <f>IF(Badges!F101="A","A"," ")</f>
        <v xml:space="preserve"> </v>
      </c>
      <c r="I43" s="292"/>
      <c r="J43" s="293" t="str">
        <f>Badges!C175</f>
        <v>Create your own code with your</v>
      </c>
      <c r="K43" s="295" t="str">
        <f>IF(Badges!F175="A","A"," ")</f>
        <v xml:space="preserve"> </v>
      </c>
      <c r="M43" s="292"/>
      <c r="N43" s="293" t="str">
        <f>Badges!C249</f>
        <v>Make a piece of jewelry</v>
      </c>
      <c r="O43" s="295" t="str">
        <f>IF(Badges!F249="A","A"," ")</f>
        <v xml:space="preserve"> </v>
      </c>
      <c r="Q43" s="292"/>
      <c r="R43" s="293" t="str">
        <f>Badges!C322</f>
        <v>Troubleshoot</v>
      </c>
      <c r="S43" s="295" t="str">
        <f>IF(Badges!F322="A","A"," ")</f>
        <v xml:space="preserve"> </v>
      </c>
    </row>
    <row r="44" spans="1:19" x14ac:dyDescent="0.2">
      <c r="A44" s="500" t="str">
        <f>Badges!B29</f>
        <v>Staying Fit</v>
      </c>
      <c r="B44" s="501"/>
      <c r="C44" s="501"/>
      <c r="E44" s="292"/>
      <c r="F44" s="293" t="str">
        <f>Badges!C102</f>
        <v>Write a free-verse poem</v>
      </c>
      <c r="G44" s="295" t="str">
        <f>IF(Badges!F102="A","A"," ")</f>
        <v xml:space="preserve"> </v>
      </c>
      <c r="I44" s="292"/>
      <c r="J44" s="293" t="str">
        <f>Badges!C176</f>
        <v>Make invisible inks</v>
      </c>
      <c r="K44" s="295" t="str">
        <f>IF(Badges!F176="A","A"," ")</f>
        <v xml:space="preserve"> </v>
      </c>
      <c r="M44" s="292"/>
      <c r="N44" s="293" t="str">
        <f>Badges!C250</f>
        <v>Make something that represents</v>
      </c>
      <c r="O44" s="295" t="str">
        <f>IF(Badges!F250="A","A"," ")</f>
        <v xml:space="preserve"> </v>
      </c>
      <c r="Q44" s="292"/>
      <c r="R44" s="293" t="str">
        <f>Badges!C323</f>
        <v>Fire the product, keep the job</v>
      </c>
      <c r="S44" s="295" t="str">
        <f>IF(Badges!F323="A","A","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IF(Badges!F31="A","A"," ")</f>
        <v xml:space="preserve"> </v>
      </c>
      <c r="E46" s="292"/>
      <c r="F46" s="293" t="str">
        <f>Badges!C104</f>
        <v>Mystery</v>
      </c>
      <c r="G46" s="295" t="str">
        <f>IF(Badges!F104="A","A"," ")</f>
        <v xml:space="preserve"> </v>
      </c>
      <c r="I46" s="292"/>
      <c r="J46" s="293" t="str">
        <f>Badges!C178</f>
        <v>Study three sets of prints</v>
      </c>
      <c r="K46" s="295" t="str">
        <f>IF(Badges!F178="A","A"," ")</f>
        <v xml:space="preserve"> </v>
      </c>
      <c r="M46" s="292"/>
      <c r="N46" s="293" t="str">
        <f>Badges!C252</f>
        <v>Make it a hiking adventure</v>
      </c>
      <c r="O46" s="295" t="str">
        <f>IF(Badges!F252="A","A"," ")</f>
        <v xml:space="preserve"> </v>
      </c>
      <c r="Q46" s="292"/>
      <c r="R46" s="293" t="str">
        <f>Badges!C325</f>
        <v>Draw your idea</v>
      </c>
      <c r="S46" s="295" t="str">
        <f>IF(Badges!F325="A","A"," ")</f>
        <v xml:space="preserve"> </v>
      </c>
    </row>
    <row r="47" spans="1:19" x14ac:dyDescent="0.2">
      <c r="A47" s="292"/>
      <c r="B47" s="293" t="str">
        <f>Badges!C32</f>
        <v>Find a way to make your day more</v>
      </c>
      <c r="C47" s="295" t="str">
        <f>IF(Badges!F32="A","A"," ")</f>
        <v xml:space="preserve"> </v>
      </c>
      <c r="E47" s="292"/>
      <c r="F47" s="293" t="str">
        <f>Badges!C105</f>
        <v>Humor</v>
      </c>
      <c r="G47" s="295" t="str">
        <f>IF(Badges!F105="A","A"," ")</f>
        <v xml:space="preserve"> </v>
      </c>
      <c r="I47" s="292"/>
      <c r="J47" s="293" t="str">
        <f>Badges!C179</f>
        <v>Make your own identity card</v>
      </c>
      <c r="K47" s="295" t="str">
        <f>IF(Badges!F179="A","A"," ")</f>
        <v xml:space="preserve"> </v>
      </c>
      <c r="M47" s="292"/>
      <c r="N47" s="293" t="str">
        <f>Badges!C253</f>
        <v>Take a multi-cache adventure</v>
      </c>
      <c r="O47" s="295" t="str">
        <f>IF(Badges!F253="A","A"," ")</f>
        <v xml:space="preserve"> </v>
      </c>
      <c r="Q47" s="292"/>
      <c r="R47" s="293" t="str">
        <f>Badges!C326</f>
        <v>Build a prototype</v>
      </c>
      <c r="S47" s="295" t="str">
        <f>IF(Badges!F326="A","A"," ")</f>
        <v xml:space="preserve"> </v>
      </c>
    </row>
    <row r="48" spans="1:19" x14ac:dyDescent="0.2">
      <c r="A48" s="292"/>
      <c r="B48" s="293" t="str">
        <f>Badges!C33</f>
        <v>Forget being a couch potato</v>
      </c>
      <c r="C48" s="295" t="str">
        <f>IF(Badges!F33="A","A"," ")</f>
        <v xml:space="preserve"> </v>
      </c>
      <c r="E48" s="292"/>
      <c r="F48" s="293" t="str">
        <f>Badges!C106</f>
        <v>Adventure</v>
      </c>
      <c r="G48" s="295" t="str">
        <f>IF(Badges!F106="A","A"," ")</f>
        <v xml:space="preserve"> </v>
      </c>
      <c r="I48" s="292"/>
      <c r="J48" s="293" t="str">
        <f>Badges!C180</f>
        <v>Get fingerprinted at your local police</v>
      </c>
      <c r="K48" s="295" t="str">
        <f>IF(Badges!F180="A","A"," ")</f>
        <v xml:space="preserve"> </v>
      </c>
      <c r="M48" s="292"/>
      <c r="N48" s="293" t="str">
        <f>Badges!C254</f>
        <v>Go on a themed adventure</v>
      </c>
      <c r="O48" s="295" t="str">
        <f>IF(Badges!F254="A","A"," ")</f>
        <v xml:space="preserve"> </v>
      </c>
      <c r="Q48" s="292"/>
      <c r="R48" s="293" t="str">
        <f>Badges!C327</f>
        <v>Make your change on the original</v>
      </c>
      <c r="S48" s="295" t="str">
        <f>IF(Badges!F327="A","A","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IF(Badges!F35="A","A"," ")</f>
        <v xml:space="preserve"> </v>
      </c>
      <c r="E50" s="292"/>
      <c r="F50" s="293" t="str">
        <f>Badges!C108</f>
        <v>A favorite Girl Scout memory</v>
      </c>
      <c r="G50" s="295" t="str">
        <f>IF(Badges!F108="A","A"," ")</f>
        <v>A</v>
      </c>
      <c r="I50" s="292"/>
      <c r="J50" s="293" t="str">
        <f>Badges!C182</f>
        <v>Look at three kinds of "evidence"</v>
      </c>
      <c r="K50" s="295" t="str">
        <f>IF(Badges!F182="A","A"," ")</f>
        <v xml:space="preserve"> </v>
      </c>
      <c r="M50" s="292"/>
      <c r="N50" s="293" t="str">
        <f>Badges!C256</f>
        <v>Make a bug go around the world</v>
      </c>
      <c r="O50" s="295" t="str">
        <f>IF(Badges!F256="A","A"," ")</f>
        <v xml:space="preserve"> </v>
      </c>
      <c r="Q50" s="292">
        <v>1</v>
      </c>
      <c r="R50" s="293" t="str">
        <f>Badges!C331</f>
        <v>Hold a conversation</v>
      </c>
      <c r="S50" s="294"/>
    </row>
    <row r="51" spans="1:19" x14ac:dyDescent="0.2">
      <c r="A51" s="292"/>
      <c r="B51" s="293" t="str">
        <f>Badges!C36</f>
        <v>Play a brainstorm game</v>
      </c>
      <c r="C51" s="295" t="str">
        <f>IF(Badges!F36="A","A"," ")</f>
        <v xml:space="preserve"> </v>
      </c>
      <c r="E51" s="292"/>
      <c r="F51" s="293" t="str">
        <f>Badges!C109</f>
        <v>A memorable day</v>
      </c>
      <c r="G51" s="295" t="str">
        <f>IF(Badges!F109="A","A"," ")</f>
        <v xml:space="preserve"> </v>
      </c>
      <c r="I51" s="292"/>
      <c r="J51" s="293" t="str">
        <f>Badges!C183</f>
        <v>Find out about DNA</v>
      </c>
      <c r="K51" s="295" t="str">
        <f>IF(Badges!F183="A","A"," ")</f>
        <v xml:space="preserve"> </v>
      </c>
      <c r="M51" s="292"/>
      <c r="N51" s="293" t="str">
        <f>Badges!C257</f>
        <v>Have your bug follow the girls</v>
      </c>
      <c r="O51" s="295" t="str">
        <f>IF(Badges!F257="A","A"," ")</f>
        <v xml:space="preserve"> </v>
      </c>
      <c r="Q51" s="292"/>
      <c r="R51" s="293" t="str">
        <f>Badges!C332</f>
        <v>Practice conversation starters</v>
      </c>
      <c r="S51" s="295" t="str">
        <f>IF(Badges!F332="A","A"," ")</f>
        <v xml:space="preserve"> </v>
      </c>
    </row>
    <row r="52" spans="1:19" x14ac:dyDescent="0.2">
      <c r="A52" s="292"/>
      <c r="B52" s="293" t="str">
        <f>Badges!C37</f>
        <v>Nutrient scavenger hunt</v>
      </c>
      <c r="C52" s="295" t="str">
        <f>IF(Badges!F37="A","A"," ")</f>
        <v xml:space="preserve"> </v>
      </c>
      <c r="E52" s="292"/>
      <c r="F52" s="293" t="str">
        <f>Badges!C110</f>
        <v>A big adventure</v>
      </c>
      <c r="G52" s="295" t="str">
        <f>IF(Badges!F110="A","A"," ")</f>
        <v xml:space="preserve"> </v>
      </c>
      <c r="I52" s="292"/>
      <c r="J52" s="293" t="str">
        <f>Badges!C184</f>
        <v>Detect handwriting details</v>
      </c>
      <c r="K52" s="295" t="str">
        <f>IF(Badges!F184="A","A"," ")</f>
        <v xml:space="preserve"> </v>
      </c>
      <c r="M52" s="292"/>
      <c r="N52" s="293" t="str">
        <f>Badges!C258</f>
        <v>Track a bug's travels</v>
      </c>
      <c r="O52" s="295" t="str">
        <f>IF(Badges!F258="A","A"," ")</f>
        <v xml:space="preserve"> </v>
      </c>
      <c r="Q52" s="292"/>
      <c r="R52" s="293" t="str">
        <f>Badges!C333</f>
        <v>Invite an expert to come talk about</v>
      </c>
      <c r="S52" s="295" t="str">
        <f>IF(Badges!F333="A","A","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IF(Badges!F334="A","A"," ")</f>
        <v xml:space="preserve"> </v>
      </c>
    </row>
    <row r="54" spans="1:19" x14ac:dyDescent="0.2">
      <c r="A54" s="292"/>
      <c r="B54" s="293" t="str">
        <f>Badges!C39</f>
        <v>Dear self</v>
      </c>
      <c r="C54" s="295" t="str">
        <f>IF(Badges!F39="A","A"," ")</f>
        <v xml:space="preserve"> </v>
      </c>
      <c r="E54" s="292"/>
      <c r="F54" s="293" t="str">
        <f>Badges!C112</f>
        <v>An interview article</v>
      </c>
      <c r="G54" s="295" t="str">
        <f>IF(Badges!F112="A","A"," ")</f>
        <v xml:space="preserve"> </v>
      </c>
      <c r="I54" s="292"/>
      <c r="J54" s="293" t="str">
        <f>Badges!C186</f>
        <v>Ask friends to create a clue hunt</v>
      </c>
      <c r="K54" s="295" t="str">
        <f>IF(Badges!F186="A","A","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IF(Badges!F40="A","A"," ")</f>
        <v xml:space="preserve"> </v>
      </c>
      <c r="E55" s="292"/>
      <c r="F55" s="293" t="str">
        <f>Badges!C113</f>
        <v>A news story</v>
      </c>
      <c r="G55" s="295" t="str">
        <f>IF(Badges!F113="A","A"," ")</f>
        <v xml:space="preserve"> </v>
      </c>
      <c r="I55" s="292"/>
      <c r="J55" s="293" t="str">
        <f>Badges!C187</f>
        <v>Find clues "on the scene"</v>
      </c>
      <c r="K55" s="295" t="str">
        <f>IF(Badges!F187="A","A"," ")</f>
        <v xml:space="preserve"> </v>
      </c>
      <c r="M55" s="292"/>
      <c r="N55" s="293" t="str">
        <f>Badges!C263</f>
        <v>Observe a pet or tame animal</v>
      </c>
      <c r="O55" s="295" t="str">
        <f>IF(Badges!F263="A","A"," ")</f>
        <v xml:space="preserve"> </v>
      </c>
      <c r="Q55" s="292"/>
      <c r="R55" s="293" t="str">
        <f>Badges!C336</f>
        <v>Brainstorm five things not to do at</v>
      </c>
      <c r="S55" s="295" t="str">
        <f>IF(Badges!F336="A","A"," ")</f>
        <v xml:space="preserve"> </v>
      </c>
    </row>
    <row r="56" spans="1:19" x14ac:dyDescent="0.2">
      <c r="A56" s="292"/>
      <c r="B56" s="293" t="str">
        <f>Badges!C41</f>
        <v>Create a stress-free zone</v>
      </c>
      <c r="C56" s="295" t="str">
        <f>IF(Badges!F41="A","A"," ")</f>
        <v xml:space="preserve"> </v>
      </c>
      <c r="E56" s="292"/>
      <c r="F56" s="293" t="str">
        <f>Badges!C114</f>
        <v>A "roundup" article</v>
      </c>
      <c r="G56" s="295" t="str">
        <f>IF(Badges!F114="A","A"," ")</f>
        <v xml:space="preserve"> </v>
      </c>
      <c r="I56" s="292"/>
      <c r="J56" s="293" t="str">
        <f>Badges!C188</f>
        <v>Solve three online mysteries.</v>
      </c>
      <c r="K56" s="295" t="str">
        <f>IF(Badges!F188="A","A"," ")</f>
        <v xml:space="preserve"> </v>
      </c>
      <c r="M56" s="292"/>
      <c r="N56" s="293" t="str">
        <f>Badges!C264</f>
        <v>Make a skit or puppet show about</v>
      </c>
      <c r="O56" s="295" t="str">
        <f>IF(Badges!F264="A","A"," ")</f>
        <v xml:space="preserve"> </v>
      </c>
      <c r="Q56" s="292"/>
      <c r="R56" s="293" t="str">
        <f>Badges!C337</f>
        <v>Set the table</v>
      </c>
      <c r="S56" s="295" t="str">
        <f>IF(Badges!F337="A","A","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IF(Badges!F265="A","A"," ")</f>
        <v xml:space="preserve"> </v>
      </c>
      <c r="Q57" s="292"/>
      <c r="R57" s="293" t="str">
        <f>Badges!C338</f>
        <v>Study table manners from other</v>
      </c>
      <c r="S57" s="295" t="str">
        <f>IF(Badges!F338="A","A"," ")</f>
        <v xml:space="preserve"> </v>
      </c>
    </row>
    <row r="58" spans="1:19" x14ac:dyDescent="0.2">
      <c r="A58" s="292"/>
      <c r="B58" s="293" t="str">
        <f>Badges!C43</f>
        <v>Review health websites</v>
      </c>
      <c r="C58" s="295" t="str">
        <f>IF(Badges!F43="A","A"," ")</f>
        <v xml:space="preserve"> </v>
      </c>
      <c r="E58" s="292"/>
      <c r="F58" s="293" t="str">
        <f>Badges!C116</f>
        <v>A favorite animal</v>
      </c>
      <c r="G58" s="295" t="str">
        <f>IF(Badges!F116="A","A","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IF(Badges!F44="A","A"," ")</f>
        <v xml:space="preserve"> </v>
      </c>
      <c r="E59" s="292"/>
      <c r="F59" s="293" t="str">
        <f>Badges!C117</f>
        <v>A place you'd like to visit</v>
      </c>
      <c r="G59" s="295" t="str">
        <f>IF(Badges!F117="A","A"," ")</f>
        <v xml:space="preserve"> </v>
      </c>
      <c r="I59" s="292"/>
      <c r="J59" s="293" t="str">
        <f>Badges!C193</f>
        <v>Talk to an experienced camper</v>
      </c>
      <c r="K59" s="295" t="str">
        <f>IF(Badges!F193="A","A"," ")</f>
        <v xml:space="preserve"> </v>
      </c>
      <c r="M59" s="292"/>
      <c r="N59" s="293" t="str">
        <f>Badges!C267</f>
        <v>Visit a zoo or animal sanctuary</v>
      </c>
      <c r="O59" s="295" t="str">
        <f>IF(Badges!F267="A","A"," ")</f>
        <v xml:space="preserve"> </v>
      </c>
      <c r="Q59" s="292"/>
      <c r="R59" s="293" t="str">
        <f>Badges!C340</f>
        <v>Wedding</v>
      </c>
      <c r="S59" s="295" t="str">
        <f>IF(Badges!F340="A","A"," ")</f>
        <v xml:space="preserve"> </v>
      </c>
    </row>
    <row r="60" spans="1:19" x14ac:dyDescent="0.2">
      <c r="A60" s="292"/>
      <c r="B60" s="293" t="str">
        <f>Badges!C45</f>
        <v>Find truth in advertising</v>
      </c>
      <c r="C60" s="295" t="str">
        <f>IF(Badges!F45="A","A"," ")</f>
        <v xml:space="preserve"> </v>
      </c>
      <c r="E60" s="292"/>
      <c r="F60" s="293" t="str">
        <f>Badges!C118</f>
        <v>Your favorite book</v>
      </c>
      <c r="G60" s="295" t="str">
        <f>IF(Badges!F118="A","A"," ")</f>
        <v xml:space="preserve"> </v>
      </c>
      <c r="I60" s="292"/>
      <c r="J60" s="293" t="str">
        <f>Badges!C194</f>
        <v>Go to an outdoor store</v>
      </c>
      <c r="K60" s="295" t="str">
        <f>IF(Badges!F194="A","A"," ")</f>
        <v xml:space="preserve"> </v>
      </c>
      <c r="M60" s="292"/>
      <c r="N60" s="293" t="str">
        <f>Badges!C268</f>
        <v>Explore an animal habitat near</v>
      </c>
      <c r="O60" s="295" t="str">
        <f>IF(Badges!F268="A","A"," ")</f>
        <v xml:space="preserve"> </v>
      </c>
      <c r="Q60" s="292"/>
      <c r="R60" s="293" t="str">
        <f>Badges!C341</f>
        <v>Funeral or wake</v>
      </c>
      <c r="S60" s="295" t="str">
        <f>IF(Badges!F341="A","A","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IF(Badges!F195="A","A"," ")</f>
        <v xml:space="preserve"> </v>
      </c>
      <c r="M61" s="292"/>
      <c r="N61" s="293" t="str">
        <f>Badges!C269</f>
        <v>Make a habitat collage</v>
      </c>
      <c r="O61" s="295" t="str">
        <f>IF(Badges!F269="A","A"," ")</f>
        <v xml:space="preserve"> </v>
      </c>
      <c r="Q61" s="292"/>
      <c r="R61" s="293" t="str">
        <f>Badges!C342</f>
        <v>Coming-of-age ceremony</v>
      </c>
      <c r="S61" s="295" t="str">
        <f>IF(Badges!F342="A","A"," ")</f>
        <v xml:space="preserve"> </v>
      </c>
    </row>
    <row r="62" spans="1:19" ht="12.75" customHeight="1" x14ac:dyDescent="0.2">
      <c r="A62" s="292"/>
      <c r="B62" s="293" t="str">
        <f>Badges!C47</f>
        <v>Have a "slow food" dinner</v>
      </c>
      <c r="C62" s="295" t="str">
        <f>IF(Badges!F47="A","A","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IF(Badges!F48="A","A"," ")</f>
        <v xml:space="preserve"> </v>
      </c>
      <c r="E63" s="292"/>
      <c r="F63" s="293" t="str">
        <f>Badges!C124</f>
        <v>Visit a jewelry store or jewelry artist</v>
      </c>
      <c r="G63" s="295" t="str">
        <f>IF(Badges!F124="A","A"," ")</f>
        <v xml:space="preserve"> </v>
      </c>
      <c r="I63" s="292"/>
      <c r="J63" s="293" t="str">
        <f>Badges!C197</f>
        <v>Tie useful knots</v>
      </c>
      <c r="K63" s="295" t="str">
        <f>IF(Badges!F197="A","A"," ")</f>
        <v xml:space="preserve"> </v>
      </c>
      <c r="M63" s="292"/>
      <c r="N63" s="293" t="str">
        <f>Badges!C271</f>
        <v>Check out baby-animal habitats</v>
      </c>
      <c r="O63" s="295" t="str">
        <f>IF(Badges!F271="A","A"," ")</f>
        <v xml:space="preserve"> </v>
      </c>
      <c r="Q63" s="292"/>
      <c r="R63" s="293" t="str">
        <f>Badges!C344</f>
        <v>Thank the host</v>
      </c>
      <c r="S63" s="295" t="str">
        <f>IF(Badges!F344="A","A"," ")</f>
        <v xml:space="preserve"> </v>
      </c>
    </row>
    <row r="64" spans="1:19" x14ac:dyDescent="0.2">
      <c r="A64" s="292"/>
      <c r="B64" s="293" t="str">
        <f>Badges!C49</f>
        <v>Have a family check-in night</v>
      </c>
      <c r="C64" s="295" t="str">
        <f>IF(Badges!F49="A","A"," ")</f>
        <v xml:space="preserve"> </v>
      </c>
      <c r="E64" s="292"/>
      <c r="F64" s="293" t="str">
        <f>Badges!C125</f>
        <v>Visit a museum with an exhibit on</v>
      </c>
      <c r="G64" s="295" t="str">
        <f>IF(Badges!F125="A","A"," ")</f>
        <v xml:space="preserve"> </v>
      </c>
      <c r="I64" s="292"/>
      <c r="J64" s="293" t="str">
        <f>Badges!C198</f>
        <v>Use a map and compass or GPS</v>
      </c>
      <c r="K64" s="295" t="str">
        <f>IF(Badges!F198="A","A"," ")</f>
        <v xml:space="preserve"> </v>
      </c>
      <c r="M64" s="292"/>
      <c r="N64" s="293" t="str">
        <f>Badges!C272</f>
        <v>Make your own animal house</v>
      </c>
      <c r="O64" s="295" t="str">
        <f>IF(Badges!F272="A","A"," ")</f>
        <v xml:space="preserve"> </v>
      </c>
      <c r="Q64" s="292"/>
      <c r="R64" s="293" t="str">
        <f>Badges!C345</f>
        <v>Handwrite a thank-you note</v>
      </c>
      <c r="S64" s="295" t="str">
        <f>IF(Badges!F345="A","A"," ")</f>
        <v xml:space="preserve"> </v>
      </c>
    </row>
    <row r="65" spans="1:19" x14ac:dyDescent="0.2">
      <c r="A65" s="500" t="str">
        <f>Badges!B52</f>
        <v>Musician</v>
      </c>
      <c r="B65" s="501"/>
      <c r="C65" s="501"/>
      <c r="E65" s="292"/>
      <c r="F65" s="293" t="str">
        <f>Badges!C126</f>
        <v>Invite a jewelry maker to talk to your</v>
      </c>
      <c r="G65" s="295" t="str">
        <f>IF(Badges!F126="A","A"," ")</f>
        <v xml:space="preserve"> </v>
      </c>
      <c r="I65" s="292"/>
      <c r="J65" s="293" t="str">
        <f>Badges!C199</f>
        <v>Build a campfire</v>
      </c>
      <c r="K65" s="295" t="str">
        <f>IF(Badges!F199="A","A"," ")</f>
        <v xml:space="preserve"> </v>
      </c>
      <c r="M65" s="292"/>
      <c r="N65" s="293" t="str">
        <f>Badges!C273</f>
        <v>Insulate your own "nest."</v>
      </c>
      <c r="O65" s="295" t="str">
        <f>IF(Badges!F273="A","A"," ")</f>
        <v xml:space="preserve"> </v>
      </c>
      <c r="Q65" s="292"/>
      <c r="R65" s="293" t="str">
        <f>Badges!C346</f>
        <v>Make a thank-you gift</v>
      </c>
      <c r="S65" s="295" t="str">
        <f>IF(Badges!F346="A","A","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IF(Badges!F54="A","A"," ")</f>
        <v xml:space="preserve"> </v>
      </c>
      <c r="E67" s="292"/>
      <c r="F67" s="293" t="str">
        <f>Badges!C128</f>
        <v>Make a chain-loop necklace or</v>
      </c>
      <c r="G67" s="295" t="str">
        <f>IF(Badges!F128="A","A"," ")</f>
        <v xml:space="preserve"> </v>
      </c>
      <c r="I67" s="292"/>
      <c r="J67" s="293" t="str">
        <f>Badges!C201</f>
        <v>Make a one-pot meal</v>
      </c>
      <c r="K67" s="295" t="str">
        <f>IF(Badges!F201="A","A"," ")</f>
        <v xml:space="preserve"> </v>
      </c>
      <c r="M67" s="292"/>
      <c r="N67" s="293" t="str">
        <f>Badges!C275</f>
        <v>The Artic Circle</v>
      </c>
      <c r="O67" s="295" t="str">
        <f>IF(Badges!F275="A","A"," ")</f>
        <v>A</v>
      </c>
      <c r="Q67" s="292"/>
      <c r="R67" s="293" t="str">
        <f>Badges!C348</f>
        <v>Other Girl Scouts</v>
      </c>
      <c r="S67" s="295" t="str">
        <f>IF(Badges!F348="A","A"," ")</f>
        <v xml:space="preserve"> </v>
      </c>
    </row>
    <row r="68" spans="1:19" x14ac:dyDescent="0.2">
      <c r="A68" s="292"/>
      <c r="B68" s="293" t="str">
        <f>Badges!C55</f>
        <v>Be a conductor</v>
      </c>
      <c r="C68" s="295" t="str">
        <f>IF(Badges!F55="A","A"," ")</f>
        <v xml:space="preserve"> </v>
      </c>
      <c r="E68" s="292"/>
      <c r="F68" s="293" t="str">
        <f>Badges!C129</f>
        <v>Make a pendant with a photo or</v>
      </c>
      <c r="G68" s="295" t="str">
        <f>IF(Badges!F129="A","A"," ")</f>
        <v xml:space="preserve"> </v>
      </c>
      <c r="I68" s="292"/>
      <c r="J68" s="293" t="str">
        <f>Badges!C202</f>
        <v>Cook in foil</v>
      </c>
      <c r="K68" s="295" t="str">
        <f>IF(Badges!F202="A","A"," ")</f>
        <v xml:space="preserve"> </v>
      </c>
      <c r="M68" s="292"/>
      <c r="N68" s="293" t="str">
        <f>Badges!C276</f>
        <v>The Gulf of Mexico</v>
      </c>
      <c r="O68" s="295" t="str">
        <f>IF(Badges!F276="A","A"," ")</f>
        <v xml:space="preserve"> </v>
      </c>
      <c r="Q68" s="292"/>
      <c r="R68" s="293" t="str">
        <f>Badges!C349</f>
        <v>Your friends and their parents</v>
      </c>
      <c r="S68" s="295" t="str">
        <f>IF(Badges!F349="A","A"," ")</f>
        <v xml:space="preserve"> </v>
      </c>
    </row>
    <row r="69" spans="1:19" x14ac:dyDescent="0.2">
      <c r="A69" s="292"/>
      <c r="B69" s="293" t="str">
        <f>Badges!C56</f>
        <v>Get in the musical mood</v>
      </c>
      <c r="C69" s="295" t="str">
        <f>IF(Badges!F56="A","A"," ")</f>
        <v xml:space="preserve"> </v>
      </c>
      <c r="E69" s="292"/>
      <c r="F69" s="293" t="str">
        <f>Badges!C130</f>
        <v>Make earrings by twisting wire into</v>
      </c>
      <c r="G69" s="295" t="str">
        <f>IF(Badges!F130="A","A"," ")</f>
        <v xml:space="preserve"> </v>
      </c>
      <c r="I69" s="292"/>
      <c r="J69" s="293" t="str">
        <f>Badges!C203</f>
        <v>Cook a meal on a stick</v>
      </c>
      <c r="K69" s="295" t="str">
        <f>IF(Badges!F203="A","A"," ")</f>
        <v xml:space="preserve"> </v>
      </c>
      <c r="M69" s="292"/>
      <c r="N69" s="293" t="str">
        <f>Badges!C277</f>
        <v>The Amazon rain forest</v>
      </c>
      <c r="O69" s="295" t="str">
        <f>IF(Badges!F277="A","A"," ")</f>
        <v xml:space="preserve"> </v>
      </c>
      <c r="Q69" s="292"/>
      <c r="R69" s="293" t="str">
        <f>Badges!C350</f>
        <v>Everyone in your class</v>
      </c>
      <c r="S69" s="295" t="str">
        <f>IF(Badges!F350="A","A"," ")</f>
        <v xml:space="preserve"> </v>
      </c>
    </row>
    <row r="70" spans="1:19" ht="23.25" x14ac:dyDescent="0.35">
      <c r="A70" s="507" t="str">
        <f ca="1">MID(CELL("filename",A8),FIND(IF(ISERROR(FIND("]",CELL("filename",A8))),"$","]"),CELL("filename",A8))+1,256)</f>
        <v>Meagan</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IF('Age-Level'!F9="C","C",IF('Age-Level'!F9="P","P",""))</f>
        <v>P</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IF('Age-Level'!F11="A","A"," ")</f>
        <v xml:space="preserve"> </v>
      </c>
    </row>
    <row r="73" spans="1:19" x14ac:dyDescent="0.2">
      <c r="A73" s="505" t="str">
        <f>Summary!A22</f>
        <v>Drawing</v>
      </c>
      <c r="B73" s="506"/>
      <c r="C73" s="296" t="str">
        <f>IF(Badges!F376="C","C",IF(Badges!F376="P","P",""))</f>
        <v>C</v>
      </c>
      <c r="E73" s="292"/>
      <c r="F73" s="293" t="str">
        <f>Badges!C387</f>
        <v xml:space="preserve">Work with an older athlete in </v>
      </c>
      <c r="G73" s="295" t="str">
        <f>IF(Badges!F387="A","A"," ")</f>
        <v xml:space="preserve"> </v>
      </c>
      <c r="I73" s="292"/>
      <c r="J73" s="293" t="str">
        <f>Badges!C460</f>
        <v>With your Junior friends, organize</v>
      </c>
      <c r="K73" s="295" t="str">
        <f>IF(Badges!F460="A","A"," ")</f>
        <v xml:space="preserve"> </v>
      </c>
      <c r="M73" s="292"/>
      <c r="N73" s="293" t="str">
        <f>Badges!C534</f>
        <v>Pitch your pretend business</v>
      </c>
      <c r="O73" s="295" t="str">
        <f>IF(Badges!F534="A","A"," ")</f>
        <v xml:space="preserve"> </v>
      </c>
      <c r="Q73" s="499" t="str">
        <f>'Age-Level'!C12</f>
        <v>Cookie Sales (Year 1)</v>
      </c>
      <c r="R73" s="499"/>
      <c r="S73" s="304" t="str">
        <f>IF('Age-Level'!F12="A","A"," ")</f>
        <v xml:space="preserve"> </v>
      </c>
    </row>
    <row r="74" spans="1:19" x14ac:dyDescent="0.2">
      <c r="A74" s="497" t="str">
        <f>Summary!A23</f>
        <v>Practice with Purpose</v>
      </c>
      <c r="B74" s="498"/>
      <c r="C74" s="297" t="str">
        <f>IF(Badges!F399="C","C",IF(Badges!F399="P","P",""))</f>
        <v/>
      </c>
      <c r="E74" s="292"/>
      <c r="F74" s="293" t="str">
        <f>Badges!C388</f>
        <v>Work with an expert, coach</v>
      </c>
      <c r="G74" s="295" t="str">
        <f>IF(Badges!F388="A","A"," ")</f>
        <v xml:space="preserve"> </v>
      </c>
      <c r="I74" s="292"/>
      <c r="J74" s="293" t="str">
        <f>Badges!C461</f>
        <v>Research situations that require</v>
      </c>
      <c r="K74" s="295" t="str">
        <f>IF(Badges!F461="A","A"," ")</f>
        <v xml:space="preserve"> </v>
      </c>
      <c r="M74" s="292"/>
      <c r="N74" s="293" t="str">
        <f>Badges!C535</f>
        <v>Conduct a "focus group"</v>
      </c>
      <c r="O74" s="295" t="str">
        <f>IF(Badges!F535="A","A"," ")</f>
        <v xml:space="preserve"> </v>
      </c>
      <c r="Q74" s="499" t="str">
        <f>'Age-Level'!C13</f>
        <v>Cookie Pin (Year 1)</v>
      </c>
      <c r="R74" s="499"/>
      <c r="S74" s="304" t="str">
        <f>IF('Age-Level'!F13="A","A"," ")</f>
        <v xml:space="preserve"> </v>
      </c>
    </row>
    <row r="75" spans="1:19" x14ac:dyDescent="0.2">
      <c r="A75" s="497" t="str">
        <f>Summary!A24</f>
        <v>Inside Government</v>
      </c>
      <c r="B75" s="498"/>
      <c r="C75" s="297" t="str">
        <f>IF(Badges!F422="C","C",IF(Badges!F422="P","P",""))</f>
        <v/>
      </c>
      <c r="E75" s="292"/>
      <c r="F75" s="293" t="str">
        <f>Badges!C389</f>
        <v xml:space="preserve">Find a video with strength </v>
      </c>
      <c r="G75" s="295" t="str">
        <f>IF(Badges!F389="A","A"," ")</f>
        <v xml:space="preserve"> </v>
      </c>
      <c r="I75" s="292"/>
      <c r="J75" s="293" t="str">
        <f>Badges!C462</f>
        <v>Go on a field trip to an ER</v>
      </c>
      <c r="K75" s="295" t="str">
        <f>IF(Badges!F462="A","A"," ")</f>
        <v xml:space="preserve"> </v>
      </c>
      <c r="M75" s="292"/>
      <c r="N75" s="293" t="str">
        <f>Badges!C536</f>
        <v>Do a survey</v>
      </c>
      <c r="O75" s="295" t="str">
        <f>IF(Badges!F536="A","A"," ")</f>
        <v xml:space="preserve"> </v>
      </c>
      <c r="Q75" s="499" t="str">
        <f>'Age-Level'!C14</f>
        <v>Cookie Rally (Year 2)</v>
      </c>
      <c r="R75" s="499"/>
      <c r="S75" s="304" t="str">
        <f>IF('Age-Level'!F14="A","A"," ")</f>
        <v xml:space="preserve"> </v>
      </c>
    </row>
    <row r="76" spans="1:19" x14ac:dyDescent="0.2">
      <c r="A76" s="497" t="str">
        <f>Summary!A25</f>
        <v>Simple Meals</v>
      </c>
      <c r="B76" s="498"/>
      <c r="C76" s="297" t="str">
        <f>IF(Badges!F445="C","C",IF(Badges!F445="P","P",""))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IF('Age-Level'!F15="A","A"," ")</f>
        <v xml:space="preserve"> </v>
      </c>
    </row>
    <row r="77" spans="1:19" x14ac:dyDescent="0.2">
      <c r="A77" s="497" t="str">
        <f>Summary!A26</f>
        <v>Junior First Aid</v>
      </c>
      <c r="B77" s="498"/>
      <c r="C77" s="297" t="str">
        <f>IF(Badges!F468="C","C",IF(Badges!F468="P","P",""))</f>
        <v/>
      </c>
      <c r="E77" s="292"/>
      <c r="F77" s="293" t="str">
        <f>Badges!C391</f>
        <v>Talk to a coach or gym teacher</v>
      </c>
      <c r="G77" s="295" t="str">
        <f>IF(Badges!F391="A","A"," ")</f>
        <v xml:space="preserve"> </v>
      </c>
      <c r="I77" s="292"/>
      <c r="J77" s="293" t="str">
        <f>Badges!C464</f>
        <v>Read about illnesses and how to</v>
      </c>
      <c r="K77" s="295" t="str">
        <f>IF(Badges!F464="A","A"," ")</f>
        <v xml:space="preserve"> </v>
      </c>
      <c r="M77" s="292">
        <v>1</v>
      </c>
      <c r="N77" s="293" t="str">
        <f>Badges!C540</f>
        <v>Explore your needs and wants</v>
      </c>
      <c r="O77" s="294"/>
      <c r="Q77" s="499" t="str">
        <f>'Age-Level'!C16</f>
        <v>Cookie Pin (Year 2)</v>
      </c>
      <c r="R77" s="499"/>
      <c r="S77" s="304" t="str">
        <f>IF('Age-Level'!F16="A","A"," ")</f>
        <v xml:space="preserve"> </v>
      </c>
    </row>
    <row r="78" spans="1:19" x14ac:dyDescent="0.2">
      <c r="A78" s="497" t="str">
        <f>Summary!A27</f>
        <v>Junior Girl Scout Way</v>
      </c>
      <c r="B78" s="498"/>
      <c r="C78" s="297" t="str">
        <f>IF(Badges!F491="C","C",IF(Badges!F491="P","P",""))</f>
        <v/>
      </c>
      <c r="E78" s="292"/>
      <c r="F78" s="293" t="str">
        <f>Badges!C392</f>
        <v>Work with a friend who likes the</v>
      </c>
      <c r="G78" s="295" t="str">
        <f>IF(Badges!F392="A","A"," ")</f>
        <v xml:space="preserve"> </v>
      </c>
      <c r="I78" s="292"/>
      <c r="J78" s="293" t="str">
        <f>Badges!C465</f>
        <v>Visit a medical clinic</v>
      </c>
      <c r="K78" s="295" t="str">
        <f>IF(Badges!F465="A","A"," ")</f>
        <v xml:space="preserve"> </v>
      </c>
      <c r="M78" s="292"/>
      <c r="N78" s="293" t="str">
        <f>Badges!C541</f>
        <v>Go on a home tour</v>
      </c>
      <c r="O78" s="295" t="str">
        <f>IF(Badges!F541="A","A"," ")</f>
        <v xml:space="preserve"> </v>
      </c>
      <c r="Q78" s="499" t="str">
        <f>'Age-Level'!C18</f>
        <v>Fall Sales (Year 1)</v>
      </c>
      <c r="R78" s="499"/>
      <c r="S78" s="297" t="str">
        <f>IF('Age-Level'!F18="A","A","")</f>
        <v/>
      </c>
    </row>
    <row r="79" spans="1:19" x14ac:dyDescent="0.2">
      <c r="A79" s="502" t="str">
        <f>Summary!A28</f>
        <v>Flowers</v>
      </c>
      <c r="B79" s="503"/>
      <c r="C79" s="298" t="str">
        <f>IF(Badges!F514="C","C",IF(Badges!F514="P","P",""))</f>
        <v/>
      </c>
      <c r="E79" s="292"/>
      <c r="F79" s="293" t="str">
        <f>Badges!C393</f>
        <v>Find a drill in a book or online</v>
      </c>
      <c r="G79" s="295" t="str">
        <f>IF(Badges!F393="A","A"," ")</f>
        <v xml:space="preserve"> </v>
      </c>
      <c r="I79" s="292"/>
      <c r="J79" s="293" t="str">
        <f>Badges!C466</f>
        <v>Talk to family members and</v>
      </c>
      <c r="K79" s="295" t="str">
        <f>IF(Badges!F466="A","A"," ")</f>
        <v xml:space="preserve"> </v>
      </c>
      <c r="M79" s="292"/>
      <c r="N79" s="293" t="str">
        <f>Badges!C542</f>
        <v>Make a collage</v>
      </c>
      <c r="O79" s="295" t="str">
        <f>IF(Badges!F542="A","A"," ")</f>
        <v xml:space="preserve"> </v>
      </c>
      <c r="Q79" s="499" t="str">
        <f>'Age-Level'!C19</f>
        <v>Fall Sales (Year 2)</v>
      </c>
      <c r="R79" s="499"/>
      <c r="S79" s="297" t="str">
        <f>IF('Age-Level'!F19="A","A","")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IF(Badges!F543="A","A"," ")</f>
        <v xml:space="preserve"> </v>
      </c>
      <c r="Q80" s="499" t="str">
        <f>'Age-Level'!C21</f>
        <v>Thinking Day (Year 1)</v>
      </c>
      <c r="R80" s="499"/>
      <c r="S80" s="297" t="str">
        <f>IF('Age-Level'!F21="A","A","")</f>
        <v/>
      </c>
    </row>
    <row r="81" spans="1:22" x14ac:dyDescent="0.2">
      <c r="A81" s="505" t="str">
        <f>Summary!A30</f>
        <v>Business Owner</v>
      </c>
      <c r="B81" s="506"/>
      <c r="C81" s="296" t="str">
        <f>IF(Badges!F538="C","C",IF(Badges!F538="P","P",""))</f>
        <v/>
      </c>
      <c r="E81" s="292"/>
      <c r="F81" s="293" t="str">
        <f>Badges!C395</f>
        <v>Discuss the process with a</v>
      </c>
      <c r="G81" s="295" t="str">
        <f>IF(Badges!F395="A","A","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IF('Age-Level'!F22="A","A","")</f>
        <v/>
      </c>
    </row>
    <row r="82" spans="1:22" x14ac:dyDescent="0.2">
      <c r="A82" s="497" t="str">
        <f>Summary!A31</f>
        <v>Savvy Shopper</v>
      </c>
      <c r="B82" s="498"/>
      <c r="C82" s="297" t="str">
        <f>IF(Badges!F561="C","C",IF(Badges!F561="P","P",""))</f>
        <v/>
      </c>
      <c r="E82" s="292"/>
      <c r="F82" s="293" t="str">
        <f>Badges!C396</f>
        <v>Write a "Top 10 Tips for</v>
      </c>
      <c r="G82" s="295" t="str">
        <f>IF(Badges!F396="A","A"," ")</f>
        <v xml:space="preserve"> </v>
      </c>
      <c r="I82" s="292"/>
      <c r="J82" s="293" t="str">
        <f>Badges!C471</f>
        <v>Find lift-the-spirit songs</v>
      </c>
      <c r="K82" s="295" t="str">
        <f>IF(Badges!F471="A","A"," ")</f>
        <v xml:space="preserve"> </v>
      </c>
      <c r="M82" s="292"/>
      <c r="N82" s="293" t="str">
        <f>Badges!C545</f>
        <v>Log your wants</v>
      </c>
      <c r="O82" s="295" t="str">
        <f>IF(Badges!F545="A","A"," ")</f>
        <v xml:space="preserve"> </v>
      </c>
      <c r="Q82" s="499" t="str">
        <f>'Age-Level'!C24</f>
        <v>Global Action Award</v>
      </c>
      <c r="R82" s="499"/>
      <c r="S82" s="297" t="str">
        <f>IF('Age-Level'!F24="A","A","")</f>
        <v/>
      </c>
    </row>
    <row r="83" spans="1:22" x14ac:dyDescent="0.2">
      <c r="A83" s="524" t="str">
        <f>Summary!A32</f>
        <v>Cookie Business</v>
      </c>
      <c r="B83" s="525"/>
      <c r="C83" s="526"/>
      <c r="D83" s="288"/>
      <c r="E83" s="292"/>
      <c r="F83" s="293" t="str">
        <f>Badges!C397</f>
        <v>Make a short video or photo</v>
      </c>
      <c r="G83" s="295" t="str">
        <f>IF(Badges!F397="A","A"," ")</f>
        <v xml:space="preserve"> </v>
      </c>
      <c r="I83" s="292"/>
      <c r="J83" s="293" t="str">
        <f>Badges!C472</f>
        <v>Pick songs for a ceremony or</v>
      </c>
      <c r="K83" s="295" t="str">
        <f>IF(Badges!F472="A","A"," ")</f>
        <v xml:space="preserve"> </v>
      </c>
      <c r="M83" s="292"/>
      <c r="N83" s="293" t="str">
        <f>Badges!C546</f>
        <v>Investigate the latest trends</v>
      </c>
      <c r="O83" s="295" t="str">
        <f>IF(Badges!F546="A","A"," ")</f>
        <v xml:space="preserve"> </v>
      </c>
      <c r="Q83" s="499" t="str">
        <f>'Age-Level'!C26</f>
        <v>Journey Summit Pin</v>
      </c>
      <c r="R83" s="499"/>
      <c r="S83" s="297" t="str">
        <f>IF('Age-Level'!F26="A","A","")</f>
        <v/>
      </c>
    </row>
    <row r="84" spans="1:22" x14ac:dyDescent="0.2">
      <c r="A84" s="497" t="str">
        <f>Summary!A33</f>
        <v>Cookie CEO</v>
      </c>
      <c r="B84" s="498"/>
      <c r="C84" s="297" t="str">
        <f>IF(Badges!F575="C","C",IF(Badges!F575="P","P",""))</f>
        <v>C</v>
      </c>
      <c r="E84" s="500" t="str">
        <f>Badges!B400</f>
        <v>Inside Government</v>
      </c>
      <c r="F84" s="500"/>
      <c r="G84" s="500"/>
      <c r="I84" s="292"/>
      <c r="J84" s="293" t="str">
        <f>Badges!C473</f>
        <v>Make up a song to share a</v>
      </c>
      <c r="K84" s="295" t="str">
        <f>IF(Badges!F473="A","A"," ")</f>
        <v xml:space="preserve"> </v>
      </c>
      <c r="M84" s="292"/>
      <c r="N84" s="293" t="str">
        <f>Badges!C547</f>
        <v>Do some time travel</v>
      </c>
      <c r="O84" s="295" t="str">
        <f>IF(Badges!F547="A","A"," ")</f>
        <v xml:space="preserve"> </v>
      </c>
      <c r="Q84" s="499" t="str">
        <f>'Age-Level'!C28</f>
        <v>International Friendship Recognition</v>
      </c>
      <c r="R84" s="499"/>
      <c r="S84" s="297" t="str">
        <f>IF('Age-Level'!F28="A","A","")</f>
        <v/>
      </c>
    </row>
    <row r="85" spans="1:22" x14ac:dyDescent="0.2">
      <c r="A85" s="497" t="str">
        <f>Summary!A34</f>
        <v>Customer Insights</v>
      </c>
      <c r="B85" s="498"/>
      <c r="C85" s="297" t="str">
        <f>IF(Badges!F588="C","C",IF(Badges!F588="P","P",""))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IF('Age-Level'!F30="A","A","")</f>
        <v/>
      </c>
    </row>
    <row r="86" spans="1:22" x14ac:dyDescent="0.2">
      <c r="A86" s="332"/>
      <c r="B86" s="332"/>
      <c r="C86" s="361"/>
      <c r="E86" s="292"/>
      <c r="F86" s="293" t="str">
        <f>Badges!C402</f>
        <v>Be an active citizen in action</v>
      </c>
      <c r="G86" s="295" t="str">
        <f>IF(Badges!F402="A","A"," ")</f>
        <v xml:space="preserve"> </v>
      </c>
      <c r="I86" s="292"/>
      <c r="J86" s="293" t="str">
        <f>Badges!C475</f>
        <v>Celebrate the Girl Scout Promise</v>
      </c>
      <c r="K86" s="295" t="str">
        <f>IF(Badges!F475="A","A"," ")</f>
        <v xml:space="preserve"> </v>
      </c>
      <c r="M86" s="292"/>
      <c r="N86" s="293" t="str">
        <f>Badges!C549</f>
        <v>Family stories</v>
      </c>
      <c r="O86" s="295" t="str">
        <f>IF(Badges!F549="A","A"," ")</f>
        <v xml:space="preserve"> </v>
      </c>
      <c r="Q86" s="499" t="str">
        <f>'Age-Level'!C31</f>
        <v>Rededication (1st year)</v>
      </c>
      <c r="R86" s="499"/>
      <c r="S86" s="309" t="str">
        <f>IF('Age-Level'!F31="C","C","")</f>
        <v/>
      </c>
    </row>
    <row r="87" spans="1:22" x14ac:dyDescent="0.2">
      <c r="A87" s="518" t="s">
        <v>133</v>
      </c>
      <c r="B87" s="519"/>
      <c r="C87" s="519"/>
      <c r="E87" s="292"/>
      <c r="F87" s="293" t="str">
        <f>Badges!C403</f>
        <v>Take a poll</v>
      </c>
      <c r="G87" s="295" t="str">
        <f>IF(Badges!F403="A","A"," ")</f>
        <v xml:space="preserve"> </v>
      </c>
      <c r="I87" s="292"/>
      <c r="J87" s="293" t="str">
        <f>Badges!C476</f>
        <v xml:space="preserve">Imagine yourself as one of the </v>
      </c>
      <c r="K87" s="295" t="str">
        <f>IF(Badges!F476="A","A"," ")</f>
        <v xml:space="preserve"> </v>
      </c>
      <c r="M87" s="292"/>
      <c r="N87" s="293" t="str">
        <f>Badges!C550</f>
        <v>Trade stories with friends</v>
      </c>
      <c r="O87" s="295" t="str">
        <f>IF(Badges!F550="A","A"," ")</f>
        <v xml:space="preserve"> </v>
      </c>
      <c r="Q87" s="499" t="str">
        <f>'Age-Level'!C32</f>
        <v>Rededication (2nd year)</v>
      </c>
      <c r="R87" s="499"/>
      <c r="S87" s="309" t="str">
        <f>IF('Age-Level'!F32="C","C","")</f>
        <v/>
      </c>
    </row>
    <row r="88" spans="1:22" x14ac:dyDescent="0.2">
      <c r="B88" s="520" t="str">
        <f>Journeys!A6</f>
        <v>Agent of Change</v>
      </c>
      <c r="C88" s="521"/>
      <c r="E88" s="292"/>
      <c r="F88" s="293" t="str">
        <f>Badges!C404</f>
        <v>Get a global view</v>
      </c>
      <c r="G88" s="295" t="str">
        <f>IF(Badges!F404="A","A"," ")</f>
        <v xml:space="preserve"> </v>
      </c>
      <c r="I88" s="292"/>
      <c r="J88" s="293" t="str">
        <f>Badges!C477</f>
        <v>Help a Brownie or Daisy group</v>
      </c>
      <c r="K88" s="295" t="str">
        <f>IF(Badges!F477="A","A"," ")</f>
        <v xml:space="preserve"> </v>
      </c>
      <c r="M88" s="292"/>
      <c r="N88" s="293" t="str">
        <f>Badges!C551</f>
        <v>Analyze customer reviews</v>
      </c>
      <c r="O88" s="295" t="str">
        <f>IF(Badges!F551="A","A"," ")</f>
        <v xml:space="preserve"> </v>
      </c>
      <c r="Q88" s="499" t="str">
        <f>'Age-Level'!C33</f>
        <v>Rededication (3rd year)</v>
      </c>
      <c r="R88" s="499"/>
      <c r="S88" s="309" t="str">
        <f>IF('Age-Level'!F33="C","C","")</f>
        <v/>
      </c>
    </row>
    <row r="89" spans="1:22" x14ac:dyDescent="0.2">
      <c r="B89" s="303" t="str">
        <f>Journeys!B7</f>
        <v>The Power of One Award</v>
      </c>
      <c r="C89" s="304" t="str">
        <f>Journeys!F11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IF('Age-Level'!F34="C","C","")</f>
        <v/>
      </c>
    </row>
    <row r="90" spans="1:22" x14ac:dyDescent="0.2">
      <c r="B90" s="303" t="str">
        <f>Journeys!B12</f>
        <v>The Power of Team Award</v>
      </c>
      <c r="C90" s="304" t="str">
        <f>Journeys!F15</f>
        <v xml:space="preserve"> </v>
      </c>
      <c r="E90" s="292"/>
      <c r="F90" s="293" t="str">
        <f>Badges!C406</f>
        <v>Visit a branch of the city, town</v>
      </c>
      <c r="G90" s="295" t="str">
        <f>IF(Badges!F406="A","A"," ")</f>
        <v xml:space="preserve"> </v>
      </c>
      <c r="I90" s="292"/>
      <c r="J90" s="293" t="str">
        <f>Badges!C479</f>
        <v>Make a time capsule</v>
      </c>
      <c r="K90" s="295" t="str">
        <f>IF(Badges!F479="A","A"," ")</f>
        <v xml:space="preserve"> </v>
      </c>
      <c r="M90" s="292"/>
      <c r="N90" s="293" t="str">
        <f>Badges!C553</f>
        <v>Visit the mall</v>
      </c>
      <c r="O90" s="295" t="str">
        <f>IF(Badges!F553="A","A"," ")</f>
        <v xml:space="preserve"> </v>
      </c>
      <c r="Q90" s="499" t="str">
        <f>'Age-Level'!C35</f>
        <v>Rededication (5th year)</v>
      </c>
      <c r="R90" s="499"/>
      <c r="S90" s="309" t="str">
        <f>IF('Age-Level'!F35="C","C","")</f>
        <v/>
      </c>
    </row>
    <row r="91" spans="1:22" x14ac:dyDescent="0.2">
      <c r="B91" s="303" t="str">
        <f>Journeys!B16</f>
        <v>The Power of Community Award</v>
      </c>
      <c r="C91" s="304" t="str">
        <f>Journeys!F19</f>
        <v xml:space="preserve"> </v>
      </c>
      <c r="E91" s="292"/>
      <c r="F91" s="293" t="str">
        <f>Badges!C407</f>
        <v>Interview an elected official</v>
      </c>
      <c r="G91" s="295" t="str">
        <f>IF(Badges!F407="A","A"," ")</f>
        <v xml:space="preserve"> </v>
      </c>
      <c r="I91" s="292"/>
      <c r="J91" s="293" t="str">
        <f>Badges!C480</f>
        <v>Scouts' Own for sisterhood</v>
      </c>
      <c r="K91" s="295" t="str">
        <f>IF(Badges!F480="A","A"," ")</f>
        <v xml:space="preserve"> </v>
      </c>
      <c r="M91" s="292"/>
      <c r="N91" s="293" t="str">
        <f>Badges!C554</f>
        <v>Shop for groceries</v>
      </c>
      <c r="O91" s="295" t="str">
        <f>IF(Badges!F554="A","A","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IF(Badges!F408="A","A"," ")</f>
        <v xml:space="preserve"> </v>
      </c>
      <c r="I92" s="292"/>
      <c r="J92" s="293" t="str">
        <f>Badges!C481</f>
        <v>Sisters across time</v>
      </c>
      <c r="K92" s="295" t="str">
        <f>IF(Badges!F481="A","A"," ")</f>
        <v xml:space="preserve"> </v>
      </c>
      <c r="M92" s="292"/>
      <c r="N92" s="293" t="str">
        <f>Badges!C555</f>
        <v>Go on a comparison scavenger</v>
      </c>
      <c r="O92" s="295" t="str">
        <f>IF(Badges!F555="A","A"," ")</f>
        <v xml:space="preserve"> </v>
      </c>
      <c r="Q92" s="372">
        <v>1</v>
      </c>
      <c r="R92" s="329" t="str">
        <f>'Age-Level'!C37</f>
        <v>Choose one line from the Law</v>
      </c>
      <c r="S92" s="309" t="str">
        <f>IF('Age-Level'!F37="A","A","")</f>
        <v/>
      </c>
    </row>
    <row r="93" spans="1:22" x14ac:dyDescent="0.2">
      <c r="A93" s="302"/>
      <c r="B93" s="303" t="str">
        <f>Journeys!B23</f>
        <v>Energize Award</v>
      </c>
      <c r="C93" s="304" t="str">
        <f>Journeys!F27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IF('Age-Level'!F38="A","A","")</f>
        <v/>
      </c>
    </row>
    <row r="94" spans="1:22" x14ac:dyDescent="0.2">
      <c r="A94" s="302"/>
      <c r="B94" s="303" t="str">
        <f>Journeys!B28</f>
        <v>Investigate Award</v>
      </c>
      <c r="C94" s="304" t="str">
        <f>Journeys!F32</f>
        <v xml:space="preserve"> </v>
      </c>
      <c r="E94" s="292"/>
      <c r="F94" s="293" t="str">
        <f>Badges!C410</f>
        <v>Hold a "mock vote" on</v>
      </c>
      <c r="G94" s="295" t="str">
        <f>IF(Badges!F410="A","A"," ")</f>
        <v xml:space="preserve"> </v>
      </c>
      <c r="I94" s="292"/>
      <c r="J94" s="293" t="str">
        <f>Badges!C483</f>
        <v>Improve part of a park in your</v>
      </c>
      <c r="K94" s="295" t="str">
        <f>IF(Badges!F483="A","A"," ")</f>
        <v xml:space="preserve"> </v>
      </c>
      <c r="M94" s="292"/>
      <c r="N94" s="293" t="str">
        <f>Badges!C557</f>
        <v>Help with a family purchase</v>
      </c>
      <c r="O94" s="295" t="str">
        <f>IF(Badges!F557="A","A"," ")</f>
        <v xml:space="preserve"> </v>
      </c>
      <c r="Q94" s="370">
        <v>3</v>
      </c>
      <c r="R94" s="329" t="str">
        <f>'Age-Level'!C39</f>
        <v>Gather three inspirational quotes</v>
      </c>
      <c r="S94" s="309" t="str">
        <f>IF('Age-Level'!F39="A","A","")</f>
        <v/>
      </c>
    </row>
    <row r="95" spans="1:22" x14ac:dyDescent="0.2">
      <c r="A95" s="299"/>
      <c r="B95" s="303" t="str">
        <f>Journeys!B33</f>
        <v>Innovate Award</v>
      </c>
      <c r="C95" s="304" t="str">
        <f>Journeys!F36</f>
        <v xml:space="preserve"> </v>
      </c>
      <c r="E95" s="292"/>
      <c r="F95" s="293" t="str">
        <f>Badges!C411</f>
        <v>For 24 hours, list the laws that</v>
      </c>
      <c r="G95" s="295" t="str">
        <f>IF(Badges!F411="A","A"," ")</f>
        <v xml:space="preserve"> </v>
      </c>
      <c r="I95" s="292"/>
      <c r="J95" s="293" t="str">
        <f>Badges!C484</f>
        <v>Tackle a problem in your</v>
      </c>
      <c r="K95" s="295" t="str">
        <f>IF(Badges!F484="A","A"," ")</f>
        <v xml:space="preserve"> </v>
      </c>
      <c r="M95" s="292"/>
      <c r="N95" s="293" t="str">
        <f>Badges!C558</f>
        <v>Make a plan for your cookie</v>
      </c>
      <c r="O95" s="295" t="str">
        <f>IF(Badges!F558="A","A"," ")</f>
        <v xml:space="preserve"> </v>
      </c>
      <c r="Q95" s="370">
        <v>4</v>
      </c>
      <c r="R95" s="329" t="str">
        <f>'Age-Level'!C40</f>
        <v>Make something to remind you</v>
      </c>
      <c r="S95" s="309" t="str">
        <f>IF('Age-Level'!F40="A","A","")</f>
        <v/>
      </c>
      <c r="U95" s="290"/>
      <c r="V95" s="290"/>
    </row>
    <row r="96" spans="1:22" x14ac:dyDescent="0.2">
      <c r="B96" s="364" t="str">
        <f>Journeys!A39</f>
        <v>aMUSE</v>
      </c>
      <c r="C96" s="365"/>
      <c r="E96" s="292"/>
      <c r="F96" s="293" t="str">
        <f>Badges!C412</f>
        <v>Think about laws you might</v>
      </c>
      <c r="G96" s="295" t="str">
        <f>IF(Badges!F412="A","A"," ")</f>
        <v xml:space="preserve"> </v>
      </c>
      <c r="I96" s="292"/>
      <c r="J96" s="293" t="str">
        <f>Badges!C485</f>
        <v>Make a walking tour for your</v>
      </c>
      <c r="K96" s="295" t="str">
        <f>IF(Badges!F485="A","A"," ")</f>
        <v xml:space="preserve"> </v>
      </c>
      <c r="M96" s="292"/>
      <c r="N96" s="293" t="str">
        <f>Badges!C559</f>
        <v>Look into your future</v>
      </c>
      <c r="O96" s="295" t="str">
        <f>IF(Badges!F559="A","A"," ")</f>
        <v xml:space="preserve"> </v>
      </c>
      <c r="Q96" s="370">
        <v>5</v>
      </c>
      <c r="R96" s="329" t="str">
        <f>'Age-Level'!C41</f>
        <v xml:space="preserve">Make a commitment to live what </v>
      </c>
      <c r="S96" s="309" t="str">
        <f>IF('Age-Level'!F41="A","A","")</f>
        <v/>
      </c>
      <c r="U96" s="290"/>
      <c r="V96" s="290"/>
    </row>
    <row r="97" spans="1:23" x14ac:dyDescent="0.2">
      <c r="B97" s="303" t="str">
        <f>Journeys!B40</f>
        <v>Reach Out</v>
      </c>
      <c r="C97" s="304" t="str">
        <f>Journeys!F42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Journeys!F45</f>
        <v xml:space="preserve"> </v>
      </c>
      <c r="E98" s="292"/>
      <c r="F98" s="293" t="str">
        <f>Badges!C414</f>
        <v>Report on a government meeting</v>
      </c>
      <c r="G98" s="295" t="str">
        <f>IF(Badges!F414="A","A"," ")</f>
        <v xml:space="preserve"> </v>
      </c>
      <c r="I98" s="292"/>
      <c r="J98" s="293" t="str">
        <f>Badges!C487</f>
        <v>Try a tradition from the past</v>
      </c>
      <c r="K98" s="295" t="str">
        <f>IF(Badges!F487="A","A"," ")</f>
        <v xml:space="preserve"> </v>
      </c>
      <c r="M98" s="292">
        <v>1</v>
      </c>
      <c r="N98" s="293" t="str">
        <f>Badges!C564</f>
        <v>Set a group goal</v>
      </c>
      <c r="O98" s="294"/>
      <c r="Q98" s="372">
        <v>1</v>
      </c>
      <c r="R98" s="329" t="str">
        <f>'Age-Level'!C44</f>
        <v>Choose one line from the Law</v>
      </c>
      <c r="S98" s="309" t="str">
        <f>IF('Age-Level'!F44="A","A","")</f>
        <v/>
      </c>
      <c r="U98" s="290"/>
      <c r="V98" s="290"/>
    </row>
    <row r="99" spans="1:23" x14ac:dyDescent="0.2">
      <c r="B99" s="303" t="str">
        <f>Journeys!B46</f>
        <v>Try Out</v>
      </c>
      <c r="C99" s="304" t="str">
        <f>Journeys!F48</f>
        <v xml:space="preserve"> </v>
      </c>
      <c r="E99" s="292"/>
      <c r="F99" s="293" t="str">
        <f>Badges!C415</f>
        <v>Follow the local news every day</v>
      </c>
      <c r="G99" s="295" t="str">
        <f>IF(Badges!F415="A","A"," ")</f>
        <v xml:space="preserve"> </v>
      </c>
      <c r="I99" s="292"/>
      <c r="J99" s="293" t="str">
        <f>Badges!C488</f>
        <v>Create a game about Girl Scout</v>
      </c>
      <c r="K99" s="295" t="str">
        <f>IF(Badges!F488="A","A"," ")</f>
        <v xml:space="preserve"> </v>
      </c>
      <c r="M99" s="292"/>
      <c r="N99" s="293" t="str">
        <f>Badges!C565</f>
        <v>Decide how many boxes of</v>
      </c>
      <c r="O99" s="295" t="str">
        <f>IF(Badges!F565="A","A"," ")</f>
        <v>A</v>
      </c>
      <c r="Q99" s="370">
        <v>2</v>
      </c>
      <c r="R99" s="329" t="str">
        <f>'Age-Level'!C45</f>
        <v>Find a woman in your community</v>
      </c>
      <c r="S99" s="309" t="str">
        <f>IF('Age-Level'!F45="A","A","")</f>
        <v/>
      </c>
      <c r="U99" s="368"/>
      <c r="V99" s="369"/>
      <c r="W99" s="328"/>
    </row>
    <row r="100" spans="1:23" x14ac:dyDescent="0.2">
      <c r="B100" s="320"/>
      <c r="C100" s="320"/>
      <c r="E100" s="292"/>
      <c r="F100" s="293" t="str">
        <f>Badges!C416</f>
        <v>Interview a local historian or</v>
      </c>
      <c r="G100" s="295" t="str">
        <f>IF(Badges!F416="A","A"," ")</f>
        <v xml:space="preserve"> </v>
      </c>
      <c r="I100" s="292"/>
      <c r="J100" s="293" t="str">
        <f>Badges!C489</f>
        <v>Start a Dez chain story</v>
      </c>
      <c r="K100" s="295" t="str">
        <f>IF(Badges!F489="A","A"," ")</f>
        <v xml:space="preserve"> </v>
      </c>
      <c r="M100" s="292">
        <v>2</v>
      </c>
      <c r="N100" s="293" t="str">
        <f>Badges!C566</f>
        <v>Explore how a small business</v>
      </c>
      <c r="O100" s="294"/>
      <c r="Q100" s="370">
        <v>3</v>
      </c>
      <c r="R100" s="329" t="str">
        <f>'Age-Level'!C46</f>
        <v>Gather three inspirational quotes</v>
      </c>
      <c r="S100" s="309" t="str">
        <f>IF('Age-Level'!F46="A","A","")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IF(Badges!F567="A","A"," ")</f>
        <v>A</v>
      </c>
      <c r="Q101" s="370">
        <v>4</v>
      </c>
      <c r="R101" s="329" t="str">
        <f>'Age-Level'!C47</f>
        <v>Make something to remind you</v>
      </c>
      <c r="S101" s="309" t="str">
        <f>IF('Age-Level'!F47="A","A","")</f>
        <v/>
      </c>
      <c r="U101" s="290"/>
      <c r="V101" s="290"/>
    </row>
    <row r="102" spans="1:23" x14ac:dyDescent="0.2">
      <c r="A102" s="306"/>
      <c r="B102" s="330" t="str">
        <f>Bridging!B6</f>
        <v>Pass It On!</v>
      </c>
      <c r="C102" s="296" t="str">
        <f>IF(Bridging!F10="C","C",IF(Bridging!F10="P","P",""))</f>
        <v>C</v>
      </c>
      <c r="E102" s="292"/>
      <c r="F102" s="293" t="str">
        <f>Badges!C418</f>
        <v>Plan a campaign as if you were</v>
      </c>
      <c r="G102" s="295" t="str">
        <f>IF(Badges!F418="A","A","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IF('Age-Level'!F48="A","A","")</f>
        <v/>
      </c>
      <c r="U102" s="290"/>
      <c r="V102" s="290"/>
    </row>
    <row r="103" spans="1:23" x14ac:dyDescent="0.2">
      <c r="A103" s="306"/>
      <c r="B103" s="307" t="str">
        <f>Bridging!B11</f>
        <v>Look Ahead!</v>
      </c>
      <c r="C103" s="297" t="str">
        <f>IF(Bridging!F15="C","C",IF(Bridging!F15="P","P",""))</f>
        <v>C</v>
      </c>
      <c r="E103" s="292"/>
      <c r="F103" s="293" t="str">
        <f>Badges!C419</f>
        <v>Work on someone else's</v>
      </c>
      <c r="G103" s="295" t="str">
        <f>IF(Badges!F419="A","A"," ")</f>
        <v xml:space="preserve"> </v>
      </c>
      <c r="I103" s="292"/>
      <c r="J103" s="293" t="str">
        <f>Badges!C494</f>
        <v>Go on a flower hunt</v>
      </c>
      <c r="K103" s="295" t="str">
        <f>IF(Badges!F494="A","A"," ")</f>
        <v xml:space="preserve"> </v>
      </c>
      <c r="M103" s="292"/>
      <c r="N103" s="293" t="str">
        <f>Badges!C569</f>
        <v>Brainstorm with your group</v>
      </c>
      <c r="O103" s="295" t="str">
        <f>IF(Badges!F569="A","A"," ")</f>
        <v>A</v>
      </c>
      <c r="Q103" s="522" t="str">
        <f>'Age-Level'!B50</f>
        <v>Safety Award</v>
      </c>
      <c r="R103" s="523"/>
      <c r="S103" s="309"/>
      <c r="U103" s="290"/>
      <c r="V103" s="290"/>
    </row>
    <row r="104" spans="1:23" x14ac:dyDescent="0.2">
      <c r="A104" s="306"/>
      <c r="B104" s="329" t="str">
        <f>Bridging!C16</f>
        <v>Plan a Ceremony</v>
      </c>
      <c r="C104" s="297" t="str">
        <f>IF(Bridging!F17="C","C",IF(Bridging!F17="P","P",""))</f>
        <v/>
      </c>
      <c r="E104" s="292"/>
      <c r="F104" s="293" t="str">
        <f>Badges!C420</f>
        <v>Create a pamphlet or poster</v>
      </c>
      <c r="G104" s="295" t="str">
        <f>IF(Badges!F420="A","A"," ")</f>
        <v xml:space="preserve"> </v>
      </c>
      <c r="I104" s="292"/>
      <c r="J104" s="293" t="str">
        <f>Badges!C495</f>
        <v>Grow your flower</v>
      </c>
      <c r="K104" s="295" t="str">
        <f>IF(Badges!F495="A","A"," ")</f>
        <v xml:space="preserve"> </v>
      </c>
      <c r="M104" s="292">
        <v>4</v>
      </c>
      <c r="N104" s="293" t="str">
        <f>Badges!C570</f>
        <v>Learn to make a good impression</v>
      </c>
      <c r="O104" s="294"/>
      <c r="Q104" s="372">
        <v>1</v>
      </c>
      <c r="R104" s="329" t="str">
        <f>'Age-Level'!C51</f>
        <v>Find out what the most common</v>
      </c>
      <c r="S104" s="309" t="str">
        <f>IF('Age-Level'!F51="A","A","")</f>
        <v/>
      </c>
      <c r="U104" s="290"/>
      <c r="V104" s="290"/>
    </row>
    <row r="105" spans="1:23" x14ac:dyDescent="0.2">
      <c r="B105" s="308" t="s">
        <v>602</v>
      </c>
      <c r="C105" s="297" t="str">
        <f>IF(Bridging!F18="C","C",IF(Bridging!F18="P","P",""))</f>
        <v>P</v>
      </c>
      <c r="E105" s="500" t="str">
        <f>Badges!B423</f>
        <v>Simple Meals</v>
      </c>
      <c r="F105" s="501"/>
      <c r="G105" s="501"/>
      <c r="I105" s="292"/>
      <c r="J105" s="293" t="str">
        <f>Badges!C496</f>
        <v>Talk to a real botanist and learn</v>
      </c>
      <c r="K105" s="295" t="str">
        <f>IF(Badges!F496="A","A"," ")</f>
        <v xml:space="preserve"> </v>
      </c>
      <c r="M105" s="292"/>
      <c r="N105" s="293" t="str">
        <f>Badges!C571</f>
        <v>Who is more likely to make a</v>
      </c>
      <c r="O105" s="295" t="str">
        <f>IF(Badges!F571="A","A"," ")</f>
        <v>A</v>
      </c>
      <c r="Q105" s="370">
        <v>2</v>
      </c>
      <c r="R105" s="329" t="str">
        <f>'Age-Level'!C52</f>
        <v>Conduct an emergency evacuation</v>
      </c>
      <c r="S105" s="309" t="str">
        <f>IF('Age-Level'!F52="A","A","")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IF('Age-Level'!F53="A","A","")</f>
        <v/>
      </c>
      <c r="U106" s="290"/>
      <c r="V106" s="290"/>
    </row>
    <row r="107" spans="1:23" x14ac:dyDescent="0.2">
      <c r="A107" s="500" t="str">
        <f>Badges!B354</f>
        <v>Drawing</v>
      </c>
      <c r="B107" s="501"/>
      <c r="C107" s="501"/>
      <c r="E107" s="292"/>
      <c r="F107" s="293" t="str">
        <f>Badges!C425</f>
        <v>Visit a restaurant</v>
      </c>
      <c r="G107" s="295" t="str">
        <f>IF(Badges!F425="A","A"," ")</f>
        <v xml:space="preserve"> </v>
      </c>
      <c r="I107" s="292"/>
      <c r="J107" s="293" t="str">
        <f>Badges!C498</f>
        <v>Dye a flower</v>
      </c>
      <c r="K107" s="295" t="str">
        <f>IF(Badges!F498="A","A"," ")</f>
        <v xml:space="preserve"> </v>
      </c>
      <c r="M107" s="292"/>
      <c r="N107" s="293" t="str">
        <f>Badges!C573</f>
        <v>Your sales numbers are the key</v>
      </c>
      <c r="O107" s="295" t="str">
        <f>IF(Badges!F573="A","A"," ")</f>
        <v>A</v>
      </c>
      <c r="Q107" s="370">
        <v>4</v>
      </c>
      <c r="R107" s="329" t="str">
        <f>'Age-Level'!C54</f>
        <v>Learn about bicycle safety</v>
      </c>
      <c r="S107" s="309" t="str">
        <f>IF('Age-Level'!F54="A","A","")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IF(Badges!F426="A","A"," ")</f>
        <v xml:space="preserve"> </v>
      </c>
      <c r="I108" s="292"/>
      <c r="J108" s="293" t="str">
        <f>Badges!C499</f>
        <v>Stop and smell the flowers</v>
      </c>
      <c r="K108" s="295" t="str">
        <f>IF(Badges!F499="A","A"," ")</f>
        <v xml:space="preserve"> </v>
      </c>
      <c r="M108" s="500" t="str">
        <f>Badges!B576</f>
        <v>Customer Insights</v>
      </c>
      <c r="N108" s="501"/>
      <c r="O108" s="501"/>
      <c r="Q108" s="370">
        <v>5</v>
      </c>
      <c r="R108" s="329" t="str">
        <f>'Age-Level'!C55</f>
        <v>Go on a hazard-identification walk</v>
      </c>
      <c r="S108" s="309" t="str">
        <f>IF('Age-Level'!F55="A","A","")</f>
        <v/>
      </c>
      <c r="U108" s="290"/>
      <c r="V108" s="290"/>
    </row>
    <row r="109" spans="1:23" x14ac:dyDescent="0.2">
      <c r="A109" s="292"/>
      <c r="B109" s="293" t="str">
        <f>Badges!C356</f>
        <v>Try black and white</v>
      </c>
      <c r="C109" s="295" t="str">
        <f>IF(Badges!F356="A","A"," ")</f>
        <v xml:space="preserve"> </v>
      </c>
      <c r="E109" s="292"/>
      <c r="F109" s="293" t="str">
        <f>Badges!C427</f>
        <v>Tour a kitchen</v>
      </c>
      <c r="G109" s="295" t="str">
        <f>IF(Badges!F427="A","A"," ")</f>
        <v xml:space="preserve"> </v>
      </c>
      <c r="I109" s="292"/>
      <c r="J109" s="293" t="str">
        <f>Badges!C500</f>
        <v>Meet flower families</v>
      </c>
      <c r="K109" s="295" t="str">
        <f>IF(Badges!F500="A","A","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IF(Badges!F357="A","A","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IF(Badges!F578="A","A"," ")</f>
        <v xml:space="preserve"> </v>
      </c>
      <c r="Q110" s="518" t="s">
        <v>600</v>
      </c>
      <c r="R110" s="527"/>
      <c r="S110" s="527"/>
      <c r="U110" s="369"/>
      <c r="V110" s="369"/>
      <c r="W110" s="328"/>
    </row>
    <row r="111" spans="1:23" x14ac:dyDescent="0.2">
      <c r="A111" s="292"/>
      <c r="B111" s="293" t="str">
        <f>Badges!C358</f>
        <v>Mix and match</v>
      </c>
      <c r="C111" s="295" t="str">
        <f>IF(Badges!F358="A","A"," ")</f>
        <v>A</v>
      </c>
      <c r="E111" s="292"/>
      <c r="F111" s="293" t="str">
        <f>Badges!C429</f>
        <v>Make easy weekday breakfasts</v>
      </c>
      <c r="G111" s="295" t="str">
        <f>IF(Badges!F429="A","A"," ")</f>
        <v xml:space="preserve"> </v>
      </c>
      <c r="I111" s="292"/>
      <c r="J111" s="293" t="str">
        <f>Badges!C502</f>
        <v>Flowers are fruits in disguise</v>
      </c>
      <c r="K111" s="295" t="str">
        <f>IF(Badges!F502="A","A"," ")</f>
        <v xml:space="preserve"> </v>
      </c>
      <c r="M111" s="292">
        <v>2</v>
      </c>
      <c r="N111" s="293" t="str">
        <f>Badges!C579</f>
        <v>Do some research at the grocery store</v>
      </c>
      <c r="O111" s="294"/>
      <c r="Q111" s="522" t="str">
        <f>'Fun Patches'!C25</f>
        <v>&lt;LIST PATCH HERE&gt;</v>
      </c>
      <c r="R111" s="528"/>
      <c r="S111" s="304" t="str">
        <f>IF('Fun Patches'!F25="A","A","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IF(Badges!F430="A","A"," ")</f>
        <v xml:space="preserve"> </v>
      </c>
      <c r="I112" s="292"/>
      <c r="J112" s="293" t="str">
        <f>Badges!C503</f>
        <v>Flowers are healers</v>
      </c>
      <c r="K112" s="295" t="str">
        <f>IF(Badges!F503="A","A"," ")</f>
        <v xml:space="preserve"> </v>
      </c>
      <c r="M112" s="292"/>
      <c r="N112" s="293" t="str">
        <f>Badges!C580</f>
        <v>Walk through the aisles with your</v>
      </c>
      <c r="O112" s="295" t="str">
        <f>IF(Badges!F580="A","A"," ")</f>
        <v xml:space="preserve"> </v>
      </c>
      <c r="Q112" s="522" t="str">
        <f>'Fun Patches'!C26</f>
        <v>&lt;LIST PATCH HERE&gt;</v>
      </c>
      <c r="R112" s="528"/>
      <c r="S112" s="304" t="str">
        <f>IF('Fun Patches'!F26="A","A"," ")</f>
        <v xml:space="preserve"> </v>
      </c>
      <c r="U112" s="290"/>
      <c r="V112" s="290"/>
    </row>
    <row r="113" spans="1:22" x14ac:dyDescent="0.2">
      <c r="A113" s="292"/>
      <c r="B113" s="293" t="str">
        <f>Badges!C360</f>
        <v>Draw a picture of something that</v>
      </c>
      <c r="C113" s="295" t="str">
        <f>IF(Badges!F360="A","A"," ")</f>
        <v xml:space="preserve"> </v>
      </c>
      <c r="E113" s="292"/>
      <c r="F113" s="293" t="str">
        <f>Badges!C431</f>
        <v>Make a weekend breakfast</v>
      </c>
      <c r="G113" s="295" t="str">
        <f>IF(Badges!F431="A","A"," ")</f>
        <v xml:space="preserve"> </v>
      </c>
      <c r="I113" s="292"/>
      <c r="J113" s="293" t="str">
        <f>Badges!C504</f>
        <v>Flowers are calming</v>
      </c>
      <c r="K113" s="295" t="str">
        <f>IF(Badges!F504="A","A"," ")</f>
        <v xml:space="preserve"> </v>
      </c>
      <c r="M113" s="292">
        <v>3</v>
      </c>
      <c r="N113" s="293" t="str">
        <f>Badges!C581</f>
        <v>Find out who buys cookies and why</v>
      </c>
      <c r="O113" s="294"/>
      <c r="Q113" s="522" t="str">
        <f>'Fun Patches'!C27</f>
        <v>&lt;LIST PATCH HERE&gt;</v>
      </c>
      <c r="R113" s="528"/>
      <c r="S113" s="304" t="str">
        <f>IF('Fun Patches'!F27="A","A"," ")</f>
        <v xml:space="preserve"> </v>
      </c>
      <c r="U113" s="290"/>
      <c r="V113" s="290"/>
    </row>
    <row r="114" spans="1:22" x14ac:dyDescent="0.2">
      <c r="A114" s="292"/>
      <c r="B114" s="293" t="str">
        <f>Badges!C361</f>
        <v>Use hatching and crosshatching</v>
      </c>
      <c r="C114" s="295" t="str">
        <f>IF(Badges!F361="A","A"," ")</f>
        <v>A</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IF(Badges!F582="A","A"," ")</f>
        <v xml:space="preserve"> </v>
      </c>
      <c r="Q114" s="522" t="str">
        <f>'Fun Patches'!C28</f>
        <v>&lt;LIST PATCH HERE&gt;</v>
      </c>
      <c r="R114" s="528"/>
      <c r="S114" s="304" t="str">
        <f>IF('Fun Patches'!F28="A","A"," ")</f>
        <v xml:space="preserve"> </v>
      </c>
      <c r="U114" s="290"/>
      <c r="V114" s="290"/>
    </row>
    <row r="115" spans="1:22" x14ac:dyDescent="0.2">
      <c r="A115" s="292"/>
      <c r="B115" s="293" t="str">
        <f>Badges!C362</f>
        <v>Use smudging to make shadows</v>
      </c>
      <c r="C115" s="295" t="str">
        <f>IF(Badges!F362="A","A"," ")</f>
        <v xml:space="preserve"> </v>
      </c>
      <c r="E115" s="292"/>
      <c r="F115" s="293" t="str">
        <f>Badges!C433</f>
        <v>Faltbread</v>
      </c>
      <c r="G115" s="295" t="str">
        <f>IF(Badges!F433="A","A"," ")</f>
        <v xml:space="preserve"> </v>
      </c>
      <c r="I115" s="292"/>
      <c r="J115" s="293" t="str">
        <f>Badges!C506</f>
        <v>Make a flower necklace</v>
      </c>
      <c r="K115" s="295" t="str">
        <f>IF(Badges!F506="A","A"," ")</f>
        <v xml:space="preserve"> </v>
      </c>
      <c r="M115" s="292">
        <v>4</v>
      </c>
      <c r="N115" s="293" t="str">
        <f>Badges!C583</f>
        <v>Learn from people who don't buy</v>
      </c>
      <c r="O115" s="294"/>
      <c r="Q115" s="522" t="str">
        <f>'Fun Patches'!C29</f>
        <v>&lt;LIST PATCH HERE&gt;</v>
      </c>
      <c r="R115" s="528"/>
      <c r="S115" s="304" t="str">
        <f>IF('Fun Patches'!F29="A","A","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IF(Badges!F434="A","A"," ")</f>
        <v xml:space="preserve"> </v>
      </c>
      <c r="I116" s="292"/>
      <c r="J116" s="293" t="str">
        <f>Badges!C507</f>
        <v>Dried-flower art</v>
      </c>
      <c r="K116" s="295" t="str">
        <f>IF(Badges!F507="A","A"," ")</f>
        <v xml:space="preserve"> </v>
      </c>
      <c r="M116" s="292"/>
      <c r="N116" s="293" t="str">
        <f>Badges!C584</f>
        <v>Hearing people say, "No, thanks"</v>
      </c>
      <c r="O116" s="295" t="str">
        <f>IF(Badges!F584="A","A"," ")</f>
        <v xml:space="preserve"> </v>
      </c>
      <c r="Q116" s="522" t="str">
        <f>'Fun Patches'!C30</f>
        <v>&lt;LIST PATCH HERE&gt;</v>
      </c>
      <c r="R116" s="528"/>
      <c r="S116" s="304" t="str">
        <f>IF('Fun Patches'!F30="A","A"," ")</f>
        <v xml:space="preserve"> </v>
      </c>
    </row>
    <row r="117" spans="1:22" x14ac:dyDescent="0.2">
      <c r="A117" s="292"/>
      <c r="B117" s="293" t="str">
        <f>Badges!C364</f>
        <v>Draw an outdoor scene</v>
      </c>
      <c r="C117" s="295" t="str">
        <f>IF(Badges!F364="A","A"," ")</f>
        <v xml:space="preserve"> </v>
      </c>
      <c r="E117" s="292"/>
      <c r="F117" s="293" t="str">
        <f>Badges!C435</f>
        <v>Pocket food</v>
      </c>
      <c r="G117" s="295" t="str">
        <f>IF(Badges!F435="A","A"," ")</f>
        <v xml:space="preserve"> </v>
      </c>
      <c r="I117" s="292"/>
      <c r="J117" s="293" t="str">
        <f>Badges!C508</f>
        <v>Fun with flower look-alikes</v>
      </c>
      <c r="K117" s="295" t="str">
        <f>IF(Badges!F508="A","A"," ")</f>
        <v xml:space="preserve"> </v>
      </c>
      <c r="M117" s="292">
        <v>5</v>
      </c>
      <c r="N117" s="293" t="str">
        <f>Badges!C585</f>
        <v>Listen for clues and ask great questions</v>
      </c>
      <c r="O117" s="294"/>
      <c r="Q117" s="522" t="str">
        <f>'Fun Patches'!C31</f>
        <v>&lt;LIST PATCH HERE&gt;</v>
      </c>
      <c r="R117" s="528"/>
      <c r="S117" s="304" t="str">
        <f>IF('Fun Patches'!F31="A","A"," ")</f>
        <v xml:space="preserve"> </v>
      </c>
    </row>
    <row r="118" spans="1:22" x14ac:dyDescent="0.2">
      <c r="A118" s="292"/>
      <c r="B118" s="293" t="str">
        <f>Badges!C365</f>
        <v>Zoom in on an object</v>
      </c>
      <c r="C118" s="295" t="str">
        <f>IF(Badges!F365="A","A","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IF(Badges!F586="A","A"," ")</f>
        <v xml:space="preserve"> </v>
      </c>
      <c r="Q118" s="522" t="str">
        <f>'Fun Patches'!C32</f>
        <v>&lt;LIST PATCH HERE&gt;</v>
      </c>
      <c r="R118" s="528"/>
      <c r="S118" s="304" t="str">
        <f>IF('Fun Patches'!F32="A","A"," ")</f>
        <v xml:space="preserve"> </v>
      </c>
    </row>
    <row r="119" spans="1:22" x14ac:dyDescent="0.2">
      <c r="A119" s="292"/>
      <c r="B119" s="293" t="str">
        <f>Badges!C366</f>
        <v>Take a bug's-eye view</v>
      </c>
      <c r="C119" s="295" t="str">
        <f>IF(Badges!F366="A","A"," ")</f>
        <v>A</v>
      </c>
      <c r="E119" s="292"/>
      <c r="F119" s="293" t="str">
        <f>Badges!C437</f>
        <v>Make a dessert you've never</v>
      </c>
      <c r="G119" s="295" t="str">
        <f>IF(Badges!F437="A","A"," ")</f>
        <v xml:space="preserve"> </v>
      </c>
      <c r="I119" s="292"/>
      <c r="J119" s="293" t="str">
        <f>Badges!C510</f>
        <v>Bouquet</v>
      </c>
      <c r="K119" s="295" t="str">
        <f>IF(Badges!F510="A","A"," ")</f>
        <v xml:space="preserve"> </v>
      </c>
      <c r="M119" s="302"/>
      <c r="N119" s="318"/>
      <c r="O119" s="328"/>
      <c r="Q119" s="522" t="str">
        <f>'Fun Patches'!C33</f>
        <v>&lt;LIST PATCH HERE&gt;</v>
      </c>
      <c r="R119" s="528"/>
      <c r="S119" s="304" t="str">
        <f>IF('Fun Patches'!F33="A","A","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IF(Badges!F438="A","A"," ")</f>
        <v xml:space="preserve"> </v>
      </c>
      <c r="I120" s="292"/>
      <c r="J120" s="293" t="str">
        <f>Badges!C511</f>
        <v>Corsage</v>
      </c>
      <c r="K120" s="295" t="str">
        <f>IF(Badges!F511="A","A"," ")</f>
        <v xml:space="preserve"> </v>
      </c>
      <c r="M120" s="518" t="s">
        <v>89</v>
      </c>
      <c r="N120" s="527"/>
      <c r="O120" s="527"/>
      <c r="Q120" s="522" t="str">
        <f>'Fun Patches'!C34</f>
        <v>&lt;LIST PATCH HERE&gt;</v>
      </c>
      <c r="R120" s="528"/>
      <c r="S120" s="304" t="str">
        <f>IF('Fun Patches'!F34="A","A"," ")</f>
        <v xml:space="preserve"> </v>
      </c>
    </row>
    <row r="121" spans="1:22" x14ac:dyDescent="0.2">
      <c r="A121" s="292"/>
      <c r="B121" s="293" t="str">
        <f>Badges!C368</f>
        <v>Draw a new cover for your</v>
      </c>
      <c r="C121" s="295" t="str">
        <f>IF(Badges!F368="A","A"," ")</f>
        <v xml:space="preserve"> </v>
      </c>
      <c r="E121" s="292"/>
      <c r="F121" s="293" t="str">
        <f>Badges!C439</f>
        <v>Make a holiday dessert</v>
      </c>
      <c r="G121" s="295" t="str">
        <f>IF(Badges!F439="A","A"," ")</f>
        <v xml:space="preserve"> </v>
      </c>
      <c r="I121" s="292"/>
      <c r="J121" s="293" t="str">
        <f>Badges!C512</f>
        <v>Arrangement</v>
      </c>
      <c r="K121" s="295" t="str">
        <f>IF(Badges!F512="A","A"," ")</f>
        <v xml:space="preserve"> </v>
      </c>
      <c r="M121" s="529" t="str">
        <f>'Fun Patches'!C5</f>
        <v>&lt;LIST PATCH HERE&gt;</v>
      </c>
      <c r="N121" s="530"/>
      <c r="O121" s="295" t="str">
        <f>IF('Fun Patches'!F5="A","A"," ")</f>
        <v xml:space="preserve"> </v>
      </c>
      <c r="Q121" s="522" t="str">
        <f>'Fun Patches'!C35</f>
        <v>&lt;LIST PATCH HERE&gt;</v>
      </c>
      <c r="R121" s="528"/>
      <c r="S121" s="304" t="str">
        <f>IF('Fun Patches'!F35="A","A"," ")</f>
        <v xml:space="preserve"> </v>
      </c>
    </row>
    <row r="122" spans="1:22" x14ac:dyDescent="0.2">
      <c r="A122" s="292"/>
      <c r="B122" s="293" t="str">
        <f>Badges!C369</f>
        <v>Draw a cartoon</v>
      </c>
      <c r="C122" s="295" t="str">
        <f>IF(Badges!F369="A","A"," ")</f>
        <v>A</v>
      </c>
      <c r="E122" s="292">
        <v>5</v>
      </c>
      <c r="F122" s="293" t="str">
        <f>Badges!C440</f>
        <v>Make your own meal</v>
      </c>
      <c r="G122" s="294"/>
      <c r="I122" s="500" t="str">
        <f>Badges!B516</f>
        <v>Business Owner</v>
      </c>
      <c r="J122" s="501"/>
      <c r="K122" s="501"/>
      <c r="M122" s="522" t="str">
        <f>'Fun Patches'!C6</f>
        <v>&lt;LIST PATCH HERE&gt;</v>
      </c>
      <c r="N122" s="528"/>
      <c r="O122" s="304" t="str">
        <f>IF('Fun Patches'!F6="A","A"," ")</f>
        <v xml:space="preserve"> </v>
      </c>
      <c r="Q122" s="522" t="str">
        <f>'Fun Patches'!C36</f>
        <v>&lt;LIST PATCH HERE&gt;</v>
      </c>
      <c r="R122" s="528"/>
      <c r="S122" s="304" t="str">
        <f>IF('Fun Patches'!F36="A","A"," ")</f>
        <v xml:space="preserve"> </v>
      </c>
    </row>
    <row r="123" spans="1:22" x14ac:dyDescent="0.2">
      <c r="A123" s="292"/>
      <c r="B123" s="293" t="str">
        <f>Badges!C370</f>
        <v>Draw a logo</v>
      </c>
      <c r="C123" s="295" t="str">
        <f>IF(Badges!F370="A","A"," ")</f>
        <v xml:space="preserve"> </v>
      </c>
      <c r="E123" s="292"/>
      <c r="F123" s="293" t="str">
        <f>Badges!C441</f>
        <v xml:space="preserve">Make a salad meal using a </v>
      </c>
      <c r="G123" s="295" t="str">
        <f>IF(Badges!F441="A","A"," ")</f>
        <v xml:space="preserve"> </v>
      </c>
      <c r="I123" s="292">
        <v>1</v>
      </c>
      <c r="J123" s="293" t="str">
        <f>Badges!C517</f>
        <v>Explore businesses you might like</v>
      </c>
      <c r="K123" s="294"/>
      <c r="M123" s="522" t="str">
        <f>'Fun Patches'!C7</f>
        <v>&lt;LIST PATCH HERE&gt;</v>
      </c>
      <c r="N123" s="528"/>
      <c r="O123" s="304" t="str">
        <f>IF('Fun Patches'!F7="A","A"," ")</f>
        <v xml:space="preserve"> </v>
      </c>
      <c r="Q123" s="522" t="str">
        <f>'Fun Patches'!C37</f>
        <v>&lt;LIST PATCH HERE&gt;</v>
      </c>
      <c r="R123" s="528"/>
      <c r="S123" s="304" t="str">
        <f>IF('Fun Patches'!F37="A","A"," ")</f>
        <v xml:space="preserve"> </v>
      </c>
    </row>
    <row r="124" spans="1:22" x14ac:dyDescent="0.2">
      <c r="A124" s="292">
        <v>5</v>
      </c>
      <c r="B124" s="293" t="str">
        <f>Badges!C371</f>
        <v>Make your masterpiece-and show</v>
      </c>
      <c r="C124" s="294"/>
      <c r="E124" s="292"/>
      <c r="F124" s="293" t="str">
        <f>Badges!C442</f>
        <v>Make a soup, stew, or other</v>
      </c>
      <c r="G124" s="295" t="str">
        <f>IF(Badges!F442="A","A"," ")</f>
        <v xml:space="preserve"> </v>
      </c>
      <c r="I124" s="292"/>
      <c r="J124" s="293" t="str">
        <f>Badges!C518</f>
        <v>Go straight to the source</v>
      </c>
      <c r="K124" s="295" t="str">
        <f>IF(Badges!F518="A","A"," ")</f>
        <v xml:space="preserve"> </v>
      </c>
      <c r="M124" s="522" t="str">
        <f>'Fun Patches'!C8</f>
        <v>&lt;LIST PATCH HERE&gt;</v>
      </c>
      <c r="N124" s="528"/>
      <c r="O124" s="304" t="str">
        <f>IF('Fun Patches'!F8="A","A"," ")</f>
        <v xml:space="preserve"> </v>
      </c>
      <c r="Q124" s="522" t="str">
        <f>'Fun Patches'!C38</f>
        <v>&lt;LIST PATCH HERE&gt;</v>
      </c>
      <c r="R124" s="528"/>
      <c r="S124" s="304" t="str">
        <f>IF('Fun Patches'!F38="A","A"," ")</f>
        <v xml:space="preserve"> </v>
      </c>
    </row>
    <row r="125" spans="1:22" x14ac:dyDescent="0.2">
      <c r="A125" s="292"/>
      <c r="B125" s="293" t="str">
        <f>Badges!C372</f>
        <v>Host an art show at a group</v>
      </c>
      <c r="C125" s="295" t="str">
        <f>IF(Badges!F372="A","A"," ")</f>
        <v xml:space="preserve"> </v>
      </c>
      <c r="E125" s="292"/>
      <c r="F125" s="293" t="str">
        <f>Badges!C443</f>
        <v>Make three dishes for one meal</v>
      </c>
      <c r="G125" s="295" t="str">
        <f>IF(Badges!F443="A","A"," ")</f>
        <v xml:space="preserve"> </v>
      </c>
      <c r="I125" s="292"/>
      <c r="J125" s="293" t="str">
        <f>Badges!C519</f>
        <v>Get associated</v>
      </c>
      <c r="K125" s="295" t="str">
        <f>IF(Badges!F519="A","A"," ")</f>
        <v xml:space="preserve"> </v>
      </c>
      <c r="M125" s="522" t="str">
        <f>'Fun Patches'!C9</f>
        <v>&lt;LIST PATCH HERE&gt;</v>
      </c>
      <c r="N125" s="528"/>
      <c r="O125" s="304" t="str">
        <f>IF('Fun Patches'!F9="A","A"," ")</f>
        <v xml:space="preserve"> </v>
      </c>
      <c r="Q125" s="522" t="str">
        <f>'Fun Patches'!C39</f>
        <v>&lt;LIST PATCH HERE&gt;</v>
      </c>
      <c r="R125" s="528"/>
      <c r="S125" s="304" t="str">
        <f>IF('Fun Patches'!F39="A","A"," ")</f>
        <v xml:space="preserve"> </v>
      </c>
    </row>
    <row r="126" spans="1:22" x14ac:dyDescent="0.2">
      <c r="A126" s="292"/>
      <c r="B126" s="293" t="str">
        <f>Badges!C373</f>
        <v>Host an art gallery party at</v>
      </c>
      <c r="C126" s="295" t="str">
        <f>IF(Badges!F373="A","A"," ")</f>
        <v>A</v>
      </c>
      <c r="E126" s="500" t="str">
        <f>Badges!B446</f>
        <v>Junior First Aid</v>
      </c>
      <c r="F126" s="501"/>
      <c r="G126" s="501"/>
      <c r="I126" s="292"/>
      <c r="J126" s="293" t="str">
        <f>Badges!C520</f>
        <v>Read all about it</v>
      </c>
      <c r="K126" s="295" t="str">
        <f>IF(Badges!F520="A","A"," ")</f>
        <v xml:space="preserve"> </v>
      </c>
      <c r="M126" s="522" t="str">
        <f>'Fun Patches'!C10</f>
        <v>&lt;LIST PATCH HERE&gt;</v>
      </c>
      <c r="N126" s="528"/>
      <c r="O126" s="304" t="str">
        <f>IF('Fun Patches'!F10="A","A"," ")</f>
        <v xml:space="preserve"> </v>
      </c>
      <c r="Q126" s="522" t="str">
        <f>'Fun Patches'!C40</f>
        <v>&lt;LIST PATCH HERE&gt;</v>
      </c>
      <c r="R126" s="528"/>
      <c r="S126" s="304" t="str">
        <f>IF('Fun Patches'!F40="A","A"," ")</f>
        <v xml:space="preserve"> </v>
      </c>
    </row>
    <row r="127" spans="1:22" x14ac:dyDescent="0.2">
      <c r="A127" s="292"/>
      <c r="B127" s="293" t="str">
        <f>Badges!C374</f>
        <v>Create a special art scrapbook</v>
      </c>
      <c r="C127" s="295" t="str">
        <f>IF(Badges!F374="A","A","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Patches'!F11="A","A"," ")</f>
        <v xml:space="preserve"> </v>
      </c>
      <c r="Q127" s="522" t="str">
        <f>'Fun Patches'!C41</f>
        <v>&lt;LIST PATCH HERE&gt;</v>
      </c>
      <c r="R127" s="528"/>
      <c r="S127" s="304" t="str">
        <f>IF('Fun Patches'!F41="A","A"," ")</f>
        <v xml:space="preserve"> </v>
      </c>
    </row>
    <row r="128" spans="1:22" x14ac:dyDescent="0.2">
      <c r="A128" s="500" t="str">
        <f>Badges!B377</f>
        <v>Practice with Purpose</v>
      </c>
      <c r="B128" s="501"/>
      <c r="C128" s="501"/>
      <c r="E128" s="292"/>
      <c r="F128" s="293" t="str">
        <f>Badges!C448</f>
        <v>Make posters</v>
      </c>
      <c r="G128" s="295" t="str">
        <f>IF(Badges!F448="A","A"," ")</f>
        <v xml:space="preserve"> </v>
      </c>
      <c r="I128" s="292"/>
      <c r="J128" s="293" t="str">
        <f>Badges!C522</f>
        <v>Follow in someone's footsteps</v>
      </c>
      <c r="K128" s="295" t="str">
        <f>IF(Badges!F522="A","A"," ")</f>
        <v xml:space="preserve"> </v>
      </c>
      <c r="M128" s="522" t="str">
        <f>'Fun Patches'!C12</f>
        <v>&lt;LIST PATCH HERE&gt;</v>
      </c>
      <c r="N128" s="528"/>
      <c r="O128" s="304" t="str">
        <f>IF('Fun Patches'!F12="A","A"," ")</f>
        <v xml:space="preserve"> </v>
      </c>
      <c r="Q128" s="522" t="str">
        <f>'Fun Patches'!C42</f>
        <v>&lt;LIST PATCH HERE&gt;</v>
      </c>
      <c r="R128" s="528"/>
      <c r="S128" s="304" t="str">
        <f>IF('Fun Patches'!F42="A","A"," ")</f>
        <v xml:space="preserve"> </v>
      </c>
    </row>
    <row r="129" spans="1:19" x14ac:dyDescent="0.2">
      <c r="A129" s="292">
        <v>1</v>
      </c>
      <c r="B129" s="293" t="str">
        <f>Badges!C378</f>
        <v>Decide on your goal</v>
      </c>
      <c r="C129" s="294"/>
      <c r="E129" s="292"/>
      <c r="F129" s="293" t="str">
        <f>Badges!C449</f>
        <v>Create a skit</v>
      </c>
      <c r="G129" s="295" t="str">
        <f>IF(Badges!F449="A","A"," ")</f>
        <v xml:space="preserve"> </v>
      </c>
      <c r="I129" s="292"/>
      <c r="J129" s="293" t="str">
        <f>Badges!C523</f>
        <v>Get on the phone</v>
      </c>
      <c r="K129" s="295" t="str">
        <f>IF(Badges!F523="A","A"," ")</f>
        <v xml:space="preserve"> </v>
      </c>
      <c r="M129" s="522" t="str">
        <f>'Fun Patches'!C13</f>
        <v>&lt;LIST PATCH HERE&gt;</v>
      </c>
      <c r="N129" s="528"/>
      <c r="O129" s="304" t="str">
        <f>IF('Fun Patches'!F13="A","A"," ")</f>
        <v xml:space="preserve"> </v>
      </c>
      <c r="Q129" s="522" t="str">
        <f>'Fun Patches'!C43</f>
        <v>&lt;LIST PATCH HERE&gt;</v>
      </c>
      <c r="R129" s="528"/>
      <c r="S129" s="304" t="str">
        <f>IF('Fun Patches'!F43="A","A"," ")</f>
        <v xml:space="preserve"> </v>
      </c>
    </row>
    <row r="130" spans="1:19" x14ac:dyDescent="0.2">
      <c r="A130" s="292"/>
      <c r="B130" s="293" t="str">
        <f>Badges!C379</f>
        <v>Ask a coach for advice</v>
      </c>
      <c r="C130" s="295" t="str">
        <f>IF(Badges!F379="A","A"," ")</f>
        <v xml:space="preserve"> </v>
      </c>
      <c r="E130" s="292"/>
      <c r="F130" s="293" t="str">
        <f>Badges!C450</f>
        <v xml:space="preserve">Make a short video  </v>
      </c>
      <c r="G130" s="295" t="str">
        <f>IF(Badges!F450="A","A"," ")</f>
        <v xml:space="preserve"> </v>
      </c>
      <c r="I130" s="292"/>
      <c r="J130" s="293" t="str">
        <f>Badges!C524</f>
        <v>Invite an expert speaker</v>
      </c>
      <c r="K130" s="295" t="str">
        <f>IF(Badges!F524="A","A"," ")</f>
        <v xml:space="preserve"> </v>
      </c>
      <c r="M130" s="522" t="str">
        <f>'Fun Patches'!C14</f>
        <v>&lt;LIST PATCH HERE&gt;</v>
      </c>
      <c r="N130" s="528"/>
      <c r="O130" s="304" t="str">
        <f>IF('Fun Patches'!F14="A","A"," ")</f>
        <v xml:space="preserve"> </v>
      </c>
      <c r="Q130" s="522" t="str">
        <f>'Fun Patches'!C44</f>
        <v>&lt;LIST PATCH HERE&gt;</v>
      </c>
      <c r="R130" s="528"/>
      <c r="S130" s="304" t="str">
        <f>IF('Fun Patches'!F44="A","A"," ")</f>
        <v xml:space="preserve"> </v>
      </c>
    </row>
    <row r="131" spans="1:19" x14ac:dyDescent="0.2">
      <c r="A131" s="292"/>
      <c r="B131" s="293" t="str">
        <f>Badges!C380</f>
        <v>Speak to a trainer at a gym or</v>
      </c>
      <c r="C131" s="295" t="str">
        <f>IF(Badges!F380="A","A","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Patches'!F15="A","A"," ")</f>
        <v xml:space="preserve"> </v>
      </c>
      <c r="Q131" s="522" t="str">
        <f>'Fun Patches'!C45</f>
        <v>&lt;LIST PATCH HERE&gt;</v>
      </c>
      <c r="R131" s="528"/>
      <c r="S131" s="304" t="str">
        <f>IF('Fun Patches'!F45="A","A"," ")</f>
        <v xml:space="preserve"> </v>
      </c>
    </row>
    <row r="132" spans="1:19" x14ac:dyDescent="0.2">
      <c r="A132" s="292"/>
      <c r="B132" s="293" t="str">
        <f>Badges!C381</f>
        <v>Talk with a physical education or</v>
      </c>
      <c r="C132" s="295" t="str">
        <f>IF(Badges!F381="A","A"," ")</f>
        <v xml:space="preserve"> </v>
      </c>
      <c r="E132" s="292"/>
      <c r="F132" s="293" t="str">
        <f>Badges!C452</f>
        <v>Talk to an EMT or firefighter</v>
      </c>
      <c r="G132" s="295" t="str">
        <f>IF(Badges!F452="A","A"," ")</f>
        <v xml:space="preserve"> </v>
      </c>
      <c r="I132" s="292"/>
      <c r="J132" s="293" t="str">
        <f>Badges!C526</f>
        <v>Take it to the bank</v>
      </c>
      <c r="K132" s="295" t="str">
        <f>IF(Badges!F526="A","A"," ")</f>
        <v xml:space="preserve"> </v>
      </c>
      <c r="M132" s="522" t="str">
        <f>'Fun Patches'!C16</f>
        <v>&lt;LIST PATCH HERE&gt;</v>
      </c>
      <c r="N132" s="528"/>
      <c r="O132" s="304" t="str">
        <f>IF('Fun Patches'!F16="A","A"," ")</f>
        <v xml:space="preserve"> </v>
      </c>
      <c r="Q132" s="522" t="str">
        <f>'Fun Patches'!C46</f>
        <v>&lt;LIST PATCH HERE&gt;</v>
      </c>
      <c r="R132" s="528"/>
      <c r="S132" s="304" t="str">
        <f>IF('Fun Patches'!F46="A","A"," ")</f>
        <v xml:space="preserve"> </v>
      </c>
    </row>
    <row r="133" spans="1:19" x14ac:dyDescent="0.2">
      <c r="A133" s="292">
        <v>2</v>
      </c>
      <c r="B133" s="293" t="str">
        <f>Badges!C382</f>
        <v>Increase your endurance</v>
      </c>
      <c r="C133" s="294"/>
      <c r="E133" s="292"/>
      <c r="F133" s="293" t="str">
        <f>Badges!C453</f>
        <v>Talk to police officers</v>
      </c>
      <c r="G133" s="295" t="str">
        <f>IF(Badges!F453="A","A"," ")</f>
        <v xml:space="preserve"> </v>
      </c>
      <c r="I133" s="292"/>
      <c r="J133" s="293" t="str">
        <f>Badges!C527</f>
        <v>Meet the Chamber of Commerce</v>
      </c>
      <c r="K133" s="295" t="str">
        <f>IF(Badges!F527="A","A"," ")</f>
        <v xml:space="preserve"> </v>
      </c>
      <c r="M133" s="529" t="str">
        <f>'Fun Patches'!C17</f>
        <v>&lt;LIST PATCH HERE&gt;</v>
      </c>
      <c r="N133" s="530"/>
      <c r="O133" s="295" t="str">
        <f>IF('Fun Patches'!F17="A","A"," ")</f>
        <v xml:space="preserve"> </v>
      </c>
      <c r="Q133" s="529" t="str">
        <f>'Fun Patches'!C47</f>
        <v>&lt;LIST PATCH HERE&gt;</v>
      </c>
      <c r="R133" s="530"/>
      <c r="S133" s="295" t="str">
        <f>IF('Fun Patches'!F47="A","A"," ")</f>
        <v xml:space="preserve"> </v>
      </c>
    </row>
    <row r="134" spans="1:19" x14ac:dyDescent="0.2">
      <c r="A134" s="292"/>
      <c r="B134" s="293" t="str">
        <f>Badges!C383</f>
        <v>Run</v>
      </c>
      <c r="C134" s="295" t="str">
        <f>IF(Badges!F383="A","A"," ")</f>
        <v xml:space="preserve"> </v>
      </c>
      <c r="E134" s="292"/>
      <c r="F134" s="293" t="str">
        <f>Badges!C454</f>
        <v>Tour an emergency room or</v>
      </c>
      <c r="G134" s="295" t="str">
        <f>IF(Badges!F454="A","A"," ")</f>
        <v xml:space="preserve"> </v>
      </c>
      <c r="I134" s="292"/>
      <c r="J134" s="293" t="str">
        <f>Badges!C528</f>
        <v>Find out about the Small</v>
      </c>
      <c r="K134" s="295" t="str">
        <f>IF(Badges!F528="A","A"," ")</f>
        <v xml:space="preserve"> </v>
      </c>
      <c r="M134" s="522" t="str">
        <f>'Fun Patches'!C18</f>
        <v>&lt;LIST PATCH HERE&gt;</v>
      </c>
      <c r="N134" s="528"/>
      <c r="O134" s="304" t="str">
        <f>IF('Fun Patches'!F18="A","A"," ")</f>
        <v xml:space="preserve"> </v>
      </c>
      <c r="Q134" s="522" t="str">
        <f>'Fun Patches'!C48</f>
        <v>&lt;LIST PATCH HERE&gt;</v>
      </c>
      <c r="R134" s="528"/>
      <c r="S134" s="304" t="str">
        <f>IF('Fun Patches'!F48="A","A"," ")</f>
        <v xml:space="preserve"> </v>
      </c>
    </row>
    <row r="135" spans="1:19" x14ac:dyDescent="0.2">
      <c r="A135" s="292"/>
      <c r="B135" s="293" t="str">
        <f>Badges!C384</f>
        <v>Dance</v>
      </c>
      <c r="C135" s="295" t="str">
        <f>IF(Badges!F384="A","A","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Patches'!F19="A","A"," ")</f>
        <v xml:space="preserve"> </v>
      </c>
      <c r="Q135" s="522" t="str">
        <f>'Fun Patches'!C49</f>
        <v>&lt;LIST PATCH HERE&gt;</v>
      </c>
      <c r="R135" s="528"/>
      <c r="S135" s="304" t="str">
        <f>IF('Fun Patches'!F49="A","A"," ")</f>
        <v xml:space="preserve"> </v>
      </c>
    </row>
    <row r="136" spans="1:19" x14ac:dyDescent="0.2">
      <c r="A136" s="292"/>
      <c r="B136" s="293" t="str">
        <f>Badges!C385</f>
        <v>Work out routine!</v>
      </c>
      <c r="C136" s="295" t="str">
        <f>IF(Badges!F385="A","A"," ")</f>
        <v xml:space="preserve"> </v>
      </c>
      <c r="E136" s="292"/>
      <c r="F136" s="293" t="str">
        <f>Badges!C456</f>
        <v xml:space="preserve">Make a first aid kit that fits in </v>
      </c>
      <c r="G136" s="295" t="str">
        <f>IF(Badges!F456="A","A"," ")</f>
        <v xml:space="preserve"> </v>
      </c>
      <c r="I136" s="292"/>
      <c r="J136" s="293" t="str">
        <f>Badges!C530</f>
        <v>Create a customer-service pledge</v>
      </c>
      <c r="K136" s="295" t="str">
        <f>IF(Badges!F530="A","A"," ")</f>
        <v xml:space="preserve"> </v>
      </c>
      <c r="M136" s="522" t="str">
        <f>'Fun Patches'!C20</f>
        <v>&lt;LIST PATCH HERE&gt;</v>
      </c>
      <c r="N136" s="528"/>
      <c r="O136" s="304" t="str">
        <f>IF('Fun Patches'!F20="A","A"," ")</f>
        <v xml:space="preserve"> </v>
      </c>
      <c r="Q136" s="522" t="str">
        <f>'Fun Patches'!C50</f>
        <v>&lt;LIST PATCH HERE&gt;</v>
      </c>
      <c r="R136" s="528"/>
      <c r="S136" s="304" t="str">
        <f>IF('Fun Patches'!F50="A","A"," ")</f>
        <v xml:space="preserve"> </v>
      </c>
    </row>
    <row r="137" spans="1:19" x14ac:dyDescent="0.2">
      <c r="A137" s="302"/>
      <c r="B137" s="318"/>
      <c r="C137" s="328"/>
      <c r="E137" s="292"/>
      <c r="F137" s="293" t="str">
        <f>Badges!C457</f>
        <v>Make a kit that fits in a car's</v>
      </c>
      <c r="G137" s="295" t="str">
        <f>IF(Badges!F457="A","A"," ")</f>
        <v xml:space="preserve"> </v>
      </c>
      <c r="I137" s="292"/>
      <c r="J137" s="293" t="str">
        <f>Badges!C531</f>
        <v>Learn from the best</v>
      </c>
      <c r="K137" s="295" t="str">
        <f>IF(Badges!F531="A","A"," ")</f>
        <v xml:space="preserve"> </v>
      </c>
      <c r="M137" s="522" t="str">
        <f>'Fun Patches'!C21</f>
        <v>&lt;LIST PATCH HERE&gt;</v>
      </c>
      <c r="N137" s="528"/>
      <c r="O137" s="304" t="str">
        <f>IF('Fun Patches'!F21="A","A"," ")</f>
        <v xml:space="preserve"> </v>
      </c>
      <c r="Q137" s="522" t="str">
        <f>'Fun Patches'!C51</f>
        <v>&lt;LIST PATCH HERE&gt;</v>
      </c>
      <c r="R137" s="528"/>
      <c r="S137" s="304" t="str">
        <f>IF('Fun Patches'!F51="A","A"," ")</f>
        <v xml:space="preserve"> </v>
      </c>
    </row>
    <row r="138" spans="1:19" x14ac:dyDescent="0.2">
      <c r="A138" s="302"/>
      <c r="B138" s="318"/>
      <c r="C138" s="328"/>
      <c r="E138" s="292"/>
      <c r="F138" s="293" t="str">
        <f>Badges!C458</f>
        <v>Make a personal kit</v>
      </c>
      <c r="G138" s="295" t="str">
        <f>IF(Badges!F458="A","A"," ")</f>
        <v xml:space="preserve"> </v>
      </c>
      <c r="I138" s="292"/>
      <c r="J138" s="293" t="str">
        <f>Badges!C532</f>
        <v>Invite some experts</v>
      </c>
      <c r="K138" s="295" t="str">
        <f>IF(Badges!F532="A","A"," ")</f>
        <v xml:space="preserve"> </v>
      </c>
      <c r="M138" s="522" t="str">
        <f>'Fun Patches'!C22</f>
        <v>&lt;LIST PATCH HERE&gt;</v>
      </c>
      <c r="N138" s="528"/>
      <c r="O138" s="304" t="str">
        <f>IF('Fun Patches'!F22="A","A"," ")</f>
        <v xml:space="preserve"> </v>
      </c>
      <c r="Q138" s="522" t="str">
        <f>'Fun Patches'!C52</f>
        <v>&lt;LIST PATCH HERE&gt;</v>
      </c>
      <c r="R138" s="528"/>
      <c r="S138" s="304" t="str">
        <f>IF('Fun Patches'!F52="A","A","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Patches'!F23="A","A"," ")</f>
        <v xml:space="preserve"> </v>
      </c>
      <c r="Q139" s="522" t="str">
        <f>'Fun Patches'!C53</f>
        <v>&lt;LIST PATCH HERE&gt;</v>
      </c>
      <c r="R139" s="528"/>
      <c r="S139" s="304" t="str">
        <f>IF('Fun Patches'!F53="A","A","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Patches'!F24="A","A"," ")</f>
        <v xml:space="preserve"> </v>
      </c>
      <c r="Q140" s="522" t="str">
        <f>'Fun Patches'!C54</f>
        <v>&lt;LIST PATCH HERE&gt;</v>
      </c>
      <c r="R140" s="528"/>
      <c r="S140" s="304" t="str">
        <f>IF('Fun Patches'!F54="A","A"," ")</f>
        <v xml:space="preserve"> </v>
      </c>
    </row>
    <row r="141" spans="1:19" ht="23.25" x14ac:dyDescent="0.35">
      <c r="A141" s="507" t="str">
        <f ca="1">MID(CELL("filename",A78),FIND(IF(ISERROR(FIND("]",CELL("filename",A78))),"$","]"),CELL("filename",A78))+1,256)</f>
        <v>Meagan</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Own'!F31="A","A"," ")</f>
        <v xml:space="preserve"> </v>
      </c>
      <c r="I143" s="292">
        <v>1</v>
      </c>
      <c r="J143" s="329" t="str">
        <f>'Council Own'!C55</f>
        <v>&lt;List Requirement Here&gt;</v>
      </c>
      <c r="K143" s="304" t="str">
        <f>IF('Council Own'!F55="A","A"," ")</f>
        <v xml:space="preserve"> </v>
      </c>
      <c r="M143" s="292">
        <v>1</v>
      </c>
      <c r="N143" s="329" t="str">
        <f>'Council Own'!C79</f>
        <v>&lt;List Requirement Here&gt;</v>
      </c>
      <c r="O143" s="304" t="str">
        <f>IF('Council Own'!F79="A","A"," ")</f>
        <v xml:space="preserve"> </v>
      </c>
      <c r="Q143" s="292">
        <v>1</v>
      </c>
      <c r="R143" s="329" t="str">
        <f>'Council Own'!C103</f>
        <v>&lt;List Requirement Here&gt;</v>
      </c>
      <c r="S143" s="304" t="str">
        <f>IF('Council Own'!F103="A","A"," ")</f>
        <v xml:space="preserve"> </v>
      </c>
    </row>
    <row r="144" spans="1:19" x14ac:dyDescent="0.2">
      <c r="A144" s="546" t="str">
        <f>'Council Own'!B6</f>
        <v>&lt;&lt;List Badge Here&gt;&gt;</v>
      </c>
      <c r="B144" s="547"/>
      <c r="C144" s="297" t="str">
        <f>IF('Council Own'!F28="C","C",IF('Council Own'!F28="P","P",""))</f>
        <v/>
      </c>
      <c r="E144" s="292"/>
      <c r="F144" s="329" t="str">
        <f>'Council Own'!C32</f>
        <v>&lt;List Requirement Here&gt;</v>
      </c>
      <c r="G144" s="304" t="str">
        <f>IF('Council Own'!F32="A","A"," ")</f>
        <v xml:space="preserve"> </v>
      </c>
      <c r="I144" s="292"/>
      <c r="J144" s="329" t="str">
        <f>'Council Own'!C56</f>
        <v>&lt;List Requirement Here&gt;</v>
      </c>
      <c r="K144" s="304" t="str">
        <f>IF('Council Own'!F56="A","A"," ")</f>
        <v xml:space="preserve"> </v>
      </c>
      <c r="M144" s="292"/>
      <c r="N144" s="329" t="str">
        <f>'Council Own'!C80</f>
        <v>&lt;List Requirement Here&gt;</v>
      </c>
      <c r="O144" s="304" t="str">
        <f>IF('Council Own'!F80="A","A"," ")</f>
        <v xml:space="preserve"> </v>
      </c>
      <c r="Q144" s="292"/>
      <c r="R144" s="329" t="str">
        <f>'Council Own'!C104</f>
        <v>&lt;List Requirement Here&gt;</v>
      </c>
      <c r="S144" s="304" t="str">
        <f>IF('Council Own'!F104="A","A"," ")</f>
        <v xml:space="preserve"> </v>
      </c>
    </row>
    <row r="145" spans="1:19" x14ac:dyDescent="0.2">
      <c r="A145" s="546" t="str">
        <f>'Council Own'!B30</f>
        <v>&lt;&lt;List Badge Here&gt;&gt;</v>
      </c>
      <c r="B145" s="547"/>
      <c r="C145" s="297" t="str">
        <f>IF('Council Own'!F52="C","C",IF('Council Own'!F52="P","P",""))</f>
        <v/>
      </c>
      <c r="E145" s="292"/>
      <c r="F145" s="329" t="str">
        <f>'Council Own'!C33</f>
        <v>&lt;List Requirement Here&gt;</v>
      </c>
      <c r="G145" s="304" t="str">
        <f>IF('Council Own'!F33="A","A"," ")</f>
        <v xml:space="preserve"> </v>
      </c>
      <c r="I145" s="292"/>
      <c r="J145" s="329" t="str">
        <f>'Council Own'!C57</f>
        <v>&lt;List Requirement Here&gt;</v>
      </c>
      <c r="K145" s="304" t="str">
        <f>IF('Council Own'!F57="A","A"," ")</f>
        <v xml:space="preserve"> </v>
      </c>
      <c r="M145" s="292"/>
      <c r="N145" s="329" t="str">
        <f>'Council Own'!C81</f>
        <v>&lt;List Requirement Here&gt;</v>
      </c>
      <c r="O145" s="304" t="str">
        <f>IF('Council Own'!F81="A","A"," ")</f>
        <v xml:space="preserve"> </v>
      </c>
      <c r="Q145" s="292"/>
      <c r="R145" s="329" t="str">
        <f>'Council Own'!C105</f>
        <v>&lt;List Requirement Here&gt;</v>
      </c>
      <c r="S145" s="304" t="str">
        <f>IF('Council Own'!F105="A","A"," ")</f>
        <v xml:space="preserve"> </v>
      </c>
    </row>
    <row r="146" spans="1:19" x14ac:dyDescent="0.2">
      <c r="A146" s="546" t="str">
        <f>'Council Own'!B54</f>
        <v>&lt;&lt;List Badge Here&gt;&gt;</v>
      </c>
      <c r="B146" s="547"/>
      <c r="C146" s="297" t="str">
        <f>IF('Council Own'!F76="C","C",IF('Council Own'!F76="P","P",""))</f>
        <v/>
      </c>
      <c r="E146" s="292"/>
      <c r="F146" s="329" t="str">
        <f>'Council Own'!C34</f>
        <v>&lt;List Requirement Here&gt;</v>
      </c>
      <c r="G146" s="304" t="str">
        <f>IF('Council Own'!F34="A","A"," ")</f>
        <v xml:space="preserve"> </v>
      </c>
      <c r="I146" s="292"/>
      <c r="J146" s="329" t="str">
        <f>'Council Own'!C58</f>
        <v>&lt;List Requirement Here&gt;</v>
      </c>
      <c r="K146" s="304" t="str">
        <f>IF('Council Own'!F58="A","A"," ")</f>
        <v xml:space="preserve"> </v>
      </c>
      <c r="M146" s="292"/>
      <c r="N146" s="329" t="str">
        <f>'Council Own'!C82</f>
        <v>&lt;List Requirement Here&gt;</v>
      </c>
      <c r="O146" s="304" t="str">
        <f>IF('Council Own'!F82="A","A"," ")</f>
        <v xml:space="preserve"> </v>
      </c>
      <c r="Q146" s="292"/>
      <c r="R146" s="329" t="str">
        <f>'Council Own'!C106</f>
        <v>&lt;List Requirement Here&gt;</v>
      </c>
      <c r="S146" s="304" t="str">
        <f>IF('Council Own'!F106="A","A"," ")</f>
        <v xml:space="preserve"> </v>
      </c>
    </row>
    <row r="147" spans="1:19" ht="12.75" customHeight="1" x14ac:dyDescent="0.2">
      <c r="A147" s="546" t="str">
        <f>'Council Own'!B78</f>
        <v>&lt;&lt;List Badge Here&gt;&gt;</v>
      </c>
      <c r="B147" s="547"/>
      <c r="C147" s="297" t="str">
        <f>IF('Council Own'!F100="C","C",IF('Council Own'!F100="P","P",""))</f>
        <v/>
      </c>
      <c r="E147" s="292">
        <v>2</v>
      </c>
      <c r="F147" s="329" t="str">
        <f>'Council Own'!C35</f>
        <v>&lt;List Requirement Here&gt;</v>
      </c>
      <c r="G147" s="304" t="str">
        <f>IF('Council Own'!F35="A","A"," ")</f>
        <v xml:space="preserve"> </v>
      </c>
      <c r="I147" s="292">
        <v>2</v>
      </c>
      <c r="J147" s="329" t="str">
        <f>'Council Own'!C59</f>
        <v>&lt;List Requirement Here&gt;</v>
      </c>
      <c r="K147" s="304" t="str">
        <f>IF('Council Own'!F59="A","A"," ")</f>
        <v xml:space="preserve"> </v>
      </c>
      <c r="M147" s="292">
        <v>2</v>
      </c>
      <c r="N147" s="329" t="str">
        <f>'Council Own'!C83</f>
        <v>&lt;List Requirement Here&gt;</v>
      </c>
      <c r="O147" s="304" t="str">
        <f>IF('Council Own'!F83="A","A"," ")</f>
        <v xml:space="preserve"> </v>
      </c>
      <c r="Q147" s="292">
        <v>2</v>
      </c>
      <c r="R147" s="329" t="str">
        <f>'Council Own'!C107</f>
        <v>&lt;List Requirement Here&gt;</v>
      </c>
      <c r="S147" s="304" t="str">
        <f>IF('Council Own'!F107="A","A"," ")</f>
        <v xml:space="preserve"> </v>
      </c>
    </row>
    <row r="148" spans="1:19" ht="12.75" customHeight="1" x14ac:dyDescent="0.2">
      <c r="A148" s="546" t="str">
        <f>'Council Own'!B102</f>
        <v>&lt;&lt;List Badge Here&gt;&gt;</v>
      </c>
      <c r="B148" s="547"/>
      <c r="C148" s="297" t="str">
        <f>IF('Council Own'!F124="C","C",IF('Council Own'!F124="P","P",""))</f>
        <v/>
      </c>
      <c r="E148" s="292"/>
      <c r="F148" s="329" t="str">
        <f>'Council Own'!C36</f>
        <v>&lt;List Requirement Here&gt;</v>
      </c>
      <c r="G148" s="304" t="str">
        <f>IF('Council Own'!F36="A","A"," ")</f>
        <v xml:space="preserve"> </v>
      </c>
      <c r="I148" s="292"/>
      <c r="J148" s="329" t="str">
        <f>'Council Own'!C60</f>
        <v>&lt;List Requirement Here&gt;</v>
      </c>
      <c r="K148" s="304" t="str">
        <f>IF('Council Own'!F60="A","A"," ")</f>
        <v xml:space="preserve"> </v>
      </c>
      <c r="M148" s="292"/>
      <c r="N148" s="329" t="str">
        <f>'Council Own'!C84</f>
        <v>&lt;List Requirement Here&gt;</v>
      </c>
      <c r="O148" s="304" t="str">
        <f>IF('Council Own'!F84="A","A"," ")</f>
        <v xml:space="preserve"> </v>
      </c>
      <c r="Q148" s="292"/>
      <c r="R148" s="329" t="str">
        <f>'Council Own'!C108</f>
        <v>&lt;List Requirement Here&gt;</v>
      </c>
      <c r="S148" s="304" t="str">
        <f>IF('Council Own'!F108="A","A"," ")</f>
        <v xml:space="preserve"> </v>
      </c>
    </row>
    <row r="149" spans="1:19" x14ac:dyDescent="0.2">
      <c r="E149" s="292"/>
      <c r="F149" s="329" t="str">
        <f>'Council Own'!C37</f>
        <v>&lt;List Requirement Here&gt;</v>
      </c>
      <c r="G149" s="304" t="str">
        <f>IF('Council Own'!F37="A","A"," ")</f>
        <v xml:space="preserve"> </v>
      </c>
      <c r="I149" s="292"/>
      <c r="J149" s="329" t="str">
        <f>'Council Own'!C61</f>
        <v>&lt;List Requirement Here&gt;</v>
      </c>
      <c r="K149" s="304" t="str">
        <f>IF('Council Own'!F61="A","A"," ")</f>
        <v xml:space="preserve"> </v>
      </c>
      <c r="M149" s="292"/>
      <c r="N149" s="329" t="str">
        <f>'Council Own'!C85</f>
        <v>&lt;List Requirement Here&gt;</v>
      </c>
      <c r="O149" s="304" t="str">
        <f>IF('Council Own'!F85="A","A"," ")</f>
        <v xml:space="preserve"> </v>
      </c>
      <c r="Q149" s="292"/>
      <c r="R149" s="329" t="str">
        <f>'Council Own'!C109</f>
        <v>&lt;List Requirement Here&gt;</v>
      </c>
      <c r="S149" s="304" t="str">
        <f>IF('Council Own'!F109="A","A"," ")</f>
        <v xml:space="preserve"> </v>
      </c>
    </row>
    <row r="150" spans="1:19" x14ac:dyDescent="0.2">
      <c r="A150" s="504" t="s">
        <v>599</v>
      </c>
      <c r="B150" s="504"/>
      <c r="C150" s="504"/>
      <c r="E150" s="292"/>
      <c r="F150" s="329" t="str">
        <f>'Council Own'!C38</f>
        <v>&lt;List Requirement Here&gt;</v>
      </c>
      <c r="G150" s="304" t="str">
        <f>IF('Council Own'!F38="A","A"," ")</f>
        <v xml:space="preserve"> </v>
      </c>
      <c r="I150" s="292"/>
      <c r="J150" s="329" t="str">
        <f>'Council Own'!C62</f>
        <v>&lt;List Requirement Here&gt;</v>
      </c>
      <c r="K150" s="304" t="str">
        <f>IF('Council Own'!F62="A","A"," ")</f>
        <v xml:space="preserve"> </v>
      </c>
      <c r="M150" s="292"/>
      <c r="N150" s="329" t="str">
        <f>'Council Own'!C86</f>
        <v>&lt;List Requirement Here&gt;</v>
      </c>
      <c r="O150" s="304" t="str">
        <f>IF('Council Own'!F86="A","A"," ")</f>
        <v xml:space="preserve"> </v>
      </c>
      <c r="Q150" s="292"/>
      <c r="R150" s="329" t="str">
        <f>'Council Own'!C110</f>
        <v>&lt;List Requirement Here&gt;</v>
      </c>
      <c r="S150" s="304" t="str">
        <f>IF('Council Own'!F110="A","A"," ")</f>
        <v xml:space="preserve"> </v>
      </c>
    </row>
    <row r="151" spans="1:19" x14ac:dyDescent="0.2">
      <c r="A151" s="305" t="str">
        <f>'Council Own'!B6</f>
        <v>&lt;&lt;List Badge Here&gt;&gt;</v>
      </c>
      <c r="B151" s="305"/>
      <c r="C151" s="305"/>
      <c r="E151" s="292">
        <v>3</v>
      </c>
      <c r="F151" s="329" t="str">
        <f>'Council Own'!C39</f>
        <v>&lt;List Requirement Here&gt;</v>
      </c>
      <c r="G151" s="304" t="str">
        <f>IF('Council Own'!F39="A","A"," ")</f>
        <v xml:space="preserve"> </v>
      </c>
      <c r="I151" s="292">
        <v>3</v>
      </c>
      <c r="J151" s="329" t="str">
        <f>'Council Own'!C63</f>
        <v>&lt;List Requirement Here&gt;</v>
      </c>
      <c r="K151" s="304" t="str">
        <f>IF('Council Own'!F63="A","A"," ")</f>
        <v xml:space="preserve"> </v>
      </c>
      <c r="M151" s="292">
        <v>3</v>
      </c>
      <c r="N151" s="329" t="str">
        <f>'Council Own'!C87</f>
        <v>&lt;List Requirement Here&gt;</v>
      </c>
      <c r="O151" s="304" t="str">
        <f>IF('Council Own'!F87="A","A"," ")</f>
        <v xml:space="preserve"> </v>
      </c>
      <c r="Q151" s="292">
        <v>3</v>
      </c>
      <c r="R151" s="329" t="str">
        <f>'Council Own'!C111</f>
        <v>&lt;List Requirement Here&gt;</v>
      </c>
      <c r="S151" s="304" t="str">
        <f>IF('Council Own'!F111="A","A"," ")</f>
        <v xml:space="preserve"> </v>
      </c>
    </row>
    <row r="152" spans="1:19" x14ac:dyDescent="0.2">
      <c r="A152" s="292">
        <v>1</v>
      </c>
      <c r="B152" s="329" t="str">
        <f>'Council Own'!C7</f>
        <v>&lt;List Requirement Here&gt;</v>
      </c>
      <c r="C152" s="304" t="str">
        <f>IF('Council Own'!F7="A","A"," ")</f>
        <v xml:space="preserve"> </v>
      </c>
      <c r="E152" s="292"/>
      <c r="F152" s="329" t="str">
        <f>'Council Own'!C40</f>
        <v>&lt;List Requirement Here&gt;</v>
      </c>
      <c r="G152" s="304" t="str">
        <f>IF('Council Own'!F40="A","A"," ")</f>
        <v xml:space="preserve"> </v>
      </c>
      <c r="I152" s="292"/>
      <c r="J152" s="329" t="str">
        <f>'Council Own'!C64</f>
        <v>&lt;List Requirement Here&gt;</v>
      </c>
      <c r="K152" s="304" t="str">
        <f>IF('Council Own'!F64="A","A"," ")</f>
        <v xml:space="preserve"> </v>
      </c>
      <c r="M152" s="292"/>
      <c r="N152" s="329" t="str">
        <f>'Council Own'!C88</f>
        <v>&lt;List Requirement Here&gt;</v>
      </c>
      <c r="O152" s="304" t="str">
        <f>IF('Council Own'!F88="A","A"," ")</f>
        <v xml:space="preserve"> </v>
      </c>
      <c r="Q152" s="292"/>
      <c r="R152" s="329" t="str">
        <f>'Council Own'!C112</f>
        <v>&lt;List Requirement Here&gt;</v>
      </c>
      <c r="S152" s="304" t="str">
        <f>IF('Council Own'!F112="A","A"," ")</f>
        <v xml:space="preserve"> </v>
      </c>
    </row>
    <row r="153" spans="1:19" x14ac:dyDescent="0.2">
      <c r="A153" s="292"/>
      <c r="B153" s="329" t="str">
        <f>'Council Own'!C8</f>
        <v>&lt;List Requirement Here&gt;</v>
      </c>
      <c r="C153" s="304" t="str">
        <f>IF('Council Own'!F8="A","A"," ")</f>
        <v xml:space="preserve"> </v>
      </c>
      <c r="E153" s="292"/>
      <c r="F153" s="329" t="str">
        <f>'Council Own'!C41</f>
        <v>&lt;List Requirement Here&gt;</v>
      </c>
      <c r="G153" s="304" t="str">
        <f>IF('Council Own'!F41="A","A"," ")</f>
        <v xml:space="preserve"> </v>
      </c>
      <c r="I153" s="292"/>
      <c r="J153" s="329" t="str">
        <f>'Council Own'!C65</f>
        <v>&lt;List Requirement Here&gt;</v>
      </c>
      <c r="K153" s="304" t="str">
        <f>IF('Council Own'!F65="A","A"," ")</f>
        <v xml:space="preserve"> </v>
      </c>
      <c r="M153" s="292"/>
      <c r="N153" s="329" t="str">
        <f>'Council Own'!C89</f>
        <v>&lt;List Requirement Here&gt;</v>
      </c>
      <c r="O153" s="304" t="str">
        <f>IF('Council Own'!F89="A","A"," ")</f>
        <v xml:space="preserve"> </v>
      </c>
      <c r="Q153" s="292"/>
      <c r="R153" s="329" t="str">
        <f>'Council Own'!C113</f>
        <v>&lt;List Requirement Here&gt;</v>
      </c>
      <c r="S153" s="304" t="str">
        <f>IF('Council Own'!F113="A","A"," ")</f>
        <v xml:space="preserve"> </v>
      </c>
    </row>
    <row r="154" spans="1:19" x14ac:dyDescent="0.2">
      <c r="A154" s="292"/>
      <c r="B154" s="329" t="str">
        <f>'Council Own'!C9</f>
        <v>&lt;List Requirement Here&gt;</v>
      </c>
      <c r="C154" s="304" t="str">
        <f>IF('Council Own'!F9="A","A"," ")</f>
        <v xml:space="preserve"> </v>
      </c>
      <c r="E154" s="292"/>
      <c r="F154" s="329" t="str">
        <f>'Council Own'!C42</f>
        <v>&lt;List Requirement Here&gt;</v>
      </c>
      <c r="G154" s="304" t="str">
        <f>IF('Council Own'!F42="A","A"," ")</f>
        <v xml:space="preserve"> </v>
      </c>
      <c r="I154" s="292"/>
      <c r="J154" s="329" t="str">
        <f>'Council Own'!C66</f>
        <v>&lt;List Requirement Here&gt;</v>
      </c>
      <c r="K154" s="304" t="str">
        <f>IF('Council Own'!F66="A","A"," ")</f>
        <v xml:space="preserve"> </v>
      </c>
      <c r="M154" s="292"/>
      <c r="N154" s="329" t="str">
        <f>'Council Own'!C90</f>
        <v>&lt;List Requirement Here&gt;</v>
      </c>
      <c r="O154" s="304" t="str">
        <f>IF('Council Own'!F90="A","A"," ")</f>
        <v xml:space="preserve"> </v>
      </c>
      <c r="Q154" s="292"/>
      <c r="R154" s="329" t="str">
        <f>'Council Own'!C114</f>
        <v>&lt;List Requirement Here&gt;</v>
      </c>
      <c r="S154" s="304" t="str">
        <f>IF('Council Own'!F114="A","A"," ")</f>
        <v xml:space="preserve"> </v>
      </c>
    </row>
    <row r="155" spans="1:19" x14ac:dyDescent="0.2">
      <c r="A155" s="292"/>
      <c r="B155" s="329" t="str">
        <f>'Council Own'!C10</f>
        <v>&lt;List Requirement Here&gt;</v>
      </c>
      <c r="C155" s="304" t="str">
        <f>IF('Council Own'!F10="A","A"," ")</f>
        <v xml:space="preserve"> </v>
      </c>
      <c r="E155" s="292">
        <v>4</v>
      </c>
      <c r="F155" s="329" t="str">
        <f>'Council Own'!C43</f>
        <v>&lt;List Requirement Here&gt;</v>
      </c>
      <c r="G155" s="304" t="str">
        <f>IF('Council Own'!F43="A","A"," ")</f>
        <v xml:space="preserve"> </v>
      </c>
      <c r="I155" s="292">
        <v>4</v>
      </c>
      <c r="J155" s="329" t="str">
        <f>'Council Own'!C67</f>
        <v>&lt;List Requirement Here&gt;</v>
      </c>
      <c r="K155" s="304" t="str">
        <f>IF('Council Own'!F67="A","A"," ")</f>
        <v xml:space="preserve"> </v>
      </c>
      <c r="M155" s="292">
        <v>4</v>
      </c>
      <c r="N155" s="329" t="str">
        <f>'Council Own'!C91</f>
        <v>&lt;List Requirement Here&gt;</v>
      </c>
      <c r="O155" s="304" t="str">
        <f>IF('Council Own'!F91="A","A"," ")</f>
        <v xml:space="preserve"> </v>
      </c>
      <c r="Q155" s="292">
        <v>4</v>
      </c>
      <c r="R155" s="329" t="str">
        <f>'Council Own'!C115</f>
        <v>&lt;List Requirement Here&gt;</v>
      </c>
      <c r="S155" s="304" t="str">
        <f>IF('Council Own'!F115="A","A"," ")</f>
        <v xml:space="preserve"> </v>
      </c>
    </row>
    <row r="156" spans="1:19" x14ac:dyDescent="0.2">
      <c r="A156" s="292">
        <v>2</v>
      </c>
      <c r="B156" s="329" t="str">
        <f>'Council Own'!C11</f>
        <v>&lt;List Requirement Here&gt;</v>
      </c>
      <c r="C156" s="304" t="str">
        <f>IF('Council Own'!F11="A","A"," ")</f>
        <v xml:space="preserve"> </v>
      </c>
      <c r="E156" s="292"/>
      <c r="F156" s="329" t="str">
        <f>'Council Own'!C44</f>
        <v>&lt;List Requirement Here&gt;</v>
      </c>
      <c r="G156" s="304" t="str">
        <f>IF('Council Own'!F44="A","A"," ")</f>
        <v xml:space="preserve"> </v>
      </c>
      <c r="I156" s="292"/>
      <c r="J156" s="329" t="str">
        <f>'Council Own'!C68</f>
        <v>&lt;List Requirement Here&gt;</v>
      </c>
      <c r="K156" s="304" t="str">
        <f>IF('Council Own'!F68="A","A"," ")</f>
        <v xml:space="preserve"> </v>
      </c>
      <c r="M156" s="292"/>
      <c r="N156" s="329" t="str">
        <f>'Council Own'!C92</f>
        <v>&lt;List Requirement Here&gt;</v>
      </c>
      <c r="O156" s="304" t="str">
        <f>IF('Council Own'!F92="A","A"," ")</f>
        <v xml:space="preserve"> </v>
      </c>
      <c r="Q156" s="292"/>
      <c r="R156" s="329" t="str">
        <f>'Council Own'!C116</f>
        <v>&lt;List Requirement Here&gt;</v>
      </c>
      <c r="S156" s="304" t="str">
        <f>IF('Council Own'!F116="A","A"," ")</f>
        <v xml:space="preserve"> </v>
      </c>
    </row>
    <row r="157" spans="1:19" x14ac:dyDescent="0.2">
      <c r="A157" s="292"/>
      <c r="B157" s="329" t="str">
        <f>'Council Own'!C12</f>
        <v>&lt;List Requirement Here&gt;</v>
      </c>
      <c r="C157" s="304" t="str">
        <f>IF('Council Own'!F12="A","A"," ")</f>
        <v xml:space="preserve"> </v>
      </c>
      <c r="E157" s="292"/>
      <c r="F157" s="329" t="str">
        <f>'Council Own'!C45</f>
        <v>&lt;List Requirement Here&gt;</v>
      </c>
      <c r="G157" s="304" t="str">
        <f>IF('Council Own'!F45="A","A"," ")</f>
        <v xml:space="preserve"> </v>
      </c>
      <c r="I157" s="292"/>
      <c r="J157" s="329" t="str">
        <f>'Council Own'!C69</f>
        <v>&lt;List Requirement Here&gt;</v>
      </c>
      <c r="K157" s="304" t="str">
        <f>IF('Council Own'!F69="A","A"," ")</f>
        <v xml:space="preserve"> </v>
      </c>
      <c r="M157" s="292"/>
      <c r="N157" s="329" t="str">
        <f>'Council Own'!C93</f>
        <v>&lt;List Requirement Here&gt;</v>
      </c>
      <c r="O157" s="304" t="str">
        <f>IF('Council Own'!F93="A","A"," ")</f>
        <v xml:space="preserve"> </v>
      </c>
      <c r="Q157" s="292"/>
      <c r="R157" s="329" t="str">
        <f>'Council Own'!C117</f>
        <v>&lt;List Requirement Here&gt;</v>
      </c>
      <c r="S157" s="304" t="str">
        <f>IF('Council Own'!F117="A","A"," ")</f>
        <v xml:space="preserve"> </v>
      </c>
    </row>
    <row r="158" spans="1:19" x14ac:dyDescent="0.2">
      <c r="A158" s="292"/>
      <c r="B158" s="329" t="str">
        <f>'Council Own'!C13</f>
        <v>&lt;List Requirement Here&gt;</v>
      </c>
      <c r="C158" s="304" t="str">
        <f>IF('Council Own'!F13="A","A"," ")</f>
        <v xml:space="preserve"> </v>
      </c>
      <c r="E158" s="292"/>
      <c r="F158" s="329" t="str">
        <f>'Council Own'!C46</f>
        <v>&lt;List Requirement Here&gt;</v>
      </c>
      <c r="G158" s="304" t="str">
        <f>IF('Council Own'!F46="A","A"," ")</f>
        <v xml:space="preserve"> </v>
      </c>
      <c r="I158" s="292"/>
      <c r="J158" s="329" t="str">
        <f>'Council Own'!C70</f>
        <v>&lt;List Requirement Here&gt;</v>
      </c>
      <c r="K158" s="304" t="str">
        <f>IF('Council Own'!F70="A","A"," ")</f>
        <v xml:space="preserve"> </v>
      </c>
      <c r="M158" s="292"/>
      <c r="N158" s="329" t="str">
        <f>'Council Own'!C94</f>
        <v>&lt;List Requirement Here&gt;</v>
      </c>
      <c r="O158" s="304" t="str">
        <f>IF('Council Own'!F94="A","A"," ")</f>
        <v xml:space="preserve"> </v>
      </c>
      <c r="Q158" s="292"/>
      <c r="R158" s="329" t="str">
        <f>'Council Own'!C118</f>
        <v>&lt;List Requirement Here&gt;</v>
      </c>
      <c r="S158" s="304" t="str">
        <f>IF('Council Own'!F118="A","A"," ")</f>
        <v xml:space="preserve"> </v>
      </c>
    </row>
    <row r="159" spans="1:19" x14ac:dyDescent="0.2">
      <c r="A159" s="292"/>
      <c r="B159" s="329" t="str">
        <f>'Council Own'!C14</f>
        <v>&lt;List Requirement Here&gt;</v>
      </c>
      <c r="C159" s="304" t="str">
        <f>IF('Council Own'!F14="A","A"," ")</f>
        <v xml:space="preserve"> </v>
      </c>
      <c r="E159" s="292">
        <v>5</v>
      </c>
      <c r="F159" s="329" t="str">
        <f>'Council Own'!C47</f>
        <v>&lt;List Requirement Here&gt;</v>
      </c>
      <c r="G159" s="304" t="str">
        <f>IF('Council Own'!F47="A","A"," ")</f>
        <v xml:space="preserve"> </v>
      </c>
      <c r="I159" s="292">
        <v>5</v>
      </c>
      <c r="J159" s="329" t="str">
        <f>'Council Own'!C71</f>
        <v>&lt;List Requirement Here&gt;</v>
      </c>
      <c r="K159" s="304" t="str">
        <f>IF('Council Own'!F71="A","A"," ")</f>
        <v xml:space="preserve"> </v>
      </c>
      <c r="M159" s="292">
        <v>5</v>
      </c>
      <c r="N159" s="329" t="str">
        <f>'Council Own'!C95</f>
        <v>&lt;List Requirement Here&gt;</v>
      </c>
      <c r="O159" s="304" t="str">
        <f>IF('Council Own'!F95="A","A"," ")</f>
        <v xml:space="preserve"> </v>
      </c>
      <c r="Q159" s="292">
        <v>5</v>
      </c>
      <c r="R159" s="329" t="str">
        <f>'Council Own'!C119</f>
        <v>&lt;List Requirement Here&gt;</v>
      </c>
      <c r="S159" s="304" t="str">
        <f>IF('Council Own'!F119="A","A"," ")</f>
        <v xml:space="preserve"> </v>
      </c>
    </row>
    <row r="160" spans="1:19" x14ac:dyDescent="0.2">
      <c r="A160" s="292">
        <v>3</v>
      </c>
      <c r="B160" s="329" t="str">
        <f>'Council Own'!C15</f>
        <v>&lt;List Requirement Here&gt;</v>
      </c>
      <c r="C160" s="304" t="str">
        <f>IF('Council Own'!F15="A","A"," ")</f>
        <v xml:space="preserve"> </v>
      </c>
      <c r="E160" s="292"/>
      <c r="F160" s="329" t="str">
        <f>'Council Own'!C48</f>
        <v>&lt;List Requirement Here&gt;</v>
      </c>
      <c r="G160" s="304" t="str">
        <f>IF('Council Own'!F48="A","A"," ")</f>
        <v xml:space="preserve"> </v>
      </c>
      <c r="I160" s="292"/>
      <c r="J160" s="329" t="str">
        <f>'Council Own'!C72</f>
        <v>&lt;List Requirement Here&gt;</v>
      </c>
      <c r="K160" s="304" t="str">
        <f>IF('Council Own'!F72="A","A"," ")</f>
        <v xml:space="preserve"> </v>
      </c>
      <c r="M160" s="292"/>
      <c r="N160" s="329" t="str">
        <f>'Council Own'!C96</f>
        <v>&lt;List Requirement Here&gt;</v>
      </c>
      <c r="O160" s="304" t="str">
        <f>IF('Council Own'!F96="A","A"," ")</f>
        <v xml:space="preserve"> </v>
      </c>
      <c r="Q160" s="292"/>
      <c r="R160" s="329" t="str">
        <f>'Council Own'!C120</f>
        <v>&lt;List Requirement Here&gt;</v>
      </c>
      <c r="S160" s="304" t="str">
        <f>IF('Council Own'!F120="A","A"," ")</f>
        <v xml:space="preserve"> </v>
      </c>
    </row>
    <row r="161" spans="1:19" x14ac:dyDescent="0.2">
      <c r="A161" s="292"/>
      <c r="B161" s="329" t="str">
        <f>'Council Own'!C16</f>
        <v>&lt;List Requirement Here&gt;</v>
      </c>
      <c r="C161" s="304" t="str">
        <f>IF('Council Own'!F16="A","A"," ")</f>
        <v xml:space="preserve"> </v>
      </c>
      <c r="E161" s="292"/>
      <c r="F161" s="329" t="str">
        <f>'Council Own'!C49</f>
        <v>&lt;List Requirement Here&gt;</v>
      </c>
      <c r="G161" s="304" t="str">
        <f>IF('Council Own'!F49="A","A"," ")</f>
        <v xml:space="preserve"> </v>
      </c>
      <c r="I161" s="292"/>
      <c r="J161" s="329" t="str">
        <f>'Council Own'!C73</f>
        <v>&lt;List Requirement Here&gt;</v>
      </c>
      <c r="K161" s="304" t="str">
        <f>IF('Council Own'!F73="A","A"," ")</f>
        <v xml:space="preserve"> </v>
      </c>
      <c r="M161" s="292"/>
      <c r="N161" s="329" t="str">
        <f>'Council Own'!C97</f>
        <v>&lt;List Requirement Here&gt;</v>
      </c>
      <c r="O161" s="304" t="str">
        <f>IF('Council Own'!F97="A","A"," ")</f>
        <v xml:space="preserve"> </v>
      </c>
      <c r="Q161" s="292"/>
      <c r="R161" s="329" t="str">
        <f>'Council Own'!C121</f>
        <v>&lt;List Requirement Here&gt;</v>
      </c>
      <c r="S161" s="304" t="str">
        <f>IF('Council Own'!F121="A","A"," ")</f>
        <v xml:space="preserve"> </v>
      </c>
    </row>
    <row r="162" spans="1:19" x14ac:dyDescent="0.2">
      <c r="A162" s="292"/>
      <c r="B162" s="329" t="str">
        <f>'Council Own'!C17</f>
        <v>&lt;List Requirement Here&gt;</v>
      </c>
      <c r="C162" s="304" t="str">
        <f>IF('Council Own'!F17="A","A"," ")</f>
        <v xml:space="preserve"> </v>
      </c>
      <c r="E162" s="292"/>
      <c r="F162" s="329" t="str">
        <f>'Council Own'!C50</f>
        <v>&lt;List Requirement Here&gt;</v>
      </c>
      <c r="G162" s="304" t="str">
        <f>IF('Council Own'!F50="A","A"," ")</f>
        <v xml:space="preserve"> </v>
      </c>
      <c r="I162" s="292"/>
      <c r="J162" s="329" t="str">
        <f>'Council Own'!C74</f>
        <v>&lt;List Requirement Here&gt;</v>
      </c>
      <c r="K162" s="304" t="str">
        <f>IF('Council Own'!F68="A","A"," ")</f>
        <v xml:space="preserve"> </v>
      </c>
      <c r="M162" s="292"/>
      <c r="N162" s="329" t="str">
        <f>'Council Own'!C98</f>
        <v>&lt;List Requirement Here&gt;</v>
      </c>
      <c r="O162" s="304" t="str">
        <f>IF('Council Own'!F98="A","A"," ")</f>
        <v xml:space="preserve"> </v>
      </c>
      <c r="Q162" s="292"/>
      <c r="R162" s="329" t="str">
        <f>'Council Own'!C122</f>
        <v>&lt;List Requirement Here&gt;</v>
      </c>
      <c r="S162" s="304" t="str">
        <f>IF('Council Own'!F122="A","A"," ")</f>
        <v xml:space="preserve"> </v>
      </c>
    </row>
    <row r="163" spans="1:19" x14ac:dyDescent="0.2">
      <c r="A163" s="292"/>
      <c r="B163" s="329" t="str">
        <f>'Council Own'!C18</f>
        <v>&lt;List Requirement Here&gt;</v>
      </c>
      <c r="C163" s="304" t="str">
        <f>IF('Council Own'!F18="A","A"," ")</f>
        <v xml:space="preserve"> </v>
      </c>
    </row>
    <row r="164" spans="1:19" x14ac:dyDescent="0.2">
      <c r="A164" s="292">
        <v>4</v>
      </c>
      <c r="B164" s="329" t="str">
        <f>'Council Own'!C19</f>
        <v>&lt;List Requirement Here&gt;</v>
      </c>
      <c r="C164" s="304" t="str">
        <f>IF('Council Own'!F19="A","A"," ")</f>
        <v xml:space="preserve"> </v>
      </c>
    </row>
    <row r="165" spans="1:19" x14ac:dyDescent="0.2">
      <c r="A165" s="292"/>
      <c r="B165" s="329" t="str">
        <f>'Council Own'!C20</f>
        <v>&lt;List Requirement Here&gt;</v>
      </c>
      <c r="C165" s="304" t="str">
        <f>IF('Council Own'!F20="A","A"," ")</f>
        <v xml:space="preserve"> </v>
      </c>
    </row>
    <row r="166" spans="1:19" x14ac:dyDescent="0.2">
      <c r="A166" s="292"/>
      <c r="B166" s="329" t="str">
        <f>'Council Own'!C21</f>
        <v>&lt;List Requirement Here&gt;</v>
      </c>
      <c r="C166" s="304" t="str">
        <f>IF('Council Own'!F21="A","A"," ")</f>
        <v xml:space="preserve"> </v>
      </c>
    </row>
    <row r="167" spans="1:19" x14ac:dyDescent="0.2">
      <c r="A167" s="292"/>
      <c r="B167" s="329" t="str">
        <f>'Council Own'!C22</f>
        <v>&lt;List Requirement Here&gt;</v>
      </c>
      <c r="C167" s="304" t="str">
        <f>IF('Council Own'!F22="A","A"," ")</f>
        <v xml:space="preserve"> </v>
      </c>
    </row>
    <row r="168" spans="1:19" x14ac:dyDescent="0.2">
      <c r="A168" s="292">
        <v>5</v>
      </c>
      <c r="B168" s="329" t="str">
        <f>'Council Own'!C23</f>
        <v>&lt;List Requirement Here&gt;</v>
      </c>
      <c r="C168" s="304" t="str">
        <f>IF('Council Own'!F23="A","A"," ")</f>
        <v xml:space="preserve"> </v>
      </c>
    </row>
    <row r="169" spans="1:19" x14ac:dyDescent="0.2">
      <c r="A169" s="292"/>
      <c r="B169" s="329" t="str">
        <f>'Council Own'!C24</f>
        <v>&lt;List Requirement Here&gt;</v>
      </c>
      <c r="C169" s="304" t="str">
        <f>IF('Council Own'!F24="A","A"," ")</f>
        <v xml:space="preserve"> </v>
      </c>
    </row>
    <row r="170" spans="1:19" x14ac:dyDescent="0.2">
      <c r="A170" s="292"/>
      <c r="B170" s="329" t="str">
        <f>'Council Own'!C25</f>
        <v>&lt;List Requirement Here&gt;</v>
      </c>
      <c r="C170" s="304" t="str">
        <f>IF('Council Own'!F25="A","A"," ")</f>
        <v xml:space="preserve"> </v>
      </c>
    </row>
    <row r="171" spans="1:19" x14ac:dyDescent="0.2">
      <c r="A171" s="292"/>
      <c r="B171" s="329" t="str">
        <f>'Council Own'!C26</f>
        <v>&lt;List Requirement Here&gt;</v>
      </c>
      <c r="C171" s="304" t="str">
        <f>IF('Council Own'!F26="A","A","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4</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IF(Badges!G58="A","A"," ")</f>
        <v xml:space="preserve"> </v>
      </c>
      <c r="I4" s="292"/>
      <c r="J4" s="293" t="str">
        <f>Badges!C132</f>
        <v>Make a bead bracelet</v>
      </c>
      <c r="K4" s="295" t="str">
        <f>IF(Badges!G132="A","A"," ")</f>
        <v xml:space="preserve"> </v>
      </c>
      <c r="M4" s="292"/>
      <c r="N4" s="293" t="str">
        <f>Badges!C205</f>
        <v>Have some Leave No Trace fun</v>
      </c>
      <c r="O4" s="295" t="str">
        <f>IF(Badges!G205="A","A"," ")</f>
        <v xml:space="preserve"> </v>
      </c>
      <c r="Q4" s="292"/>
      <c r="R4" s="293" t="str">
        <f>Badges!C279</f>
        <v>Wildlife awareness party</v>
      </c>
      <c r="S4" s="295" t="str">
        <f>IF(Badges!G279="A","A"," ")</f>
        <v xml:space="preserve"> </v>
      </c>
      <c r="T4" s="510"/>
      <c r="U4" s="510"/>
    </row>
    <row r="5" spans="1:21" ht="12.75" customHeight="1" x14ac:dyDescent="0.2">
      <c r="A5" s="505" t="str">
        <f>Summary!A4</f>
        <v>Digital Photographer</v>
      </c>
      <c r="B5" s="506"/>
      <c r="C5" s="296" t="str">
        <f>IF(Badges!G28="C","C",IF(Badges!G28="P","P",""))</f>
        <v/>
      </c>
      <c r="E5" s="292"/>
      <c r="F5" s="293" t="str">
        <f>Badges!C59</f>
        <v>Find out more about three</v>
      </c>
      <c r="G5" s="295" t="str">
        <f>IF(Badges!G59="A","A"," ")</f>
        <v xml:space="preserve"> </v>
      </c>
      <c r="I5" s="292"/>
      <c r="J5" s="293" t="str">
        <f>Badges!C133</f>
        <v>Make two necklaces with different</v>
      </c>
      <c r="K5" s="295" t="str">
        <f>IF(Badges!G133="A","A"," ")</f>
        <v xml:space="preserve"> </v>
      </c>
      <c r="M5" s="292"/>
      <c r="N5" s="293" t="str">
        <f>Badges!C206</f>
        <v>Be a scientist-and keep a journal</v>
      </c>
      <c r="O5" s="295" t="str">
        <f>IF(Badges!G206="A","A"," ")</f>
        <v xml:space="preserve"> </v>
      </c>
      <c r="Q5" s="292"/>
      <c r="R5" s="293" t="str">
        <f>Badges!C280</f>
        <v>Create a backyard habitat</v>
      </c>
      <c r="S5" s="295" t="str">
        <f>IF(Badges!G280="A","A"," ")</f>
        <v xml:space="preserve"> </v>
      </c>
      <c r="T5" s="510"/>
      <c r="U5" s="510"/>
    </row>
    <row r="6" spans="1:21" ht="12.75" customHeight="1" x14ac:dyDescent="0.2">
      <c r="A6" s="497" t="str">
        <f>Summary!A5</f>
        <v>Staying Fit</v>
      </c>
      <c r="B6" s="498"/>
      <c r="C6" s="297" t="str">
        <f>IF(Badges!G51="C","C",IF(Badges!G51="P","P",""))</f>
        <v/>
      </c>
      <c r="E6" s="292"/>
      <c r="F6" s="293" t="str">
        <f>Badges!C60</f>
        <v>Oh say, can you see</v>
      </c>
      <c r="G6" s="295" t="str">
        <f>IF(Badges!G60="A","A"," ")</f>
        <v xml:space="preserve"> </v>
      </c>
      <c r="I6" s="292"/>
      <c r="J6" s="293" t="str">
        <f>Badges!C134</f>
        <v>Make jewelry from nature</v>
      </c>
      <c r="K6" s="295" t="str">
        <f>IF(Badges!G134="A","A"," ")</f>
        <v xml:space="preserve"> </v>
      </c>
      <c r="M6" s="292"/>
      <c r="N6" s="293" t="str">
        <f>Badges!C207</f>
        <v>Try a new adventure</v>
      </c>
      <c r="O6" s="295" t="str">
        <f>IF(Badges!G207="A","A"," ")</f>
        <v xml:space="preserve"> </v>
      </c>
      <c r="Q6" s="292"/>
      <c r="R6" s="293" t="str">
        <f>Badges!C281</f>
        <v>Help clean up an animal habitat</v>
      </c>
      <c r="S6" s="295" t="str">
        <f>IF(Badges!G281="A","A"," ")</f>
        <v xml:space="preserve"> </v>
      </c>
      <c r="T6" s="510"/>
      <c r="U6" s="510"/>
    </row>
    <row r="7" spans="1:21" x14ac:dyDescent="0.2">
      <c r="A7" s="497" t="str">
        <f>Summary!A6</f>
        <v>Musician</v>
      </c>
      <c r="B7" s="498"/>
      <c r="C7" s="297" t="str">
        <f>IF(Badges!G74="C","C",IF(Badges!G74="P","P",""))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IF(Badges!G97="C","C",IF(Badges!G97="P","P",""))</f>
        <v/>
      </c>
      <c r="E8" s="292"/>
      <c r="F8" s="293" t="str">
        <f>Badges!C62</f>
        <v>Take a music poll</v>
      </c>
      <c r="G8" s="295" t="str">
        <f>IF(Badges!G62="A","A"," ")</f>
        <v xml:space="preserve"> </v>
      </c>
      <c r="I8" s="292"/>
      <c r="J8" s="293" t="str">
        <f>Badges!C136</f>
        <v>Friendship ring from Ireland</v>
      </c>
      <c r="K8" s="295" t="str">
        <f>IF(Badges!G136="A","A"," ")</f>
        <v xml:space="preserve"> </v>
      </c>
      <c r="M8" s="292"/>
      <c r="N8" s="293" t="str">
        <f>Badges!C209</f>
        <v>Gather around the campfire</v>
      </c>
      <c r="O8" s="295" t="str">
        <f>IF(Badges!G209="A","A"," ")</f>
        <v xml:space="preserve"> </v>
      </c>
      <c r="Q8" s="292">
        <v>1</v>
      </c>
      <c r="R8" s="293" t="str">
        <f>Badges!C285</f>
        <v>Decide who you are</v>
      </c>
      <c r="S8" s="294"/>
    </row>
    <row r="9" spans="1:21" x14ac:dyDescent="0.2">
      <c r="A9" s="502" t="str">
        <f>Summary!A8</f>
        <v>Scribe</v>
      </c>
      <c r="B9" s="503"/>
      <c r="C9" s="298" t="str">
        <f>IF(Badges!G120="C","C",IF(Badges!G120="P","P",""))</f>
        <v/>
      </c>
      <c r="E9" s="292"/>
      <c r="F9" s="293" t="str">
        <f>Badges!C63</f>
        <v>Go to a live musical performance</v>
      </c>
      <c r="G9" s="295" t="str">
        <f>IF(Badges!G63="A","A"," ")</f>
        <v xml:space="preserve"> </v>
      </c>
      <c r="I9" s="292"/>
      <c r="J9" s="293" t="str">
        <f>Badges!C137</f>
        <v>American Indian animal jewelry</v>
      </c>
      <c r="K9" s="295" t="str">
        <f>IF(Badges!G137="A","A"," ")</f>
        <v xml:space="preserve"> </v>
      </c>
      <c r="M9" s="292"/>
      <c r="N9" s="293" t="str">
        <f>Badges!C210</f>
        <v>Do a night watch</v>
      </c>
      <c r="O9" s="295" t="str">
        <f>IF(Badges!G210="A","A"," ")</f>
        <v xml:space="preserve"> </v>
      </c>
      <c r="Q9" s="292"/>
      <c r="R9" s="293" t="str">
        <f>Badges!C286</f>
        <v>Write her diary</v>
      </c>
      <c r="S9" s="295" t="str">
        <f>IF(Badges!G286="A","A"," ")</f>
        <v xml:space="preserve"> </v>
      </c>
    </row>
    <row r="10" spans="1:21" x14ac:dyDescent="0.2">
      <c r="A10" s="504" t="str">
        <f>Summary!A9</f>
        <v>It's Your Planet -- Love It!</v>
      </c>
      <c r="B10" s="504"/>
      <c r="C10" s="504"/>
      <c r="E10" s="292"/>
      <c r="F10" s="293" t="str">
        <f>Badges!C64</f>
        <v>Interview someone with a job in</v>
      </c>
      <c r="G10" s="295" t="str">
        <f>IF(Badges!G64="A","A"," ")</f>
        <v xml:space="preserve"> </v>
      </c>
      <c r="I10" s="292"/>
      <c r="J10" s="293" t="str">
        <f>Badges!C138</f>
        <v>Name pendant from Egypt</v>
      </c>
      <c r="K10" s="295" t="str">
        <f>IF(Badges!G138="A","A"," ")</f>
        <v xml:space="preserve"> </v>
      </c>
      <c r="M10" s="292"/>
      <c r="N10" s="293" t="str">
        <f>Badges!C211</f>
        <v>Have fun with flashlights</v>
      </c>
      <c r="O10" s="295" t="str">
        <f>IF(Badges!G211="A","A"," ")</f>
        <v xml:space="preserve"> </v>
      </c>
      <c r="Q10" s="292"/>
      <c r="R10" s="293" t="str">
        <f>Badges!C287</f>
        <v>Write a speech for your character</v>
      </c>
      <c r="S10" s="295" t="str">
        <f>IF(Badges!G287="A","A"," ")</f>
        <v xml:space="preserve"> </v>
      </c>
    </row>
    <row r="11" spans="1:21" x14ac:dyDescent="0.2">
      <c r="A11" s="505" t="str">
        <f>Summary!A10</f>
        <v>Jeweler</v>
      </c>
      <c r="B11" s="506"/>
      <c r="C11" s="296" t="str">
        <f>IF(Badges!G144="C","C",IF(Badges!G144="P","P",""))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IF(Badges!G288="A","A"," ")</f>
        <v xml:space="preserve"> </v>
      </c>
    </row>
    <row r="12" spans="1:21" x14ac:dyDescent="0.2">
      <c r="A12" s="497" t="str">
        <f>Summary!A11</f>
        <v>Gardener</v>
      </c>
      <c r="B12" s="498"/>
      <c r="C12" s="297" t="str">
        <f>IF(Badges!G167="C","C",IF(Badges!G167="P","P",""))</f>
        <v/>
      </c>
      <c r="E12" s="292"/>
      <c r="F12" s="293" t="str">
        <f>Badges!C66</f>
        <v>Make a simple instrument</v>
      </c>
      <c r="G12" s="295" t="str">
        <f>IF(Badges!G66="A","A"," ")</f>
        <v xml:space="preserve"> </v>
      </c>
      <c r="I12" s="292"/>
      <c r="J12" s="293" t="str">
        <f>Badges!C140</f>
        <v>Make jewelry for a friend</v>
      </c>
      <c r="K12" s="295" t="str">
        <f>IF(Badges!G140="A","A","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IF(Badges!G190="C","C",IF(Badges!G190="P","P",""))</f>
        <v/>
      </c>
      <c r="E13" s="292"/>
      <c r="F13" s="293" t="str">
        <f>Badges!C67</f>
        <v>Compose your own song</v>
      </c>
      <c r="G13" s="295" t="str">
        <f>IF(Badges!G67="A","A"," ")</f>
        <v xml:space="preserve"> </v>
      </c>
      <c r="I13" s="292"/>
      <c r="J13" s="293" t="str">
        <f>Badges!C141</f>
        <v>Make jewelry for the girls in your</v>
      </c>
      <c r="K13" s="295" t="str">
        <f>IF(Badges!G141="A","A"," ")</f>
        <v xml:space="preserve"> </v>
      </c>
      <c r="M13" s="292"/>
      <c r="N13" s="293" t="str">
        <f>Badges!C216</f>
        <v>Get a bike ready to ride</v>
      </c>
      <c r="O13" s="295" t="str">
        <f>IF(Badges!G216="A","A"," ")</f>
        <v xml:space="preserve"> </v>
      </c>
      <c r="Q13" s="292"/>
      <c r="R13" s="293" t="str">
        <f>Badges!C290</f>
        <v>Do it yourself</v>
      </c>
      <c r="S13" s="295" t="str">
        <f>IF(Badges!G290="A","A"," ")</f>
        <v xml:space="preserve"> </v>
      </c>
    </row>
    <row r="14" spans="1:21" x14ac:dyDescent="0.2">
      <c r="A14" s="497" t="str">
        <f>Summary!A13</f>
        <v>Camper</v>
      </c>
      <c r="B14" s="498"/>
      <c r="C14" s="297" t="str">
        <f>IF(Badges!G213="C","C",IF(Badges!G213="P","P",""))</f>
        <v/>
      </c>
      <c r="E14" s="292"/>
      <c r="F14" s="293" t="str">
        <f>Badges!C68</f>
        <v>Make up lyrics to a song</v>
      </c>
      <c r="G14" s="295" t="str">
        <f>IF(Badges!G68="A","A"," ")</f>
        <v xml:space="preserve"> </v>
      </c>
      <c r="I14" s="292"/>
      <c r="J14" s="293" t="str">
        <f>Badges!C142</f>
        <v>Make jewelry for a relative</v>
      </c>
      <c r="K14" s="295" t="str">
        <f>IF(Badges!G142="A","A"," ")</f>
        <v xml:space="preserve"> </v>
      </c>
      <c r="M14" s="292"/>
      <c r="N14" s="293" t="str">
        <f>Badges!C217</f>
        <v>Help take care of a car</v>
      </c>
      <c r="O14" s="295" t="str">
        <f>IF(Badges!G217="A","A"," ")</f>
        <v xml:space="preserve"> </v>
      </c>
      <c r="Q14" s="292"/>
      <c r="R14" s="293" t="str">
        <f>Badges!C291</f>
        <v>Make two or three accessories</v>
      </c>
      <c r="S14" s="295" t="str">
        <f>IF(Badges!G291="A","A"," ")</f>
        <v xml:space="preserve"> </v>
      </c>
    </row>
    <row r="15" spans="1:21" x14ac:dyDescent="0.2">
      <c r="A15" s="502" t="str">
        <f>Summary!A14</f>
        <v>Independence</v>
      </c>
      <c r="B15" s="503"/>
      <c r="C15" s="298" t="str">
        <f>IF(Badges!G236="C","C",IF(Badges!G236="P","P",""))</f>
        <v/>
      </c>
      <c r="E15" s="292">
        <v>5</v>
      </c>
      <c r="F15" s="293" t="str">
        <f>Badges!C69</f>
        <v>Perform your music</v>
      </c>
      <c r="G15" s="294"/>
      <c r="I15" s="500" t="str">
        <f>Badges!B145</f>
        <v>Gardener</v>
      </c>
      <c r="J15" s="501"/>
      <c r="K15" s="501"/>
      <c r="M15" s="292"/>
      <c r="N15" s="293" t="str">
        <f>Badges!C218</f>
        <v>Use public transportation</v>
      </c>
      <c r="O15" s="295" t="str">
        <f>IF(Badges!G218="A","A"," ")</f>
        <v xml:space="preserve"> </v>
      </c>
      <c r="Q15" s="292"/>
      <c r="R15" s="293" t="str">
        <f>Badges!C292</f>
        <v>Draw it out</v>
      </c>
      <c r="S15" s="295" t="str">
        <f>IF(Badges!G292="A","A"," ")</f>
        <v xml:space="preserve"> </v>
      </c>
    </row>
    <row r="16" spans="1:21" x14ac:dyDescent="0.2">
      <c r="A16" s="504" t="str">
        <f>Summary!A15</f>
        <v>It's Your Story -- Tell It!</v>
      </c>
      <c r="B16" s="504"/>
      <c r="C16" s="504"/>
      <c r="E16" s="292"/>
      <c r="F16" s="293" t="str">
        <f>Badges!C70</f>
        <v>Create a performance</v>
      </c>
      <c r="G16" s="295" t="str">
        <f>IF(Badges!G70="A","A","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IF(Badges!G260="C","C",IF(Badges!G260="P","P",""))</f>
        <v/>
      </c>
      <c r="E17" s="292"/>
      <c r="F17" s="293" t="str">
        <f>Badges!C71</f>
        <v>Perform in a musical event</v>
      </c>
      <c r="G17" s="295" t="str">
        <f>IF(Badges!G71="A","A"," ")</f>
        <v xml:space="preserve"> </v>
      </c>
      <c r="I17" s="292"/>
      <c r="J17" s="293" t="str">
        <f>Badges!C147</f>
        <v>Visit an outdoor garden</v>
      </c>
      <c r="K17" s="295" t="str">
        <f>IF(Badges!G146="A","A"," ")</f>
        <v xml:space="preserve"> </v>
      </c>
      <c r="M17" s="292"/>
      <c r="N17" s="293" t="str">
        <f>Badges!C220</f>
        <v>Become a laundry expert</v>
      </c>
      <c r="O17" s="295" t="str">
        <f>IF(Badges!G220="A","A"," ")</f>
        <v xml:space="preserve"> </v>
      </c>
      <c r="Q17" s="292"/>
      <c r="R17" s="293" t="str">
        <f>Badges!C294</f>
        <v>What are your chores/duties</v>
      </c>
      <c r="S17" s="295" t="str">
        <f>IF(Badges!G294="A","A"," ")</f>
        <v xml:space="preserve"> </v>
      </c>
    </row>
    <row r="18" spans="1:19" x14ac:dyDescent="0.2">
      <c r="A18" s="497" t="str">
        <f>Summary!A17</f>
        <v>Animal Habitats</v>
      </c>
      <c r="B18" s="498"/>
      <c r="C18" s="297" t="str">
        <f>IF(Badges!G283="C","C",IF(Badges!G283="P","P",""))</f>
        <v/>
      </c>
      <c r="E18" s="292"/>
      <c r="F18" s="293" t="str">
        <f>Badges!C72</f>
        <v>Add to your skills</v>
      </c>
      <c r="G18" s="295" t="str">
        <f>IF(Badges!G72="A","A"," ")</f>
        <v xml:space="preserve"> </v>
      </c>
      <c r="I18" s="292"/>
      <c r="J18" s="293" t="str">
        <f>Badges!C148</f>
        <v>Visit an indoor garden</v>
      </c>
      <c r="K18" s="295" t="str">
        <f>IF(Badges!G147="A","A"," ")</f>
        <v xml:space="preserve"> </v>
      </c>
      <c r="M18" s="292"/>
      <c r="N18" s="293" t="str">
        <f>Badges!C221</f>
        <v>Learn two basic sewing skills-and</v>
      </c>
      <c r="O18" s="295" t="str">
        <f>IF(Badges!G221="A","A"," ")</f>
        <v xml:space="preserve"> </v>
      </c>
      <c r="Q18" s="292"/>
      <c r="R18" s="293" t="str">
        <f>Badges!C295</f>
        <v>Food and meals</v>
      </c>
      <c r="S18" s="295" t="str">
        <f>IF(Badges!G295="A","A"," ")</f>
        <v xml:space="preserve"> </v>
      </c>
    </row>
    <row r="19" spans="1:19" x14ac:dyDescent="0.2">
      <c r="A19" s="497" t="str">
        <f>Summary!A18</f>
        <v>Playing the Past</v>
      </c>
      <c r="B19" s="498"/>
      <c r="C19" s="297" t="str">
        <f>IF(Badges!G306="C","C",IF(Badges!G306="P","P",""))</f>
        <v/>
      </c>
      <c r="E19" s="500" t="str">
        <f>Badges!B75</f>
        <v>Entertainment Technology</v>
      </c>
      <c r="F19" s="501"/>
      <c r="G19" s="501"/>
      <c r="I19" s="292"/>
      <c r="J19" s="293" t="str">
        <f>Badges!C149</f>
        <v>Visit a landscaped garden</v>
      </c>
      <c r="K19" s="295" t="str">
        <f>IF(Badges!G148="A","A"," ")</f>
        <v xml:space="preserve"> </v>
      </c>
      <c r="M19" s="292"/>
      <c r="N19" s="293" t="str">
        <f>Badges!C222</f>
        <v>Try on the role of clothes</v>
      </c>
      <c r="O19" s="295" t="str">
        <f>IF(Badges!G222="A","A"," ")</f>
        <v xml:space="preserve"> </v>
      </c>
      <c r="Q19" s="292"/>
      <c r="R19" s="293" t="str">
        <f>Badges!C296</f>
        <v>Home Sweet Home</v>
      </c>
      <c r="S19" s="295" t="str">
        <f>IF(Badges!G296="A","A"," ")</f>
        <v xml:space="preserve"> </v>
      </c>
    </row>
    <row r="20" spans="1:19" x14ac:dyDescent="0.2">
      <c r="A20" s="497" t="str">
        <f>Summary!A19</f>
        <v>Product Designer</v>
      </c>
      <c r="B20" s="498"/>
      <c r="C20" s="297" t="str">
        <f>IF(Badges!G329="C","C",IF(Badges!G329="P","P",""))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IF(Badges!G352="C","C",IF(Badges!G352="P","P",""))</f>
        <v/>
      </c>
      <c r="E21" s="292"/>
      <c r="F21" s="293" t="str">
        <f>Badges!C77</f>
        <v>Make a flip book</v>
      </c>
      <c r="G21" s="295" t="str">
        <f>IF(Badges!G77="A","A"," ")</f>
        <v xml:space="preserve"> </v>
      </c>
      <c r="I21" s="292"/>
      <c r="J21" s="293" t="str">
        <f>Badges!C151</f>
        <v>Plan your dream garden</v>
      </c>
      <c r="K21" s="295" t="str">
        <f>IF(Badges!G150="A","A"," ")</f>
        <v xml:space="preserve"> </v>
      </c>
      <c r="M21" s="292"/>
      <c r="N21" s="293" t="str">
        <f>Badges!C224</f>
        <v>At school</v>
      </c>
      <c r="O21" s="295" t="str">
        <f>IF(Badges!G224="A","A"," ")</f>
        <v xml:space="preserve"> </v>
      </c>
      <c r="Q21" s="292"/>
      <c r="R21" s="293" t="str">
        <f>Badges!C298</f>
        <v>Make music</v>
      </c>
      <c r="S21" s="295" t="str">
        <f>IF(Badges!G298="A","A"," ")</f>
        <v xml:space="preserve"> </v>
      </c>
    </row>
    <row r="22" spans="1:19" x14ac:dyDescent="0.2">
      <c r="A22" s="299"/>
      <c r="B22" s="300"/>
      <c r="C22" s="340"/>
      <c r="E22" s="292"/>
      <c r="F22" s="293" t="str">
        <f>Badges!C78</f>
        <v>Play around with stop-action</v>
      </c>
      <c r="G22" s="295" t="str">
        <f>IF(Badges!G78="A","A"," ")</f>
        <v xml:space="preserve"> </v>
      </c>
      <c r="I22" s="292"/>
      <c r="J22" s="293" t="str">
        <f>Badges!C152</f>
        <v>Look into surprising gardens</v>
      </c>
      <c r="K22" s="295" t="str">
        <f>IF(Badges!G151="A","A"," ")</f>
        <v xml:space="preserve"> </v>
      </c>
      <c r="M22" s="292"/>
      <c r="N22" s="293" t="str">
        <f>Badges!C225</f>
        <v>At home</v>
      </c>
      <c r="O22" s="295" t="str">
        <f>IF(Badges!G225="A","A"," ")</f>
        <v xml:space="preserve"> </v>
      </c>
      <c r="Q22" s="292"/>
      <c r="R22" s="293" t="str">
        <f>Badges!C299</f>
        <v>Play a game-or two</v>
      </c>
      <c r="S22" s="295" t="str">
        <f>IF(Badges!G299="A","A"," ")</f>
        <v xml:space="preserve"> </v>
      </c>
    </row>
    <row r="23" spans="1:19" x14ac:dyDescent="0.2">
      <c r="A23" s="500" t="str">
        <f>Badges!B6</f>
        <v>Digital Photographer</v>
      </c>
      <c r="B23" s="501"/>
      <c r="C23" s="501"/>
      <c r="E23" s="292"/>
      <c r="F23" s="293" t="str">
        <f>Badges!C79</f>
        <v>Make your own thaumatrope</v>
      </c>
      <c r="G23" s="295" t="str">
        <f>IF(Badges!G79="A","A"," ")</f>
        <v xml:space="preserve"> </v>
      </c>
      <c r="I23" s="292"/>
      <c r="J23" s="293" t="str">
        <f>Badges!C153</f>
        <v>Make a mini Zen garden</v>
      </c>
      <c r="K23" s="295" t="str">
        <f>IF(Badges!G152="A","A"," ")</f>
        <v xml:space="preserve"> </v>
      </c>
      <c r="M23" s="292"/>
      <c r="N23" s="293" t="str">
        <f>Badges!C226</f>
        <v>With your friends</v>
      </c>
      <c r="O23" s="295" t="str">
        <f>IF(Badges!G226="A","A"," ")</f>
        <v xml:space="preserve"> </v>
      </c>
      <c r="Q23" s="292"/>
      <c r="R23" s="293" t="str">
        <f>Badges!C300</f>
        <v>Create art</v>
      </c>
      <c r="S23" s="295" t="str">
        <f>IF(Badges!G300="A","A","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IF(Badges!G8="A","A"," ")</f>
        <v xml:space="preserve"> </v>
      </c>
      <c r="E25" s="292"/>
      <c r="F25" s="293" t="str">
        <f>Badges!C81</f>
        <v>Use a free downloadable program</v>
      </c>
      <c r="G25" s="295" t="str">
        <f>IF(Badges!G81="A","A"," ")</f>
        <v xml:space="preserve"> </v>
      </c>
      <c r="I25" s="292"/>
      <c r="J25" s="293" t="str">
        <f>Badges!C155</f>
        <v>Find six plants that will grow in your</v>
      </c>
      <c r="K25" s="295" t="str">
        <f>IF(Badges!G154="A","A"," ")</f>
        <v xml:space="preserve"> </v>
      </c>
      <c r="M25" s="292"/>
      <c r="N25" s="293" t="str">
        <f>Badges!C228</f>
        <v>Solve a pesky plumbing problem</v>
      </c>
      <c r="O25" s="295" t="str">
        <f>IF(Badges!G228="A","A"," ")</f>
        <v xml:space="preserve"> </v>
      </c>
      <c r="Q25" s="292"/>
      <c r="R25" s="293" t="str">
        <f>Badges!C302</f>
        <v>Make your own event</v>
      </c>
      <c r="S25" s="295" t="str">
        <f>IF(Badges!G302="A","A"," ")</f>
        <v xml:space="preserve"> </v>
      </c>
    </row>
    <row r="26" spans="1:19" x14ac:dyDescent="0.2">
      <c r="A26" s="292"/>
      <c r="B26" s="293" t="str">
        <f>Badges!C9</f>
        <v>Visit a camera store</v>
      </c>
      <c r="C26" s="295" t="str">
        <f>IF(Badges!G9="A","A"," ")</f>
        <v xml:space="preserve"> </v>
      </c>
      <c r="E26" s="292"/>
      <c r="F26" s="293" t="str">
        <f>Badges!C82</f>
        <v>Go onto an interactive site</v>
      </c>
      <c r="G26" s="295" t="str">
        <f>IF(Badges!G82="A","A"," ")</f>
        <v xml:space="preserve"> </v>
      </c>
      <c r="I26" s="292"/>
      <c r="J26" s="293" t="str">
        <f>Badges!C156</f>
        <v>Find six plants that grow in different</v>
      </c>
      <c r="K26" s="295" t="str">
        <f>IF(Badges!G155="A","A"," ")</f>
        <v xml:space="preserve"> </v>
      </c>
      <c r="M26" s="292"/>
      <c r="N26" s="293" t="str">
        <f>Badges!C229</f>
        <v>Clean to the beat</v>
      </c>
      <c r="O26" s="295" t="str">
        <f>IF(Badges!G229="A","A"," ")</f>
        <v xml:space="preserve"> </v>
      </c>
      <c r="Q26" s="292"/>
      <c r="R26" s="293" t="str">
        <f>Badges!C303</f>
        <v>Have a living-history party</v>
      </c>
      <c r="S26" s="295" t="str">
        <f>IF(Badges!G303="A","A"," ")</f>
        <v xml:space="preserve"> </v>
      </c>
    </row>
    <row r="27" spans="1:19" x14ac:dyDescent="0.2">
      <c r="A27" s="292"/>
      <c r="B27" s="293" t="str">
        <f>Badges!C10</f>
        <v>Teach yourself the basics</v>
      </c>
      <c r="C27" s="295" t="str">
        <f>IF(Badges!G10="A","A"," ")</f>
        <v xml:space="preserve"> </v>
      </c>
      <c r="E27" s="292"/>
      <c r="F27" s="293" t="str">
        <f>Badges!C79</f>
        <v>Make your own thaumatrope</v>
      </c>
      <c r="G27" s="295" t="str">
        <f>IF(Badges!G83="A","A"," ")</f>
        <v xml:space="preserve"> </v>
      </c>
      <c r="I27" s="292"/>
      <c r="J27" s="293" t="str">
        <f>Badges!C157</f>
        <v>Find six seasonal plants</v>
      </c>
      <c r="K27" s="295" t="str">
        <f>IF(Badges!G156="A","A"," ")</f>
        <v xml:space="preserve"> </v>
      </c>
      <c r="M27" s="292"/>
      <c r="N27" s="293" t="str">
        <f>Badges!C230</f>
        <v>Hang something up</v>
      </c>
      <c r="O27" s="295" t="str">
        <f>IF(Badges!G230="A","A"," ")</f>
        <v xml:space="preserve"> </v>
      </c>
      <c r="Q27" s="292"/>
      <c r="R27" s="293" t="str">
        <f>Badges!C304</f>
        <v>Attend a history-oriented event in</v>
      </c>
      <c r="S27" s="295" t="str">
        <f>IF(Badges!G304="A","A","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IF(Badges!G12="A","A"," ")</f>
        <v xml:space="preserve"> </v>
      </c>
      <c r="E29" s="292"/>
      <c r="F29" s="293" t="str">
        <f>Badges!C85</f>
        <v>Create a roller coaster with marbles</v>
      </c>
      <c r="G29" s="295" t="str">
        <f>IF(Badges!G85="A","A"," ")</f>
        <v xml:space="preserve"> </v>
      </c>
      <c r="I29" s="292"/>
      <c r="J29" s="293" t="str">
        <f>Badges!C159</f>
        <v>Experiment with soil</v>
      </c>
      <c r="K29" s="295" t="str">
        <f>IF(Badges!G158="A","A"," ")</f>
        <v xml:space="preserve"> </v>
      </c>
      <c r="M29" s="292"/>
      <c r="N29" s="293" t="str">
        <f>Badges!C232</f>
        <v>Stay home alone</v>
      </c>
      <c r="O29" s="295" t="str">
        <f>IF(Badges!G232="A","A"," ")</f>
        <v xml:space="preserve"> </v>
      </c>
      <c r="Q29" s="292">
        <v>1</v>
      </c>
      <c r="R29" s="293" t="str">
        <f>Badges!C308</f>
        <v>Observe what makes a great</v>
      </c>
      <c r="S29" s="294"/>
    </row>
    <row r="30" spans="1:19" x14ac:dyDescent="0.2">
      <c r="A30" s="292"/>
      <c r="B30" s="293" t="str">
        <f>Badges!C13</f>
        <v>Photograph a pet</v>
      </c>
      <c r="C30" s="295" t="str">
        <f>IF(Badges!G13="A","A"," ")</f>
        <v xml:space="preserve"> </v>
      </c>
      <c r="E30" s="292"/>
      <c r="F30" s="293" t="str">
        <f>Badges!C86</f>
        <v>Catapult some stuff</v>
      </c>
      <c r="G30" s="295" t="str">
        <f>IF(Badges!G86="A","A"," ")</f>
        <v xml:space="preserve"> </v>
      </c>
      <c r="I30" s="292"/>
      <c r="J30" s="293" t="str">
        <f>Badges!C160</f>
        <v>Experiment with water</v>
      </c>
      <c r="K30" s="295" t="str">
        <f>IF(Badges!G159="A","A"," ")</f>
        <v xml:space="preserve"> </v>
      </c>
      <c r="M30" s="292"/>
      <c r="N30" s="293" t="str">
        <f>Badges!C233</f>
        <v>Run a family errand</v>
      </c>
      <c r="O30" s="295" t="str">
        <f>IF(Badges!G233="A","A"," ")</f>
        <v xml:space="preserve"> </v>
      </c>
      <c r="Q30" s="292"/>
      <c r="R30" s="293" t="str">
        <f>Badges!C309</f>
        <v>Choose a product you use at school</v>
      </c>
      <c r="S30" s="295" t="str">
        <f>IF(Badges!G309="A","A"," ")</f>
        <v xml:space="preserve"> </v>
      </c>
    </row>
    <row r="31" spans="1:19" x14ac:dyDescent="0.2">
      <c r="A31" s="292"/>
      <c r="B31" s="293" t="str">
        <f>Badges!C14</f>
        <v>Photograph a landscape</v>
      </c>
      <c r="C31" s="295" t="str">
        <f>IF(Badges!G14="A","A"," ")</f>
        <v xml:space="preserve"> </v>
      </c>
      <c r="E31" s="292"/>
      <c r="F31" s="293" t="str">
        <f>Badges!C83</f>
        <v>Talk to a developer</v>
      </c>
      <c r="G31" s="295" t="str">
        <f>IF(Badges!G87="A","A"," ")</f>
        <v xml:space="preserve"> </v>
      </c>
      <c r="I31" s="292"/>
      <c r="J31" s="293" t="str">
        <f>Badges!C161</f>
        <v>Experiment with sunlight</v>
      </c>
      <c r="K31" s="295" t="str">
        <f>IF(Badges!G160="A","A"," ")</f>
        <v xml:space="preserve"> </v>
      </c>
      <c r="M31" s="292"/>
      <c r="N31" s="293" t="str">
        <f>Badges!C234</f>
        <v>Go out with a friend</v>
      </c>
      <c r="O31" s="295" t="str">
        <f>IF(Badges!G234="A","A"," ")</f>
        <v xml:space="preserve"> </v>
      </c>
      <c r="Q31" s="292"/>
      <c r="R31" s="293" t="str">
        <f>Badges!C310</f>
        <v>Choose a product from a hobby</v>
      </c>
      <c r="S31" s="295" t="str">
        <f>IF(Badges!G310="A","A","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IF(Badges!G311="A","A"," ")</f>
        <v xml:space="preserve"> </v>
      </c>
    </row>
    <row r="33" spans="1:19" x14ac:dyDescent="0.2">
      <c r="A33" s="292"/>
      <c r="B33" s="293" t="str">
        <f>Badges!C16</f>
        <v>Fix something</v>
      </c>
      <c r="C33" s="295" t="str">
        <f>IF(Badges!G16="A","A"," ")</f>
        <v xml:space="preserve"> </v>
      </c>
      <c r="E33" s="292"/>
      <c r="F33" s="293" t="str">
        <f>Badges!C89</f>
        <v>Try the blue screen</v>
      </c>
      <c r="G33" s="295" t="str">
        <f>IF(Badges!G89="A","A"," ")</f>
        <v xml:space="preserve"> </v>
      </c>
      <c r="I33" s="292"/>
      <c r="J33" s="293" t="str">
        <f>Badges!C163</f>
        <v>Plant an outdoor garden</v>
      </c>
      <c r="K33" s="295" t="str">
        <f>IF(Badges!G162="A","A","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IF(Badges!G17="A","A"," ")</f>
        <v xml:space="preserve"> </v>
      </c>
      <c r="E34" s="292"/>
      <c r="F34" s="293" t="str">
        <f>Badges!C90</f>
        <v>Play makeup artist</v>
      </c>
      <c r="G34" s="295" t="str">
        <f>IF(Badges!G90="A","A"," ")</f>
        <v xml:space="preserve"> </v>
      </c>
      <c r="I34" s="292"/>
      <c r="J34" s="293" t="str">
        <f>Badges!C164</f>
        <v>Plant an indoor garden</v>
      </c>
      <c r="K34" s="295" t="str">
        <f>IF(Badges!G163="A","A"," ")</f>
        <v xml:space="preserve"> </v>
      </c>
      <c r="M34" s="292"/>
      <c r="N34" s="293" t="str">
        <f>Badges!C240</f>
        <v>With an adult, visit an official</v>
      </c>
      <c r="O34" s="295" t="str">
        <f>IF(Badges!G240="A","A"," ")</f>
        <v xml:space="preserve"> </v>
      </c>
      <c r="Q34" s="292"/>
      <c r="R34" s="293" t="str">
        <f>Badges!C313</f>
        <v>Observe</v>
      </c>
      <c r="S34" s="295" t="str">
        <f>IF(Badges!G313="A","A"," ")</f>
        <v xml:space="preserve"> </v>
      </c>
    </row>
    <row r="35" spans="1:19" x14ac:dyDescent="0.2">
      <c r="A35" s="292"/>
      <c r="B35" s="293" t="str">
        <f>Badges!C18</f>
        <v>Add something</v>
      </c>
      <c r="C35" s="295" t="str">
        <f>IF(Badges!G18="A","A"," ")</f>
        <v xml:space="preserve"> </v>
      </c>
      <c r="E35" s="292"/>
      <c r="F35" s="293" t="str">
        <f>Badges!C87</f>
        <v>Figure out centrifugal force</v>
      </c>
      <c r="G35" s="295" t="str">
        <f>IF(Badges!G91="A","A"," ")</f>
        <v xml:space="preserve"> </v>
      </c>
      <c r="I35" s="292"/>
      <c r="J35" s="293" t="str">
        <f>Badges!C165</f>
        <v>Help with planting at a community</v>
      </c>
      <c r="K35" s="295" t="str">
        <f>IF(Badges!G164="A","A"," ")</f>
        <v xml:space="preserve"> </v>
      </c>
      <c r="M35" s="292"/>
      <c r="N35" s="293" t="str">
        <f>Badges!C241</f>
        <v>Invite a geocacher to talk to you</v>
      </c>
      <c r="O35" s="295" t="str">
        <f>IF(Badges!G241="A","A"," ")</f>
        <v xml:space="preserve"> </v>
      </c>
      <c r="Q35" s="292"/>
      <c r="R35" s="293" t="str">
        <f>Badges!C314</f>
        <v>Interview</v>
      </c>
      <c r="S35" s="295" t="str">
        <f>IF(Badges!G314="A","A","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IF(Badges!G242="A","A"," ")</f>
        <v xml:space="preserve"> </v>
      </c>
      <c r="Q36" s="292"/>
      <c r="R36" s="293" t="str">
        <f>Badges!C315</f>
        <v>Photograph</v>
      </c>
      <c r="S36" s="295" t="str">
        <f>IF(Badges!G315="A","A"," ")</f>
        <v xml:space="preserve"> </v>
      </c>
    </row>
    <row r="37" spans="1:19" ht="12.75" customHeight="1" x14ac:dyDescent="0.2">
      <c r="A37" s="292"/>
      <c r="B37" s="293" t="str">
        <f>Badges!C20</f>
        <v>Create a collage</v>
      </c>
      <c r="C37" s="295" t="str">
        <f>IF(Badges!G20="A","A"," ")</f>
        <v xml:space="preserve"> </v>
      </c>
      <c r="E37" s="292"/>
      <c r="F37" s="293" t="str">
        <f>Badges!C93</f>
        <v>Experiment with acoustics</v>
      </c>
      <c r="G37" s="295" t="str">
        <f>IF(Badges!G93="A","A","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IF(Badges!G21="A","A"," ")</f>
        <v xml:space="preserve"> </v>
      </c>
      <c r="E38" s="292"/>
      <c r="F38" s="293" t="str">
        <f>Badges!C94</f>
        <v>Go on an elephant hike</v>
      </c>
      <c r="G38" s="295" t="str">
        <f>IF(Badges!G94="A","A"," ")</f>
        <v xml:space="preserve"> </v>
      </c>
      <c r="I38" s="292"/>
      <c r="J38" s="293" t="str">
        <f>Badges!C170</f>
        <v>Ask an adult helper to find and</v>
      </c>
      <c r="K38" s="295" t="str">
        <f>IF(Badges!G170="A","A"," ")</f>
        <v xml:space="preserve"> </v>
      </c>
      <c r="M38" s="292"/>
      <c r="N38" s="293" t="str">
        <f>Badges!C244</f>
        <v>Find the GPS coordinates of three</v>
      </c>
      <c r="O38" s="295" t="str">
        <f>IF(Badges!G244="A","A"," ")</f>
        <v xml:space="preserve"> </v>
      </c>
      <c r="Q38" s="292"/>
      <c r="R38" s="293" t="str">
        <f>Badges!C317</f>
        <v>Step by step</v>
      </c>
      <c r="S38" s="295" t="str">
        <f>IF(Badges!G317="A","A"," ")</f>
        <v xml:space="preserve"> </v>
      </c>
    </row>
    <row r="39" spans="1:19" x14ac:dyDescent="0.2">
      <c r="A39" s="292"/>
      <c r="B39" s="293" t="str">
        <f>Badges!C22</f>
        <v>Make a gift for someone special</v>
      </c>
      <c r="C39" s="295" t="str">
        <f>IF(Badges!G22="A","A"," ")</f>
        <v xml:space="preserve"> </v>
      </c>
      <c r="E39" s="292"/>
      <c r="F39" s="293" t="str">
        <f>Badges!C91</f>
        <v>Make your own 3-D glasses</v>
      </c>
      <c r="G39" s="295" t="str">
        <f>IF(Badges!G95="A","A"," ")</f>
        <v xml:space="preserve"> </v>
      </c>
      <c r="I39" s="292"/>
      <c r="J39" s="293" t="str">
        <f>Badges!C171</f>
        <v>Shake up a room</v>
      </c>
      <c r="K39" s="295" t="str">
        <f>IF(Badges!G171="A","A"," ")</f>
        <v xml:space="preserve"> </v>
      </c>
      <c r="M39" s="292"/>
      <c r="N39" s="293" t="str">
        <f>Badges!C245</f>
        <v>Hide an item for a friend to find</v>
      </c>
      <c r="O39" s="295" t="str">
        <f>IF(Badges!G245="A","A"," ")</f>
        <v xml:space="preserve"> </v>
      </c>
      <c r="Q39" s="292"/>
      <c r="R39" s="293" t="str">
        <f>Badges!C318</f>
        <v>Draw the product</v>
      </c>
      <c r="S39" s="295" t="str">
        <f>IF(Badges!G318="A","A","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IF(Badges!G172="A","A"," ")</f>
        <v xml:space="preserve"> </v>
      </c>
      <c r="M40" s="292"/>
      <c r="N40" s="293" t="str">
        <f>Badges!C246</f>
        <v>Go on a photo hunt</v>
      </c>
      <c r="O40" s="295" t="str">
        <f>IF(Badges!G246="A","A"," ")</f>
        <v xml:space="preserve"> </v>
      </c>
      <c r="Q40" s="292"/>
      <c r="R40" s="293" t="str">
        <f>Badges!C319</f>
        <v>Analyze a group of products</v>
      </c>
      <c r="S40" s="295" t="str">
        <f>IF(Badges!G319="A","A"," ")</f>
        <v xml:space="preserve"> </v>
      </c>
    </row>
    <row r="41" spans="1:19" x14ac:dyDescent="0.2">
      <c r="A41" s="292"/>
      <c r="B41" s="293" t="str">
        <f>Badges!C24</f>
        <v>Make a digital album</v>
      </c>
      <c r="C41" s="295" t="str">
        <f>IF(Badges!G24="A","A","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IF(Badges!G25="A","A"," ")</f>
        <v xml:space="preserve"> </v>
      </c>
      <c r="E42" s="292"/>
      <c r="F42" s="293" t="str">
        <f>Badges!C100</f>
        <v>Write one haiku and one limerick</v>
      </c>
      <c r="G42" s="295" t="str">
        <f>IF(Badges!G100="A","A"," ")</f>
        <v xml:space="preserve"> </v>
      </c>
      <c r="I42" s="292"/>
      <c r="J42" s="293" t="str">
        <f>Badges!C174</f>
        <v>Learn some classic codes</v>
      </c>
      <c r="K42" s="295" t="str">
        <f>IF(Badges!G174="A","A"," ")</f>
        <v xml:space="preserve"> </v>
      </c>
      <c r="M42" s="292"/>
      <c r="N42" s="293" t="str">
        <f>Badges!C248</f>
        <v>Make something that represents</v>
      </c>
      <c r="O42" s="295" t="str">
        <f>IF(Badges!G248="A","A"," ")</f>
        <v xml:space="preserve"> </v>
      </c>
      <c r="Q42" s="292"/>
      <c r="R42" s="293" t="str">
        <f>Badges!C321</f>
        <v>From terrible to terrific</v>
      </c>
      <c r="S42" s="295" t="str">
        <f>IF(Badges!G321="A","A"," ")</f>
        <v xml:space="preserve"> </v>
      </c>
    </row>
    <row r="43" spans="1:19" ht="12.75" customHeight="1" x14ac:dyDescent="0.2">
      <c r="A43" s="292"/>
      <c r="B43" s="293" t="str">
        <f>Badges!C26</f>
        <v>Start an online photo journal</v>
      </c>
      <c r="C43" s="295" t="str">
        <f>IF(Badges!G26="A","A"," ")</f>
        <v xml:space="preserve"> </v>
      </c>
      <c r="E43" s="292"/>
      <c r="F43" s="293" t="str">
        <f>Badges!C101</f>
        <v>Write one sonnet</v>
      </c>
      <c r="G43" s="295" t="str">
        <f>IF(Badges!G101="A","A"," ")</f>
        <v xml:space="preserve"> </v>
      </c>
      <c r="I43" s="292"/>
      <c r="J43" s="293" t="str">
        <f>Badges!C175</f>
        <v>Create your own code with your</v>
      </c>
      <c r="K43" s="295" t="str">
        <f>IF(Badges!G175="A","A"," ")</f>
        <v xml:space="preserve"> </v>
      </c>
      <c r="M43" s="292"/>
      <c r="N43" s="293" t="str">
        <f>Badges!C249</f>
        <v>Make a piece of jewelry</v>
      </c>
      <c r="O43" s="295" t="str">
        <f>IF(Badges!G249="A","A"," ")</f>
        <v xml:space="preserve"> </v>
      </c>
      <c r="Q43" s="292"/>
      <c r="R43" s="293" t="str">
        <f>Badges!C322</f>
        <v>Troubleshoot</v>
      </c>
      <c r="S43" s="295" t="str">
        <f>IF(Badges!G322="A","A"," ")</f>
        <v xml:space="preserve"> </v>
      </c>
    </row>
    <row r="44" spans="1:19" x14ac:dyDescent="0.2">
      <c r="A44" s="500" t="str">
        <f>Badges!B29</f>
        <v>Staying Fit</v>
      </c>
      <c r="B44" s="501"/>
      <c r="C44" s="501"/>
      <c r="E44" s="292"/>
      <c r="F44" s="293" t="str">
        <f>Badges!C102</f>
        <v>Write a free-verse poem</v>
      </c>
      <c r="G44" s="295" t="str">
        <f>IF(Badges!G102="A","A"," ")</f>
        <v xml:space="preserve"> </v>
      </c>
      <c r="I44" s="292"/>
      <c r="J44" s="293" t="str">
        <f>Badges!C176</f>
        <v>Make invisible inks</v>
      </c>
      <c r="K44" s="295" t="str">
        <f>IF(Badges!G176="A","A"," ")</f>
        <v xml:space="preserve"> </v>
      </c>
      <c r="M44" s="292"/>
      <c r="N44" s="293" t="str">
        <f>Badges!C250</f>
        <v>Make something that represents</v>
      </c>
      <c r="O44" s="295" t="str">
        <f>IF(Badges!G250="A","A"," ")</f>
        <v xml:space="preserve"> </v>
      </c>
      <c r="Q44" s="292"/>
      <c r="R44" s="293" t="str">
        <f>Badges!C323</f>
        <v>Fire the product, keep the job</v>
      </c>
      <c r="S44" s="295" t="str">
        <f>IF(Badges!G323="A","A","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IF(Badges!G31="A","A"," ")</f>
        <v xml:space="preserve"> </v>
      </c>
      <c r="E46" s="292"/>
      <c r="F46" s="293" t="str">
        <f>Badges!C104</f>
        <v>Mystery</v>
      </c>
      <c r="G46" s="295" t="str">
        <f>IF(Badges!G104="A","A"," ")</f>
        <v xml:space="preserve"> </v>
      </c>
      <c r="I46" s="292"/>
      <c r="J46" s="293" t="str">
        <f>Badges!C178</f>
        <v>Study three sets of prints</v>
      </c>
      <c r="K46" s="295" t="str">
        <f>IF(Badges!G178="A","A"," ")</f>
        <v xml:space="preserve"> </v>
      </c>
      <c r="M46" s="292"/>
      <c r="N46" s="293" t="str">
        <f>Badges!C252</f>
        <v>Make it a hiking adventure</v>
      </c>
      <c r="O46" s="295" t="str">
        <f>IF(Badges!G252="A","A"," ")</f>
        <v xml:space="preserve"> </v>
      </c>
      <c r="Q46" s="292"/>
      <c r="R46" s="293" t="str">
        <f>Badges!C325</f>
        <v>Draw your idea</v>
      </c>
      <c r="S46" s="295" t="str">
        <f>IF(Badges!G325="A","A"," ")</f>
        <v xml:space="preserve"> </v>
      </c>
    </row>
    <row r="47" spans="1:19" x14ac:dyDescent="0.2">
      <c r="A47" s="292"/>
      <c r="B47" s="293" t="str">
        <f>Badges!C32</f>
        <v>Find a way to make your day more</v>
      </c>
      <c r="C47" s="295" t="str">
        <f>IF(Badges!G32="A","A"," ")</f>
        <v xml:space="preserve"> </v>
      </c>
      <c r="E47" s="292"/>
      <c r="F47" s="293" t="str">
        <f>Badges!C105</f>
        <v>Humor</v>
      </c>
      <c r="G47" s="295" t="str">
        <f>IF(Badges!G105="A","A"," ")</f>
        <v xml:space="preserve"> </v>
      </c>
      <c r="I47" s="292"/>
      <c r="J47" s="293" t="str">
        <f>Badges!C179</f>
        <v>Make your own identity card</v>
      </c>
      <c r="K47" s="295" t="str">
        <f>IF(Badges!G179="A","A"," ")</f>
        <v xml:space="preserve"> </v>
      </c>
      <c r="M47" s="292"/>
      <c r="N47" s="293" t="str">
        <f>Badges!C253</f>
        <v>Take a multi-cache adventure</v>
      </c>
      <c r="O47" s="295" t="str">
        <f>IF(Badges!G253="A","A"," ")</f>
        <v xml:space="preserve"> </v>
      </c>
      <c r="Q47" s="292"/>
      <c r="R47" s="293" t="str">
        <f>Badges!C326</f>
        <v>Build a prototype</v>
      </c>
      <c r="S47" s="295" t="str">
        <f>IF(Badges!G326="A","A"," ")</f>
        <v xml:space="preserve"> </v>
      </c>
    </row>
    <row r="48" spans="1:19" x14ac:dyDescent="0.2">
      <c r="A48" s="292"/>
      <c r="B48" s="293" t="str">
        <f>Badges!C33</f>
        <v>Forget being a couch potato</v>
      </c>
      <c r="C48" s="295" t="str">
        <f>IF(Badges!G33="A","A"," ")</f>
        <v xml:space="preserve"> </v>
      </c>
      <c r="E48" s="292"/>
      <c r="F48" s="293" t="str">
        <f>Badges!C106</f>
        <v>Adventure</v>
      </c>
      <c r="G48" s="295" t="str">
        <f>IF(Badges!G106="A","A"," ")</f>
        <v xml:space="preserve"> </v>
      </c>
      <c r="I48" s="292"/>
      <c r="J48" s="293" t="str">
        <f>Badges!C180</f>
        <v>Get fingerprinted at your local police</v>
      </c>
      <c r="K48" s="295" t="str">
        <f>IF(Badges!G180="A","A"," ")</f>
        <v xml:space="preserve"> </v>
      </c>
      <c r="M48" s="292"/>
      <c r="N48" s="293" t="str">
        <f>Badges!C254</f>
        <v>Go on a themed adventure</v>
      </c>
      <c r="O48" s="295" t="str">
        <f>IF(Badges!G254="A","A"," ")</f>
        <v xml:space="preserve"> </v>
      </c>
      <c r="Q48" s="292"/>
      <c r="R48" s="293" t="str">
        <f>Badges!C327</f>
        <v>Make your change on the original</v>
      </c>
      <c r="S48" s="295" t="str">
        <f>IF(Badges!G327="A","A","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IF(Badges!G35="A","A"," ")</f>
        <v xml:space="preserve"> </v>
      </c>
      <c r="E50" s="292"/>
      <c r="F50" s="293" t="str">
        <f>Badges!C108</f>
        <v>A favorite Girl Scout memory</v>
      </c>
      <c r="G50" s="295" t="str">
        <f>IF(Badges!G108="A","A"," ")</f>
        <v xml:space="preserve"> </v>
      </c>
      <c r="I50" s="292"/>
      <c r="J50" s="293" t="str">
        <f>Badges!C182</f>
        <v>Look at three kinds of "evidence"</v>
      </c>
      <c r="K50" s="295" t="str">
        <f>IF(Badges!G182="A","A"," ")</f>
        <v xml:space="preserve"> </v>
      </c>
      <c r="M50" s="292"/>
      <c r="N50" s="293" t="str">
        <f>Badges!C256</f>
        <v>Make a bug go around the world</v>
      </c>
      <c r="O50" s="295" t="str">
        <f>IF(Badges!G256="A","A"," ")</f>
        <v xml:space="preserve"> </v>
      </c>
      <c r="Q50" s="292">
        <v>1</v>
      </c>
      <c r="R50" s="293" t="str">
        <f>Badges!C331</f>
        <v>Hold a conversation</v>
      </c>
      <c r="S50" s="294"/>
    </row>
    <row r="51" spans="1:19" x14ac:dyDescent="0.2">
      <c r="A51" s="292"/>
      <c r="B51" s="293" t="str">
        <f>Badges!C36</f>
        <v>Play a brainstorm game</v>
      </c>
      <c r="C51" s="295" t="str">
        <f>IF(Badges!G36="A","A"," ")</f>
        <v xml:space="preserve"> </v>
      </c>
      <c r="E51" s="292"/>
      <c r="F51" s="293" t="str">
        <f>Badges!C109</f>
        <v>A memorable day</v>
      </c>
      <c r="G51" s="295" t="str">
        <f>IF(Badges!G109="A","A"," ")</f>
        <v xml:space="preserve"> </v>
      </c>
      <c r="I51" s="292"/>
      <c r="J51" s="293" t="str">
        <f>Badges!C183</f>
        <v>Find out about DNA</v>
      </c>
      <c r="K51" s="295" t="str">
        <f>IF(Badges!G183="A","A"," ")</f>
        <v xml:space="preserve"> </v>
      </c>
      <c r="M51" s="292"/>
      <c r="N51" s="293" t="str">
        <f>Badges!C257</f>
        <v>Have your bug follow the girls</v>
      </c>
      <c r="O51" s="295" t="str">
        <f>IF(Badges!G257="A","A"," ")</f>
        <v xml:space="preserve"> </v>
      </c>
      <c r="Q51" s="292"/>
      <c r="R51" s="293" t="str">
        <f>Badges!C332</f>
        <v>Practice conversation starters</v>
      </c>
      <c r="S51" s="295" t="str">
        <f>IF(Badges!G332="A","A"," ")</f>
        <v xml:space="preserve"> </v>
      </c>
    </row>
    <row r="52" spans="1:19" x14ac:dyDescent="0.2">
      <c r="A52" s="292"/>
      <c r="B52" s="293" t="str">
        <f>Badges!C37</f>
        <v>Nutrient scavenger hunt</v>
      </c>
      <c r="C52" s="295" t="str">
        <f>IF(Badges!G37="A","A"," ")</f>
        <v xml:space="preserve"> </v>
      </c>
      <c r="E52" s="292"/>
      <c r="F52" s="293" t="str">
        <f>Badges!C110</f>
        <v>A big adventure</v>
      </c>
      <c r="G52" s="295" t="str">
        <f>IF(Badges!G110="A","A"," ")</f>
        <v xml:space="preserve"> </v>
      </c>
      <c r="I52" s="292"/>
      <c r="J52" s="293" t="str">
        <f>Badges!C184</f>
        <v>Detect handwriting details</v>
      </c>
      <c r="K52" s="295" t="str">
        <f>IF(Badges!G184="A","A"," ")</f>
        <v xml:space="preserve"> </v>
      </c>
      <c r="M52" s="292"/>
      <c r="N52" s="293" t="str">
        <f>Badges!C258</f>
        <v>Track a bug's travels</v>
      </c>
      <c r="O52" s="295" t="str">
        <f>IF(Badges!G258="A","A"," ")</f>
        <v xml:space="preserve"> </v>
      </c>
      <c r="Q52" s="292"/>
      <c r="R52" s="293" t="str">
        <f>Badges!C333</f>
        <v>Invite an expert to come talk about</v>
      </c>
      <c r="S52" s="295" t="str">
        <f>IF(Badges!G333="A","A","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IF(Badges!G334="A","A"," ")</f>
        <v xml:space="preserve"> </v>
      </c>
    </row>
    <row r="54" spans="1:19" x14ac:dyDescent="0.2">
      <c r="A54" s="292"/>
      <c r="B54" s="293" t="str">
        <f>Badges!C39</f>
        <v>Dear self</v>
      </c>
      <c r="C54" s="295" t="str">
        <f>IF(Badges!G39="A","A"," ")</f>
        <v xml:space="preserve"> </v>
      </c>
      <c r="E54" s="292"/>
      <c r="F54" s="293" t="str">
        <f>Badges!C112</f>
        <v>An interview article</v>
      </c>
      <c r="G54" s="295" t="str">
        <f>IF(Badges!G112="A","A"," ")</f>
        <v xml:space="preserve"> </v>
      </c>
      <c r="I54" s="292"/>
      <c r="J54" s="293" t="str">
        <f>Badges!C186</f>
        <v>Ask friends to create a clue hunt</v>
      </c>
      <c r="K54" s="295" t="str">
        <f>IF(Badges!G186="A","A","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IF(Badges!G40="A","A"," ")</f>
        <v xml:space="preserve"> </v>
      </c>
      <c r="E55" s="292"/>
      <c r="F55" s="293" t="str">
        <f>Badges!C113</f>
        <v>A news story</v>
      </c>
      <c r="G55" s="295" t="str">
        <f>IF(Badges!G113="A","A"," ")</f>
        <v xml:space="preserve"> </v>
      </c>
      <c r="I55" s="292"/>
      <c r="J55" s="293" t="str">
        <f>Badges!C187</f>
        <v>Find clues "on the scene"</v>
      </c>
      <c r="K55" s="295" t="str">
        <f>IF(Badges!G187="A","A"," ")</f>
        <v xml:space="preserve"> </v>
      </c>
      <c r="M55" s="292"/>
      <c r="N55" s="293" t="str">
        <f>Badges!C263</f>
        <v>Observe a pet or tame animal</v>
      </c>
      <c r="O55" s="295" t="str">
        <f>IF(Badges!G263="A","A"," ")</f>
        <v xml:space="preserve"> </v>
      </c>
      <c r="Q55" s="292"/>
      <c r="R55" s="293" t="str">
        <f>Badges!C336</f>
        <v>Brainstorm five things not to do at</v>
      </c>
      <c r="S55" s="295" t="str">
        <f>IF(Badges!G336="A","A"," ")</f>
        <v xml:space="preserve"> </v>
      </c>
    </row>
    <row r="56" spans="1:19" x14ac:dyDescent="0.2">
      <c r="A56" s="292"/>
      <c r="B56" s="293" t="str">
        <f>Badges!C41</f>
        <v>Create a stress-free zone</v>
      </c>
      <c r="C56" s="295" t="str">
        <f>IF(Badges!G41="A","A"," ")</f>
        <v xml:space="preserve"> </v>
      </c>
      <c r="E56" s="292"/>
      <c r="F56" s="293" t="str">
        <f>Badges!C114</f>
        <v>A "roundup" article</v>
      </c>
      <c r="G56" s="295" t="str">
        <f>IF(Badges!G114="A","A"," ")</f>
        <v xml:space="preserve"> </v>
      </c>
      <c r="I56" s="292"/>
      <c r="J56" s="293" t="str">
        <f>Badges!C188</f>
        <v>Solve three online mysteries.</v>
      </c>
      <c r="K56" s="295" t="str">
        <f>IF(Badges!G188="A","A"," ")</f>
        <v xml:space="preserve"> </v>
      </c>
      <c r="M56" s="292"/>
      <c r="N56" s="293" t="str">
        <f>Badges!C264</f>
        <v>Make a skit or puppet show about</v>
      </c>
      <c r="O56" s="295" t="str">
        <f>IF(Badges!G264="A","A"," ")</f>
        <v xml:space="preserve"> </v>
      </c>
      <c r="Q56" s="292"/>
      <c r="R56" s="293" t="str">
        <f>Badges!C337</f>
        <v>Set the table</v>
      </c>
      <c r="S56" s="295" t="str">
        <f>IF(Badges!G337="A","A","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IF(Badges!G265="A","A"," ")</f>
        <v xml:space="preserve"> </v>
      </c>
      <c r="Q57" s="292"/>
      <c r="R57" s="293" t="str">
        <f>Badges!C338</f>
        <v>Study table manners from other</v>
      </c>
      <c r="S57" s="295" t="str">
        <f>IF(Badges!G338="A","A"," ")</f>
        <v xml:space="preserve"> </v>
      </c>
    </row>
    <row r="58" spans="1:19" x14ac:dyDescent="0.2">
      <c r="A58" s="292"/>
      <c r="B58" s="293" t="str">
        <f>Badges!C43</f>
        <v>Review health websites</v>
      </c>
      <c r="C58" s="295" t="str">
        <f>IF(Badges!G43="A","A"," ")</f>
        <v xml:space="preserve"> </v>
      </c>
      <c r="E58" s="292"/>
      <c r="F58" s="293" t="str">
        <f>Badges!C116</f>
        <v>A favorite animal</v>
      </c>
      <c r="G58" s="295" t="str">
        <f>IF(Badges!G116="A","A","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IF(Badges!G44="A","A"," ")</f>
        <v xml:space="preserve"> </v>
      </c>
      <c r="E59" s="292"/>
      <c r="F59" s="293" t="str">
        <f>Badges!C117</f>
        <v>A place you'd like to visit</v>
      </c>
      <c r="G59" s="295" t="str">
        <f>IF(Badges!G117="A","A"," ")</f>
        <v xml:space="preserve"> </v>
      </c>
      <c r="I59" s="292"/>
      <c r="J59" s="293" t="str">
        <f>Badges!C193</f>
        <v>Talk to an experienced camper</v>
      </c>
      <c r="K59" s="295" t="str">
        <f>IF(Badges!G193="A","A"," ")</f>
        <v xml:space="preserve"> </v>
      </c>
      <c r="M59" s="292"/>
      <c r="N59" s="293" t="str">
        <f>Badges!C267</f>
        <v>Visit a zoo or animal sanctuary</v>
      </c>
      <c r="O59" s="295" t="str">
        <f>IF(Badges!G267="A","A"," ")</f>
        <v xml:space="preserve"> </v>
      </c>
      <c r="Q59" s="292"/>
      <c r="R59" s="293" t="str">
        <f>Badges!C340</f>
        <v>Wedding</v>
      </c>
      <c r="S59" s="295" t="str">
        <f>IF(Badges!G340="A","A"," ")</f>
        <v xml:space="preserve"> </v>
      </c>
    </row>
    <row r="60" spans="1:19" x14ac:dyDescent="0.2">
      <c r="A60" s="292"/>
      <c r="B60" s="293" t="str">
        <f>Badges!C45</f>
        <v>Find truth in advertising</v>
      </c>
      <c r="C60" s="295" t="str">
        <f>IF(Badges!G45="A","A"," ")</f>
        <v xml:space="preserve"> </v>
      </c>
      <c r="E60" s="292"/>
      <c r="F60" s="293" t="str">
        <f>Badges!C118</f>
        <v>Your favorite book</v>
      </c>
      <c r="G60" s="295" t="str">
        <f>IF(Badges!G118="A","A"," ")</f>
        <v xml:space="preserve"> </v>
      </c>
      <c r="I60" s="292"/>
      <c r="J60" s="293" t="str">
        <f>Badges!C194</f>
        <v>Go to an outdoor store</v>
      </c>
      <c r="K60" s="295" t="str">
        <f>IF(Badges!G194="A","A"," ")</f>
        <v xml:space="preserve"> </v>
      </c>
      <c r="M60" s="292"/>
      <c r="N60" s="293" t="str">
        <f>Badges!C268</f>
        <v>Explore an animal habitat near</v>
      </c>
      <c r="O60" s="295" t="str">
        <f>IF(Badges!G268="A","A"," ")</f>
        <v xml:space="preserve"> </v>
      </c>
      <c r="Q60" s="292"/>
      <c r="R60" s="293" t="str">
        <f>Badges!C341</f>
        <v>Funeral or wake</v>
      </c>
      <c r="S60" s="295" t="str">
        <f>IF(Badges!G341="A","A","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IF(Badges!G195="A","A"," ")</f>
        <v xml:space="preserve"> </v>
      </c>
      <c r="M61" s="292"/>
      <c r="N61" s="293" t="str">
        <f>Badges!C269</f>
        <v>Make a habitat collage</v>
      </c>
      <c r="O61" s="295" t="str">
        <f>IF(Badges!G269="A","A"," ")</f>
        <v xml:space="preserve"> </v>
      </c>
      <c r="Q61" s="292"/>
      <c r="R61" s="293" t="str">
        <f>Badges!C342</f>
        <v>Coming-of-age ceremony</v>
      </c>
      <c r="S61" s="295" t="str">
        <f>IF(Badges!G342="A","A"," ")</f>
        <v xml:space="preserve"> </v>
      </c>
    </row>
    <row r="62" spans="1:19" ht="12.75" customHeight="1" x14ac:dyDescent="0.2">
      <c r="A62" s="292"/>
      <c r="B62" s="293" t="str">
        <f>Badges!C47</f>
        <v>Have a "slow food" dinner</v>
      </c>
      <c r="C62" s="295" t="str">
        <f>IF(Badges!G47="A","A","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IF(Badges!G48="A","A"," ")</f>
        <v xml:space="preserve"> </v>
      </c>
      <c r="E63" s="292"/>
      <c r="F63" s="293" t="str">
        <f>Badges!C124</f>
        <v>Visit a jewelry store or jewelry artist</v>
      </c>
      <c r="G63" s="295" t="str">
        <f>IF(Badges!G124="A","A"," ")</f>
        <v xml:space="preserve"> </v>
      </c>
      <c r="I63" s="292"/>
      <c r="J63" s="293" t="str">
        <f>Badges!C197</f>
        <v>Tie useful knots</v>
      </c>
      <c r="K63" s="295" t="str">
        <f>IF(Badges!G197="A","A"," ")</f>
        <v xml:space="preserve"> </v>
      </c>
      <c r="M63" s="292"/>
      <c r="N63" s="293" t="str">
        <f>Badges!C271</f>
        <v>Check out baby-animal habitats</v>
      </c>
      <c r="O63" s="295" t="str">
        <f>IF(Badges!G271="A","A"," ")</f>
        <v xml:space="preserve"> </v>
      </c>
      <c r="Q63" s="292"/>
      <c r="R63" s="293" t="str">
        <f>Badges!C344</f>
        <v>Thank the host</v>
      </c>
      <c r="S63" s="295" t="str">
        <f>IF(Badges!G344="A","A"," ")</f>
        <v xml:space="preserve"> </v>
      </c>
    </row>
    <row r="64" spans="1:19" x14ac:dyDescent="0.2">
      <c r="A64" s="292"/>
      <c r="B64" s="293" t="str">
        <f>Badges!C49</f>
        <v>Have a family check-in night</v>
      </c>
      <c r="C64" s="295" t="str">
        <f>IF(Badges!G49="A","A"," ")</f>
        <v xml:space="preserve"> </v>
      </c>
      <c r="E64" s="292"/>
      <c r="F64" s="293" t="str">
        <f>Badges!C125</f>
        <v>Visit a museum with an exhibit on</v>
      </c>
      <c r="G64" s="295" t="str">
        <f>IF(Badges!G125="A","A"," ")</f>
        <v xml:space="preserve"> </v>
      </c>
      <c r="I64" s="292"/>
      <c r="J64" s="293" t="str">
        <f>Badges!C198</f>
        <v>Use a map and compass or GPS</v>
      </c>
      <c r="K64" s="295" t="str">
        <f>IF(Badges!G198="A","A"," ")</f>
        <v xml:space="preserve"> </v>
      </c>
      <c r="M64" s="292"/>
      <c r="N64" s="293" t="str">
        <f>Badges!C272</f>
        <v>Make your own animal house</v>
      </c>
      <c r="O64" s="295" t="str">
        <f>IF(Badges!G272="A","A"," ")</f>
        <v xml:space="preserve"> </v>
      </c>
      <c r="Q64" s="292"/>
      <c r="R64" s="293" t="str">
        <f>Badges!C345</f>
        <v>Handwrite a thank-you note</v>
      </c>
      <c r="S64" s="295" t="str">
        <f>IF(Badges!G345="A","A"," ")</f>
        <v xml:space="preserve"> </v>
      </c>
    </row>
    <row r="65" spans="1:19" x14ac:dyDescent="0.2">
      <c r="A65" s="500" t="str">
        <f>Badges!B52</f>
        <v>Musician</v>
      </c>
      <c r="B65" s="501"/>
      <c r="C65" s="501"/>
      <c r="E65" s="292"/>
      <c r="F65" s="293" t="str">
        <f>Badges!C126</f>
        <v>Invite a jewelry maker to talk to your</v>
      </c>
      <c r="G65" s="295" t="str">
        <f>IF(Badges!G126="A","A"," ")</f>
        <v xml:space="preserve"> </v>
      </c>
      <c r="I65" s="292"/>
      <c r="J65" s="293" t="str">
        <f>Badges!C199</f>
        <v>Build a campfire</v>
      </c>
      <c r="K65" s="295" t="str">
        <f>IF(Badges!G199="A","A"," ")</f>
        <v xml:space="preserve"> </v>
      </c>
      <c r="M65" s="292"/>
      <c r="N65" s="293" t="str">
        <f>Badges!C273</f>
        <v>Insulate your own "nest."</v>
      </c>
      <c r="O65" s="295" t="str">
        <f>IF(Badges!G273="A","A"," ")</f>
        <v xml:space="preserve"> </v>
      </c>
      <c r="Q65" s="292"/>
      <c r="R65" s="293" t="str">
        <f>Badges!C346</f>
        <v>Make a thank-you gift</v>
      </c>
      <c r="S65" s="295" t="str">
        <f>IF(Badges!G346="A","A","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IF(Badges!G54="A","A"," ")</f>
        <v xml:space="preserve"> </v>
      </c>
      <c r="E67" s="292"/>
      <c r="F67" s="293" t="str">
        <f>Badges!C128</f>
        <v>Make a chain-loop necklace or</v>
      </c>
      <c r="G67" s="295" t="str">
        <f>IF(Badges!G128="A","A"," ")</f>
        <v xml:space="preserve"> </v>
      </c>
      <c r="I67" s="292"/>
      <c r="J67" s="293" t="str">
        <f>Badges!C201</f>
        <v>Make a one-pot meal</v>
      </c>
      <c r="K67" s="295" t="str">
        <f>IF(Badges!G201="A","A"," ")</f>
        <v xml:space="preserve"> </v>
      </c>
      <c r="M67" s="292"/>
      <c r="N67" s="293" t="str">
        <f>Badges!C275</f>
        <v>The Artic Circle</v>
      </c>
      <c r="O67" s="295" t="str">
        <f>IF(Badges!G275="A","A"," ")</f>
        <v xml:space="preserve"> </v>
      </c>
      <c r="Q67" s="292"/>
      <c r="R67" s="293" t="str">
        <f>Badges!C348</f>
        <v>Other Girl Scouts</v>
      </c>
      <c r="S67" s="295" t="str">
        <f>IF(Badges!G348="A","A"," ")</f>
        <v xml:space="preserve"> </v>
      </c>
    </row>
    <row r="68" spans="1:19" x14ac:dyDescent="0.2">
      <c r="A68" s="292"/>
      <c r="B68" s="293" t="str">
        <f>Badges!C55</f>
        <v>Be a conductor</v>
      </c>
      <c r="C68" s="295" t="str">
        <f>IF(Badges!G55="A","A"," ")</f>
        <v xml:space="preserve"> </v>
      </c>
      <c r="E68" s="292"/>
      <c r="F68" s="293" t="str">
        <f>Badges!C129</f>
        <v>Make a pendant with a photo or</v>
      </c>
      <c r="G68" s="295" t="str">
        <f>IF(Badges!G129="A","A"," ")</f>
        <v xml:space="preserve"> </v>
      </c>
      <c r="I68" s="292"/>
      <c r="J68" s="293" t="str">
        <f>Badges!C202</f>
        <v>Cook in foil</v>
      </c>
      <c r="K68" s="295" t="str">
        <f>IF(Badges!G202="A","A"," ")</f>
        <v xml:space="preserve"> </v>
      </c>
      <c r="M68" s="292"/>
      <c r="N68" s="293" t="str">
        <f>Badges!C276</f>
        <v>The Gulf of Mexico</v>
      </c>
      <c r="O68" s="295" t="str">
        <f>IF(Badges!G276="A","A"," ")</f>
        <v xml:space="preserve"> </v>
      </c>
      <c r="Q68" s="292"/>
      <c r="R68" s="293" t="str">
        <f>Badges!C349</f>
        <v>Your friends and their parents</v>
      </c>
      <c r="S68" s="295" t="str">
        <f>IF(Badges!G349="A","A"," ")</f>
        <v xml:space="preserve"> </v>
      </c>
    </row>
    <row r="69" spans="1:19" x14ac:dyDescent="0.2">
      <c r="A69" s="292"/>
      <c r="B69" s="293" t="str">
        <f>Badges!C56</f>
        <v>Get in the musical mood</v>
      </c>
      <c r="C69" s="295" t="str">
        <f>IF(Badges!G56="A","A"," ")</f>
        <v xml:space="preserve"> </v>
      </c>
      <c r="E69" s="292"/>
      <c r="F69" s="293" t="str">
        <f>Badges!C130</f>
        <v>Make earrings by twisting wire into</v>
      </c>
      <c r="G69" s="295" t="str">
        <f>IF(Badges!G130="A","A"," ")</f>
        <v xml:space="preserve"> </v>
      </c>
      <c r="I69" s="292"/>
      <c r="J69" s="293" t="str">
        <f>Badges!C203</f>
        <v>Cook a meal on a stick</v>
      </c>
      <c r="K69" s="295" t="str">
        <f>IF(Badges!G203="A","A"," ")</f>
        <v xml:space="preserve"> </v>
      </c>
      <c r="M69" s="292"/>
      <c r="N69" s="293" t="str">
        <f>Badges!C277</f>
        <v>The Amazon rain forest</v>
      </c>
      <c r="O69" s="295" t="str">
        <f>IF(Badges!G277="A","A"," ")</f>
        <v xml:space="preserve"> </v>
      </c>
      <c r="Q69" s="292"/>
      <c r="R69" s="293" t="str">
        <f>Badges!C350</f>
        <v>Everyone in your class</v>
      </c>
      <c r="S69" s="295" t="str">
        <f>IF(Badges!G350="A","A"," ")</f>
        <v xml:space="preserve"> </v>
      </c>
    </row>
    <row r="70" spans="1:19" ht="23.25" x14ac:dyDescent="0.35">
      <c r="A70" s="507" t="str">
        <f ca="1">MID(CELL("filename",A8),FIND(IF(ISERROR(FIND("]",CELL("filename",A8))),"$","]"),CELL("filename",A8))+1,256)</f>
        <v>Junior 4</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IF('Age-Level'!G9="C","C",IF('Age-Level'!G9="P","P",""))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IF('Age-Level'!G11="A","A"," ")</f>
        <v xml:space="preserve"> </v>
      </c>
    </row>
    <row r="73" spans="1:19" x14ac:dyDescent="0.2">
      <c r="A73" s="505" t="str">
        <f>Summary!A22</f>
        <v>Drawing</v>
      </c>
      <c r="B73" s="506"/>
      <c r="C73" s="296" t="str">
        <f>IF(Badges!G376="C","C",IF(Badges!G376="P","P",""))</f>
        <v/>
      </c>
      <c r="E73" s="292"/>
      <c r="F73" s="293" t="str">
        <f>Badges!C387</f>
        <v xml:space="preserve">Work with an older athlete in </v>
      </c>
      <c r="G73" s="295" t="str">
        <f>IF(Badges!G387="A","A"," ")</f>
        <v xml:space="preserve"> </v>
      </c>
      <c r="I73" s="292"/>
      <c r="J73" s="293" t="str">
        <f>Badges!C460</f>
        <v>With your Junior friends, organize</v>
      </c>
      <c r="K73" s="295" t="str">
        <f>IF(Badges!G460="A","A"," ")</f>
        <v xml:space="preserve"> </v>
      </c>
      <c r="M73" s="292"/>
      <c r="N73" s="293" t="str">
        <f>Badges!C534</f>
        <v>Pitch your pretend business</v>
      </c>
      <c r="O73" s="295" t="str">
        <f>IF(Badges!G534="A","A"," ")</f>
        <v xml:space="preserve"> </v>
      </c>
      <c r="Q73" s="499" t="str">
        <f>'Age-Level'!C12</f>
        <v>Cookie Sales (Year 1)</v>
      </c>
      <c r="R73" s="499"/>
      <c r="S73" s="304" t="str">
        <f>IF('Age-Level'!G12="A","A"," ")</f>
        <v xml:space="preserve"> </v>
      </c>
    </row>
    <row r="74" spans="1:19" x14ac:dyDescent="0.2">
      <c r="A74" s="497" t="str">
        <f>Summary!A23</f>
        <v>Practice with Purpose</v>
      </c>
      <c r="B74" s="498"/>
      <c r="C74" s="297" t="str">
        <f>IF(Badges!G399="C","C",IF(Badges!G399="P","P",""))</f>
        <v/>
      </c>
      <c r="E74" s="292"/>
      <c r="F74" s="293" t="str">
        <f>Badges!C388</f>
        <v>Work with an expert, coach</v>
      </c>
      <c r="G74" s="295" t="str">
        <f>IF(Badges!G388="A","A"," ")</f>
        <v xml:space="preserve"> </v>
      </c>
      <c r="I74" s="292"/>
      <c r="J74" s="293" t="str">
        <f>Badges!C461</f>
        <v>Research situations that require</v>
      </c>
      <c r="K74" s="295" t="str">
        <f>IF(Badges!G461="A","A"," ")</f>
        <v xml:space="preserve"> </v>
      </c>
      <c r="M74" s="292"/>
      <c r="N74" s="293" t="str">
        <f>Badges!C535</f>
        <v>Conduct a "focus group"</v>
      </c>
      <c r="O74" s="295" t="str">
        <f>IF(Badges!G535="A","A"," ")</f>
        <v xml:space="preserve"> </v>
      </c>
      <c r="Q74" s="499" t="str">
        <f>'Age-Level'!C13</f>
        <v>Cookie Pin (Year 1)</v>
      </c>
      <c r="R74" s="499"/>
      <c r="S74" s="304" t="str">
        <f>IF('Age-Level'!G13="A","A"," ")</f>
        <v xml:space="preserve"> </v>
      </c>
    </row>
    <row r="75" spans="1:19" x14ac:dyDescent="0.2">
      <c r="A75" s="497" t="str">
        <f>Summary!A24</f>
        <v>Inside Government</v>
      </c>
      <c r="B75" s="498"/>
      <c r="C75" s="297" t="str">
        <f>IF(Badges!G422="C","C",IF(Badges!G422="P","P",""))</f>
        <v/>
      </c>
      <c r="E75" s="292"/>
      <c r="F75" s="293" t="str">
        <f>Badges!C389</f>
        <v xml:space="preserve">Find a video with strength </v>
      </c>
      <c r="G75" s="295" t="str">
        <f>IF(Badges!G389="A","A"," ")</f>
        <v xml:space="preserve"> </v>
      </c>
      <c r="I75" s="292"/>
      <c r="J75" s="293" t="str">
        <f>Badges!C462</f>
        <v>Go on a field trip to an ER</v>
      </c>
      <c r="K75" s="295" t="str">
        <f>IF(Badges!G462="A","A"," ")</f>
        <v xml:space="preserve"> </v>
      </c>
      <c r="M75" s="292"/>
      <c r="N75" s="293" t="str">
        <f>Badges!C536</f>
        <v>Do a survey</v>
      </c>
      <c r="O75" s="295" t="str">
        <f>IF(Badges!G536="A","A"," ")</f>
        <v xml:space="preserve"> </v>
      </c>
      <c r="Q75" s="499" t="str">
        <f>'Age-Level'!C14</f>
        <v>Cookie Rally (Year 2)</v>
      </c>
      <c r="R75" s="499"/>
      <c r="S75" s="304" t="str">
        <f>IF('Age-Level'!G14="A","A"," ")</f>
        <v xml:space="preserve"> </v>
      </c>
    </row>
    <row r="76" spans="1:19" x14ac:dyDescent="0.2">
      <c r="A76" s="497" t="str">
        <f>Summary!A25</f>
        <v>Simple Meals</v>
      </c>
      <c r="B76" s="498"/>
      <c r="C76" s="297" t="str">
        <f>IF(Badges!G445="C","C",IF(Badges!G445="P","P",""))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IF('Age-Level'!G15="A","A"," ")</f>
        <v xml:space="preserve"> </v>
      </c>
    </row>
    <row r="77" spans="1:19" x14ac:dyDescent="0.2">
      <c r="A77" s="497" t="str">
        <f>Summary!A26</f>
        <v>Junior First Aid</v>
      </c>
      <c r="B77" s="498"/>
      <c r="C77" s="297" t="str">
        <f>IF(Badges!G468="C","C",IF(Badges!G468="P","P",""))</f>
        <v/>
      </c>
      <c r="E77" s="292"/>
      <c r="F77" s="293" t="str">
        <f>Badges!C391</f>
        <v>Talk to a coach or gym teacher</v>
      </c>
      <c r="G77" s="295" t="str">
        <f>IF(Badges!G391="A","A"," ")</f>
        <v xml:space="preserve"> </v>
      </c>
      <c r="I77" s="292"/>
      <c r="J77" s="293" t="str">
        <f>Badges!C464</f>
        <v>Read about illnesses and how to</v>
      </c>
      <c r="K77" s="295" t="str">
        <f>IF(Badges!G464="A","A"," ")</f>
        <v xml:space="preserve"> </v>
      </c>
      <c r="M77" s="292">
        <v>1</v>
      </c>
      <c r="N77" s="293" t="str">
        <f>Badges!C540</f>
        <v>Explore your needs and wants</v>
      </c>
      <c r="O77" s="294"/>
      <c r="Q77" s="499" t="str">
        <f>'Age-Level'!C16</f>
        <v>Cookie Pin (Year 2)</v>
      </c>
      <c r="R77" s="499"/>
      <c r="S77" s="304" t="str">
        <f>IF('Age-Level'!G16="A","A"," ")</f>
        <v xml:space="preserve"> </v>
      </c>
    </row>
    <row r="78" spans="1:19" x14ac:dyDescent="0.2">
      <c r="A78" s="497" t="str">
        <f>Summary!A27</f>
        <v>Junior Girl Scout Way</v>
      </c>
      <c r="B78" s="498"/>
      <c r="C78" s="297" t="str">
        <f>IF(Badges!G491="C","C",IF(Badges!G491="P","P",""))</f>
        <v/>
      </c>
      <c r="E78" s="292"/>
      <c r="F78" s="293" t="str">
        <f>Badges!C392</f>
        <v>Work with a friend who likes the</v>
      </c>
      <c r="G78" s="295" t="str">
        <f>IF(Badges!G392="A","A"," ")</f>
        <v xml:space="preserve"> </v>
      </c>
      <c r="I78" s="292"/>
      <c r="J78" s="293" t="str">
        <f>Badges!C465</f>
        <v>Visit a medical clinic</v>
      </c>
      <c r="K78" s="295" t="str">
        <f>IF(Badges!G465="A","A"," ")</f>
        <v xml:space="preserve"> </v>
      </c>
      <c r="M78" s="292"/>
      <c r="N78" s="293" t="str">
        <f>Badges!C541</f>
        <v>Go on a home tour</v>
      </c>
      <c r="O78" s="295" t="str">
        <f>IF(Badges!G541="A","A"," ")</f>
        <v xml:space="preserve"> </v>
      </c>
      <c r="Q78" s="499" t="str">
        <f>'Age-Level'!C18</f>
        <v>Fall Sales (Year 1)</v>
      </c>
      <c r="R78" s="499"/>
      <c r="S78" s="297" t="str">
        <f>IF('Age-Level'!G18="A","A","")</f>
        <v/>
      </c>
    </row>
    <row r="79" spans="1:19" x14ac:dyDescent="0.2">
      <c r="A79" s="502" t="str">
        <f>Summary!A28</f>
        <v>Flowers</v>
      </c>
      <c r="B79" s="503"/>
      <c r="C79" s="298" t="str">
        <f>IF(Badges!G514="C","C",IF(Badges!G514="P","P",""))</f>
        <v/>
      </c>
      <c r="E79" s="292"/>
      <c r="F79" s="293" t="str">
        <f>Badges!C393</f>
        <v>Find a drill in a book or online</v>
      </c>
      <c r="G79" s="295" t="str">
        <f>IF(Badges!G393="A","A"," ")</f>
        <v xml:space="preserve"> </v>
      </c>
      <c r="I79" s="292"/>
      <c r="J79" s="293" t="str">
        <f>Badges!C466</f>
        <v>Talk to family members and</v>
      </c>
      <c r="K79" s="295" t="str">
        <f>IF(Badges!G466="A","A"," ")</f>
        <v xml:space="preserve"> </v>
      </c>
      <c r="M79" s="292"/>
      <c r="N79" s="293" t="str">
        <f>Badges!C542</f>
        <v>Make a collage</v>
      </c>
      <c r="O79" s="295" t="str">
        <f>IF(Badges!G542="A","A"," ")</f>
        <v xml:space="preserve"> </v>
      </c>
      <c r="Q79" s="499" t="str">
        <f>'Age-Level'!C19</f>
        <v>Fall Sales (Year 2)</v>
      </c>
      <c r="R79" s="499"/>
      <c r="S79" s="297" t="str">
        <f>IF('Age-Level'!G19="A","A","")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IF(Badges!G543="A","A"," ")</f>
        <v xml:space="preserve"> </v>
      </c>
      <c r="Q80" s="499" t="str">
        <f>'Age-Level'!C21</f>
        <v>Thinking Day (Year 1)</v>
      </c>
      <c r="R80" s="499"/>
      <c r="S80" s="297" t="str">
        <f>IF('Age-Level'!G21="A","A","")</f>
        <v/>
      </c>
    </row>
    <row r="81" spans="1:22" x14ac:dyDescent="0.2">
      <c r="A81" s="505" t="str">
        <f>Summary!A30</f>
        <v>Business Owner</v>
      </c>
      <c r="B81" s="506"/>
      <c r="C81" s="296" t="str">
        <f>IF(Badges!G538="C","C",IF(Badges!G538="P","P",""))</f>
        <v/>
      </c>
      <c r="E81" s="292"/>
      <c r="F81" s="293" t="str">
        <f>Badges!C395</f>
        <v>Discuss the process with a</v>
      </c>
      <c r="G81" s="295" t="str">
        <f>IF(Badges!G395="A","A","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IF('Age-Level'!G22="A","A","")</f>
        <v/>
      </c>
    </row>
    <row r="82" spans="1:22" x14ac:dyDescent="0.2">
      <c r="A82" s="497" t="str">
        <f>Summary!A31</f>
        <v>Savvy Shopper</v>
      </c>
      <c r="B82" s="498"/>
      <c r="C82" s="297" t="str">
        <f>IF(Badges!G561="C","C",IF(Badges!G561="P","P",""))</f>
        <v/>
      </c>
      <c r="E82" s="292"/>
      <c r="F82" s="293" t="str">
        <f>Badges!C396</f>
        <v>Write a "Top 10 Tips for</v>
      </c>
      <c r="G82" s="295" t="str">
        <f>IF(Badges!G396="A","A"," ")</f>
        <v xml:space="preserve"> </v>
      </c>
      <c r="I82" s="292"/>
      <c r="J82" s="293" t="str">
        <f>Badges!C471</f>
        <v>Find lift-the-spirit songs</v>
      </c>
      <c r="K82" s="295" t="str">
        <f>IF(Badges!G471="A","A"," ")</f>
        <v xml:space="preserve"> </v>
      </c>
      <c r="M82" s="292"/>
      <c r="N82" s="293" t="str">
        <f>Badges!C545</f>
        <v>Log your wants</v>
      </c>
      <c r="O82" s="295" t="str">
        <f>IF(Badges!G545="A","A"," ")</f>
        <v xml:space="preserve"> </v>
      </c>
      <c r="Q82" s="499" t="str">
        <f>'Age-Level'!C24</f>
        <v>Global Action Award</v>
      </c>
      <c r="R82" s="499"/>
      <c r="S82" s="297" t="str">
        <f>IF('Age-Level'!G24="A","A","")</f>
        <v/>
      </c>
    </row>
    <row r="83" spans="1:22" x14ac:dyDescent="0.2">
      <c r="A83" s="524" t="str">
        <f>Summary!A32</f>
        <v>Cookie Business</v>
      </c>
      <c r="B83" s="525"/>
      <c r="C83" s="526"/>
      <c r="D83" s="288"/>
      <c r="E83" s="292"/>
      <c r="F83" s="293" t="str">
        <f>Badges!C397</f>
        <v>Make a short video or photo</v>
      </c>
      <c r="G83" s="295" t="str">
        <f>IF(Badges!G397="A","A"," ")</f>
        <v xml:space="preserve"> </v>
      </c>
      <c r="I83" s="292"/>
      <c r="J83" s="293" t="str">
        <f>Badges!C472</f>
        <v>Pick songs for a ceremony or</v>
      </c>
      <c r="K83" s="295" t="str">
        <f>IF(Badges!G472="A","A"," ")</f>
        <v xml:space="preserve"> </v>
      </c>
      <c r="M83" s="292"/>
      <c r="N83" s="293" t="str">
        <f>Badges!C546</f>
        <v>Investigate the latest trends</v>
      </c>
      <c r="O83" s="295" t="str">
        <f>IF(Badges!G546="A","A"," ")</f>
        <v xml:space="preserve"> </v>
      </c>
      <c r="Q83" s="499" t="str">
        <f>'Age-Level'!C26</f>
        <v>Journey Summit Pin</v>
      </c>
      <c r="R83" s="499"/>
      <c r="S83" s="297" t="str">
        <f>IF('Age-Level'!G26="A","A","")</f>
        <v/>
      </c>
    </row>
    <row r="84" spans="1:22" x14ac:dyDescent="0.2">
      <c r="A84" s="497" t="str">
        <f>Summary!A33</f>
        <v>Cookie CEO</v>
      </c>
      <c r="B84" s="498"/>
      <c r="C84" s="297" t="str">
        <f>IF(Badges!G575="C","C",IF(Badges!G575="P","P",""))</f>
        <v/>
      </c>
      <c r="E84" s="500" t="str">
        <f>Badges!B400</f>
        <v>Inside Government</v>
      </c>
      <c r="F84" s="500"/>
      <c r="G84" s="500"/>
      <c r="I84" s="292"/>
      <c r="J84" s="293" t="str">
        <f>Badges!C473</f>
        <v>Make up a song to share a</v>
      </c>
      <c r="K84" s="295" t="str">
        <f>IF(Badges!G473="A","A"," ")</f>
        <v xml:space="preserve"> </v>
      </c>
      <c r="M84" s="292"/>
      <c r="N84" s="293" t="str">
        <f>Badges!C547</f>
        <v>Do some time travel</v>
      </c>
      <c r="O84" s="295" t="str">
        <f>IF(Badges!G547="A","A"," ")</f>
        <v xml:space="preserve"> </v>
      </c>
      <c r="Q84" s="499" t="str">
        <f>'Age-Level'!C28</f>
        <v>International Friendship Recognition</v>
      </c>
      <c r="R84" s="499"/>
      <c r="S84" s="297" t="str">
        <f>IF('Age-Level'!G28="A","A","")</f>
        <v/>
      </c>
    </row>
    <row r="85" spans="1:22" x14ac:dyDescent="0.2">
      <c r="A85" s="497" t="str">
        <f>Summary!A34</f>
        <v>Customer Insights</v>
      </c>
      <c r="B85" s="498"/>
      <c r="C85" s="297" t="str">
        <f>IF(Badges!G588="C","C",IF(Badges!G588="P","P",""))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IF('Age-Level'!G30="A","A","")</f>
        <v/>
      </c>
    </row>
    <row r="86" spans="1:22" x14ac:dyDescent="0.2">
      <c r="A86" s="332"/>
      <c r="B86" s="332"/>
      <c r="C86" s="361"/>
      <c r="E86" s="292"/>
      <c r="F86" s="293" t="str">
        <f>Badges!C402</f>
        <v>Be an active citizen in action</v>
      </c>
      <c r="G86" s="295" t="str">
        <f>IF(Badges!G402="A","A"," ")</f>
        <v xml:space="preserve"> </v>
      </c>
      <c r="I86" s="292"/>
      <c r="J86" s="293" t="str">
        <f>Badges!C475</f>
        <v>Celebrate the Girl Scout Promise</v>
      </c>
      <c r="K86" s="295" t="str">
        <f>IF(Badges!G475="A","A"," ")</f>
        <v xml:space="preserve"> </v>
      </c>
      <c r="M86" s="292"/>
      <c r="N86" s="293" t="str">
        <f>Badges!C549</f>
        <v>Family stories</v>
      </c>
      <c r="O86" s="295" t="str">
        <f>IF(Badges!G549="A","A"," ")</f>
        <v xml:space="preserve"> </v>
      </c>
      <c r="Q86" s="499" t="str">
        <f>'Age-Level'!C31</f>
        <v>Rededication (1st year)</v>
      </c>
      <c r="R86" s="499"/>
      <c r="S86" s="309" t="str">
        <f>IF('Age-Level'!G31="C","C","")</f>
        <v/>
      </c>
    </row>
    <row r="87" spans="1:22" x14ac:dyDescent="0.2">
      <c r="A87" s="518" t="s">
        <v>133</v>
      </c>
      <c r="B87" s="519"/>
      <c r="C87" s="519"/>
      <c r="E87" s="292"/>
      <c r="F87" s="293" t="str">
        <f>Badges!C403</f>
        <v>Take a poll</v>
      </c>
      <c r="G87" s="295" t="str">
        <f>IF(Badges!G403="A","A"," ")</f>
        <v xml:space="preserve"> </v>
      </c>
      <c r="I87" s="292"/>
      <c r="J87" s="293" t="str">
        <f>Badges!C476</f>
        <v xml:space="preserve">Imagine yourself as one of the </v>
      </c>
      <c r="K87" s="295" t="str">
        <f>IF(Badges!G476="A","A"," ")</f>
        <v xml:space="preserve"> </v>
      </c>
      <c r="M87" s="292"/>
      <c r="N87" s="293" t="str">
        <f>Badges!C550</f>
        <v>Trade stories with friends</v>
      </c>
      <c r="O87" s="295" t="str">
        <f>IF(Badges!G550="A","A"," ")</f>
        <v xml:space="preserve"> </v>
      </c>
      <c r="Q87" s="499" t="str">
        <f>'Age-Level'!C32</f>
        <v>Rededication (2nd year)</v>
      </c>
      <c r="R87" s="499"/>
      <c r="S87" s="309" t="str">
        <f>IF('Age-Level'!G32="C","C","")</f>
        <v/>
      </c>
    </row>
    <row r="88" spans="1:22" x14ac:dyDescent="0.2">
      <c r="B88" s="520" t="str">
        <f>Journeys!A6</f>
        <v>Agent of Change</v>
      </c>
      <c r="C88" s="521"/>
      <c r="E88" s="292"/>
      <c r="F88" s="293" t="str">
        <f>Badges!C404</f>
        <v>Get a global view</v>
      </c>
      <c r="G88" s="295" t="str">
        <f>IF(Badges!G404="A","A"," ")</f>
        <v xml:space="preserve"> </v>
      </c>
      <c r="I88" s="292"/>
      <c r="J88" s="293" t="str">
        <f>Badges!C477</f>
        <v>Help a Brownie or Daisy group</v>
      </c>
      <c r="K88" s="295" t="str">
        <f>IF(Badges!G477="A","A"," ")</f>
        <v xml:space="preserve"> </v>
      </c>
      <c r="M88" s="292"/>
      <c r="N88" s="293" t="str">
        <f>Badges!C551</f>
        <v>Analyze customer reviews</v>
      </c>
      <c r="O88" s="295" t="str">
        <f>IF(Badges!G551="A","A"," ")</f>
        <v xml:space="preserve"> </v>
      </c>
      <c r="Q88" s="499" t="str">
        <f>'Age-Level'!C33</f>
        <v>Rededication (3rd year)</v>
      </c>
      <c r="R88" s="499"/>
      <c r="S88" s="309" t="str">
        <f>IF('Age-Level'!G33="C","C","")</f>
        <v/>
      </c>
    </row>
    <row r="89" spans="1:22" x14ac:dyDescent="0.2">
      <c r="B89" s="303" t="str">
        <f>Journeys!B7</f>
        <v>The Power of One Award</v>
      </c>
      <c r="C89" s="304" t="str">
        <f>Journeys!G11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IF('Age-Level'!G34="C","C","")</f>
        <v/>
      </c>
    </row>
    <row r="90" spans="1:22" x14ac:dyDescent="0.2">
      <c r="B90" s="303" t="str">
        <f>Journeys!B12</f>
        <v>The Power of Team Award</v>
      </c>
      <c r="C90" s="304" t="str">
        <f>Journeys!G15</f>
        <v xml:space="preserve"> </v>
      </c>
      <c r="E90" s="292"/>
      <c r="F90" s="293" t="str">
        <f>Badges!C406</f>
        <v>Visit a branch of the city, town</v>
      </c>
      <c r="G90" s="295" t="str">
        <f>IF(Badges!G406="A","A"," ")</f>
        <v xml:space="preserve"> </v>
      </c>
      <c r="I90" s="292"/>
      <c r="J90" s="293" t="str">
        <f>Badges!C479</f>
        <v>Make a time capsule</v>
      </c>
      <c r="K90" s="295" t="str">
        <f>IF(Badges!G479="A","A"," ")</f>
        <v xml:space="preserve"> </v>
      </c>
      <c r="M90" s="292"/>
      <c r="N90" s="293" t="str">
        <f>Badges!C553</f>
        <v>Visit the mall</v>
      </c>
      <c r="O90" s="295" t="str">
        <f>IF(Badges!G553="A","A"," ")</f>
        <v xml:space="preserve"> </v>
      </c>
      <c r="Q90" s="499" t="str">
        <f>'Age-Level'!C35</f>
        <v>Rededication (5th year)</v>
      </c>
      <c r="R90" s="499"/>
      <c r="S90" s="309" t="str">
        <f>IF('Age-Level'!G35="C","C","")</f>
        <v/>
      </c>
    </row>
    <row r="91" spans="1:22" x14ac:dyDescent="0.2">
      <c r="B91" s="303" t="str">
        <f>Journeys!B16</f>
        <v>The Power of Community Award</v>
      </c>
      <c r="C91" s="304" t="str">
        <f>Journeys!G19</f>
        <v xml:space="preserve"> </v>
      </c>
      <c r="E91" s="292"/>
      <c r="F91" s="293" t="str">
        <f>Badges!C407</f>
        <v>Interview an elected official</v>
      </c>
      <c r="G91" s="295" t="str">
        <f>IF(Badges!G407="A","A"," ")</f>
        <v xml:space="preserve"> </v>
      </c>
      <c r="I91" s="292"/>
      <c r="J91" s="293" t="str">
        <f>Badges!C480</f>
        <v>Scouts' Own for sisterhood</v>
      </c>
      <c r="K91" s="295" t="str">
        <f>IF(Badges!G480="A","A"," ")</f>
        <v xml:space="preserve"> </v>
      </c>
      <c r="M91" s="292"/>
      <c r="N91" s="293" t="str">
        <f>Badges!C554</f>
        <v>Shop for groceries</v>
      </c>
      <c r="O91" s="295" t="str">
        <f>IF(Badges!G554="A","A","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IF(Badges!G408="A","A"," ")</f>
        <v xml:space="preserve"> </v>
      </c>
      <c r="I92" s="292"/>
      <c r="J92" s="293" t="str">
        <f>Badges!C481</f>
        <v>Sisters across time</v>
      </c>
      <c r="K92" s="295" t="str">
        <f>IF(Badges!G481="A","A"," ")</f>
        <v xml:space="preserve"> </v>
      </c>
      <c r="M92" s="292"/>
      <c r="N92" s="293" t="str">
        <f>Badges!C555</f>
        <v>Go on a comparison scavenger</v>
      </c>
      <c r="O92" s="295" t="str">
        <f>IF(Badges!G555="A","A"," ")</f>
        <v xml:space="preserve"> </v>
      </c>
      <c r="Q92" s="372">
        <v>1</v>
      </c>
      <c r="R92" s="329" t="str">
        <f>'Age-Level'!C37</f>
        <v>Choose one line from the Law</v>
      </c>
      <c r="S92" s="309" t="str">
        <f>IF('Age-Level'!G37="A","A","")</f>
        <v/>
      </c>
    </row>
    <row r="93" spans="1:22" x14ac:dyDescent="0.2">
      <c r="A93" s="302"/>
      <c r="B93" s="303" t="str">
        <f>Journeys!B23</f>
        <v>Energize Award</v>
      </c>
      <c r="C93" s="304" t="str">
        <f>Journeys!G27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IF('Age-Level'!G38="A","A","")</f>
        <v/>
      </c>
    </row>
    <row r="94" spans="1:22" x14ac:dyDescent="0.2">
      <c r="A94" s="302"/>
      <c r="B94" s="303" t="str">
        <f>Journeys!B28</f>
        <v>Investigate Award</v>
      </c>
      <c r="C94" s="304" t="str">
        <f>Journeys!G32</f>
        <v xml:space="preserve"> </v>
      </c>
      <c r="E94" s="292"/>
      <c r="F94" s="293" t="str">
        <f>Badges!C410</f>
        <v>Hold a "mock vote" on</v>
      </c>
      <c r="G94" s="295" t="str">
        <f>IF(Badges!G410="A","A"," ")</f>
        <v xml:space="preserve"> </v>
      </c>
      <c r="I94" s="292"/>
      <c r="J94" s="293" t="str">
        <f>Badges!C483</f>
        <v>Improve part of a park in your</v>
      </c>
      <c r="K94" s="295" t="str">
        <f>IF(Badges!G483="A","A"," ")</f>
        <v xml:space="preserve"> </v>
      </c>
      <c r="M94" s="292"/>
      <c r="N94" s="293" t="str">
        <f>Badges!C557</f>
        <v>Help with a family purchase</v>
      </c>
      <c r="O94" s="295" t="str">
        <f>IF(Badges!G557="A","A"," ")</f>
        <v xml:space="preserve"> </v>
      </c>
      <c r="Q94" s="370">
        <v>3</v>
      </c>
      <c r="R94" s="329" t="str">
        <f>'Age-Level'!C39</f>
        <v>Gather three inspirational quotes</v>
      </c>
      <c r="S94" s="309" t="str">
        <f>IF('Age-Level'!G39="A","A","")</f>
        <v/>
      </c>
    </row>
    <row r="95" spans="1:22" x14ac:dyDescent="0.2">
      <c r="A95" s="299"/>
      <c r="B95" s="303" t="str">
        <f>Journeys!B33</f>
        <v>Innovate Award</v>
      </c>
      <c r="C95" s="304" t="str">
        <f>Journeys!G36</f>
        <v xml:space="preserve"> </v>
      </c>
      <c r="E95" s="292"/>
      <c r="F95" s="293" t="str">
        <f>Badges!C411</f>
        <v>For 24 hours, list the laws that</v>
      </c>
      <c r="G95" s="295" t="str">
        <f>IF(Badges!G411="A","A"," ")</f>
        <v xml:space="preserve"> </v>
      </c>
      <c r="I95" s="292"/>
      <c r="J95" s="293" t="str">
        <f>Badges!C484</f>
        <v>Tackle a problem in your</v>
      </c>
      <c r="K95" s="295" t="str">
        <f>IF(Badges!G484="A","A"," ")</f>
        <v xml:space="preserve"> </v>
      </c>
      <c r="M95" s="292"/>
      <c r="N95" s="293" t="str">
        <f>Badges!C558</f>
        <v>Make a plan for your cookie</v>
      </c>
      <c r="O95" s="295" t="str">
        <f>IF(Badges!G558="A","A"," ")</f>
        <v xml:space="preserve"> </v>
      </c>
      <c r="Q95" s="370">
        <v>4</v>
      </c>
      <c r="R95" s="329" t="str">
        <f>'Age-Level'!C40</f>
        <v>Make something to remind you</v>
      </c>
      <c r="S95" s="309" t="str">
        <f>IF('Age-Level'!G40="A","A","")</f>
        <v/>
      </c>
      <c r="U95" s="290"/>
      <c r="V95" s="290"/>
    </row>
    <row r="96" spans="1:22" x14ac:dyDescent="0.2">
      <c r="B96" s="364" t="str">
        <f>Journeys!A39</f>
        <v>aMUSE</v>
      </c>
      <c r="C96" s="365"/>
      <c r="E96" s="292"/>
      <c r="F96" s="293" t="str">
        <f>Badges!C412</f>
        <v>Think about laws you might</v>
      </c>
      <c r="G96" s="295" t="str">
        <f>IF(Badges!G412="A","A"," ")</f>
        <v xml:space="preserve"> </v>
      </c>
      <c r="I96" s="292"/>
      <c r="J96" s="293" t="str">
        <f>Badges!C485</f>
        <v>Make a walking tour for your</v>
      </c>
      <c r="K96" s="295" t="str">
        <f>IF(Badges!G485="A","A"," ")</f>
        <v xml:space="preserve"> </v>
      </c>
      <c r="M96" s="292"/>
      <c r="N96" s="293" t="str">
        <f>Badges!C559</f>
        <v>Look into your future</v>
      </c>
      <c r="O96" s="295" t="str">
        <f>IF(Badges!G559="A","A"," ")</f>
        <v xml:space="preserve"> </v>
      </c>
      <c r="Q96" s="370">
        <v>5</v>
      </c>
      <c r="R96" s="329" t="str">
        <f>'Age-Level'!C41</f>
        <v xml:space="preserve">Make a commitment to live what </v>
      </c>
      <c r="S96" s="309" t="str">
        <f>IF('Age-Level'!G41="A","A","")</f>
        <v/>
      </c>
      <c r="U96" s="290"/>
      <c r="V96" s="290"/>
    </row>
    <row r="97" spans="1:23" x14ac:dyDescent="0.2">
      <c r="B97" s="303" t="str">
        <f>Journeys!B40</f>
        <v>Reach Out</v>
      </c>
      <c r="C97" s="304" t="str">
        <f>Journeys!G42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Journeys!G45</f>
        <v xml:space="preserve"> </v>
      </c>
      <c r="E98" s="292"/>
      <c r="F98" s="293" t="str">
        <f>Badges!C414</f>
        <v>Report on a government meeting</v>
      </c>
      <c r="G98" s="295" t="str">
        <f>IF(Badges!G414="A","A"," ")</f>
        <v xml:space="preserve"> </v>
      </c>
      <c r="I98" s="292"/>
      <c r="J98" s="293" t="str">
        <f>Badges!C487</f>
        <v>Try a tradition from the past</v>
      </c>
      <c r="K98" s="295" t="str">
        <f>IF(Badges!G487="A","A"," ")</f>
        <v xml:space="preserve"> </v>
      </c>
      <c r="M98" s="292">
        <v>1</v>
      </c>
      <c r="N98" s="293" t="str">
        <f>Badges!C564</f>
        <v>Set a group goal</v>
      </c>
      <c r="O98" s="294"/>
      <c r="Q98" s="372">
        <v>1</v>
      </c>
      <c r="R98" s="329" t="str">
        <f>'Age-Level'!C44</f>
        <v>Choose one line from the Law</v>
      </c>
      <c r="S98" s="309" t="str">
        <f>IF('Age-Level'!G44="A","A","")</f>
        <v/>
      </c>
      <c r="U98" s="290"/>
      <c r="V98" s="290"/>
    </row>
    <row r="99" spans="1:23" x14ac:dyDescent="0.2">
      <c r="B99" s="303" t="str">
        <f>Journeys!B46</f>
        <v>Try Out</v>
      </c>
      <c r="C99" s="304" t="str">
        <f>Journeys!G48</f>
        <v xml:space="preserve"> </v>
      </c>
      <c r="E99" s="292"/>
      <c r="F99" s="293" t="str">
        <f>Badges!C415</f>
        <v>Follow the local news every day</v>
      </c>
      <c r="G99" s="295" t="str">
        <f>IF(Badges!G415="A","A"," ")</f>
        <v xml:space="preserve"> </v>
      </c>
      <c r="I99" s="292"/>
      <c r="J99" s="293" t="str">
        <f>Badges!C488</f>
        <v>Create a game about Girl Scout</v>
      </c>
      <c r="K99" s="295" t="str">
        <f>IF(Badges!G488="A","A"," ")</f>
        <v xml:space="preserve"> </v>
      </c>
      <c r="M99" s="292"/>
      <c r="N99" s="293" t="str">
        <f>Badges!C565</f>
        <v>Decide how many boxes of</v>
      </c>
      <c r="O99" s="295" t="str">
        <f>IF(Badges!G565="A","A"," ")</f>
        <v xml:space="preserve"> </v>
      </c>
      <c r="Q99" s="370">
        <v>2</v>
      </c>
      <c r="R99" s="329" t="str">
        <f>'Age-Level'!C45</f>
        <v>Find a woman in your community</v>
      </c>
      <c r="S99" s="309" t="str">
        <f>IF('Age-Level'!G45="A","A","")</f>
        <v/>
      </c>
      <c r="U99" s="368"/>
      <c r="V99" s="369"/>
      <c r="W99" s="328"/>
    </row>
    <row r="100" spans="1:23" x14ac:dyDescent="0.2">
      <c r="B100" s="320"/>
      <c r="C100" s="320"/>
      <c r="E100" s="292"/>
      <c r="F100" s="293" t="str">
        <f>Badges!C416</f>
        <v>Interview a local historian or</v>
      </c>
      <c r="G100" s="295" t="str">
        <f>IF(Badges!G416="A","A"," ")</f>
        <v xml:space="preserve"> </v>
      </c>
      <c r="I100" s="292"/>
      <c r="J100" s="293" t="str">
        <f>Badges!C489</f>
        <v>Start a Dez chain story</v>
      </c>
      <c r="K100" s="295" t="str">
        <f>IF(Badges!G489="A","A"," ")</f>
        <v xml:space="preserve"> </v>
      </c>
      <c r="M100" s="292">
        <v>2</v>
      </c>
      <c r="N100" s="293" t="str">
        <f>Badges!C566</f>
        <v>Explore how a small business</v>
      </c>
      <c r="O100" s="294"/>
      <c r="Q100" s="370">
        <v>3</v>
      </c>
      <c r="R100" s="329" t="str">
        <f>'Age-Level'!C46</f>
        <v>Gather three inspirational quotes</v>
      </c>
      <c r="S100" s="309" t="str">
        <f>IF('Age-Level'!G46="A","A","")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IF(Badges!G567="A","A"," ")</f>
        <v xml:space="preserve"> </v>
      </c>
      <c r="Q101" s="370">
        <v>4</v>
      </c>
      <c r="R101" s="329" t="str">
        <f>'Age-Level'!C47</f>
        <v>Make something to remind you</v>
      </c>
      <c r="S101" s="309" t="str">
        <f>IF('Age-Level'!G47="A","A","")</f>
        <v/>
      </c>
      <c r="U101" s="290"/>
      <c r="V101" s="290"/>
    </row>
    <row r="102" spans="1:23" x14ac:dyDescent="0.2">
      <c r="A102" s="306"/>
      <c r="B102" s="330" t="str">
        <f>Bridging!B6</f>
        <v>Pass It On!</v>
      </c>
      <c r="C102" s="296" t="str">
        <f>IF(Bridging!G10="C","C",IF(Bridging!G10="P","P",""))</f>
        <v/>
      </c>
      <c r="E102" s="292"/>
      <c r="F102" s="293" t="str">
        <f>Badges!C418</f>
        <v>Plan a campaign as if you were</v>
      </c>
      <c r="G102" s="295" t="str">
        <f>IF(Badges!G418="A","A","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IF('Age-Level'!G48="A","A","")</f>
        <v/>
      </c>
      <c r="U102" s="290"/>
      <c r="V102" s="290"/>
    </row>
    <row r="103" spans="1:23" x14ac:dyDescent="0.2">
      <c r="A103" s="306"/>
      <c r="B103" s="307" t="str">
        <f>Bridging!B11</f>
        <v>Look Ahead!</v>
      </c>
      <c r="C103" s="297" t="str">
        <f>IF(Bridging!G15="C","C",IF(Bridging!G15="P","P",""))</f>
        <v/>
      </c>
      <c r="E103" s="292"/>
      <c r="F103" s="293" t="str">
        <f>Badges!C419</f>
        <v>Work on someone else's</v>
      </c>
      <c r="G103" s="295" t="str">
        <f>IF(Badges!G419="A","A"," ")</f>
        <v xml:space="preserve"> </v>
      </c>
      <c r="I103" s="292"/>
      <c r="J103" s="293" t="str">
        <f>Badges!C494</f>
        <v>Go on a flower hunt</v>
      </c>
      <c r="K103" s="295" t="str">
        <f>IF(Badges!G494="A","A"," ")</f>
        <v xml:space="preserve"> </v>
      </c>
      <c r="M103" s="292"/>
      <c r="N103" s="293" t="str">
        <f>Badges!C569</f>
        <v>Brainstorm with your group</v>
      </c>
      <c r="O103" s="295" t="str">
        <f>IF(Badges!G569="A","A"," ")</f>
        <v xml:space="preserve"> </v>
      </c>
      <c r="Q103" s="522" t="str">
        <f>'Age-Level'!B50</f>
        <v>Safety Award</v>
      </c>
      <c r="R103" s="523"/>
      <c r="S103" s="309"/>
      <c r="U103" s="290"/>
      <c r="V103" s="290"/>
    </row>
    <row r="104" spans="1:23" x14ac:dyDescent="0.2">
      <c r="A104" s="306"/>
      <c r="B104" s="329" t="str">
        <f>Bridging!C16</f>
        <v>Plan a Ceremony</v>
      </c>
      <c r="C104" s="297" t="str">
        <f>IF(Bridging!G17="C","C",IF(Bridging!G17="P","P",""))</f>
        <v/>
      </c>
      <c r="E104" s="292"/>
      <c r="F104" s="293" t="str">
        <f>Badges!C420</f>
        <v>Create a pamphlet or poster</v>
      </c>
      <c r="G104" s="295" t="str">
        <f>IF(Badges!G420="A","A"," ")</f>
        <v xml:space="preserve"> </v>
      </c>
      <c r="I104" s="292"/>
      <c r="J104" s="293" t="str">
        <f>Badges!C495</f>
        <v>Grow your flower</v>
      </c>
      <c r="K104" s="295" t="str">
        <f>IF(Badges!G495="A","A"," ")</f>
        <v xml:space="preserve"> </v>
      </c>
      <c r="M104" s="292">
        <v>4</v>
      </c>
      <c r="N104" s="293" t="str">
        <f>Badges!C570</f>
        <v>Learn to make a good impression</v>
      </c>
      <c r="O104" s="294"/>
      <c r="Q104" s="372">
        <v>1</v>
      </c>
      <c r="R104" s="329" t="str">
        <f>'Age-Level'!C51</f>
        <v>Find out what the most common</v>
      </c>
      <c r="S104" s="309" t="str">
        <f>IF('Age-Level'!G51="A","A","")</f>
        <v/>
      </c>
      <c r="U104" s="290"/>
      <c r="V104" s="290"/>
    </row>
    <row r="105" spans="1:23" x14ac:dyDescent="0.2">
      <c r="B105" s="308" t="s">
        <v>602</v>
      </c>
      <c r="C105" s="297" t="str">
        <f>IF(Bridging!G18="C","C",IF(Bridging!G18="P","P",""))</f>
        <v/>
      </c>
      <c r="E105" s="500" t="str">
        <f>Badges!B423</f>
        <v>Simple Meals</v>
      </c>
      <c r="F105" s="501"/>
      <c r="G105" s="501"/>
      <c r="I105" s="292"/>
      <c r="J105" s="293" t="str">
        <f>Badges!C496</f>
        <v>Talk to a real botanist and learn</v>
      </c>
      <c r="K105" s="295" t="str">
        <f>IF(Badges!G496="A","A"," ")</f>
        <v xml:space="preserve"> </v>
      </c>
      <c r="M105" s="292"/>
      <c r="N105" s="293" t="str">
        <f>Badges!C571</f>
        <v>Who is more likely to make a</v>
      </c>
      <c r="O105" s="295" t="str">
        <f>IF(Badges!G571="A","A"," ")</f>
        <v xml:space="preserve"> </v>
      </c>
      <c r="Q105" s="370">
        <v>2</v>
      </c>
      <c r="R105" s="329" t="str">
        <f>'Age-Level'!C52</f>
        <v>Conduct an emergency evacuation</v>
      </c>
      <c r="S105" s="309" t="str">
        <f>IF('Age-Level'!G52="A","A","")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IF('Age-Level'!G53="A","A","")</f>
        <v/>
      </c>
      <c r="U106" s="290"/>
      <c r="V106" s="290"/>
    </row>
    <row r="107" spans="1:23" x14ac:dyDescent="0.2">
      <c r="A107" s="500" t="str">
        <f>Badges!B354</f>
        <v>Drawing</v>
      </c>
      <c r="B107" s="501"/>
      <c r="C107" s="501"/>
      <c r="E107" s="292"/>
      <c r="F107" s="293" t="str">
        <f>Badges!C425</f>
        <v>Visit a restaurant</v>
      </c>
      <c r="G107" s="295" t="str">
        <f>IF(Badges!G425="A","A"," ")</f>
        <v xml:space="preserve"> </v>
      </c>
      <c r="I107" s="292"/>
      <c r="J107" s="293" t="str">
        <f>Badges!C498</f>
        <v>Dye a flower</v>
      </c>
      <c r="K107" s="295" t="str">
        <f>IF(Badges!G498="A","A"," ")</f>
        <v xml:space="preserve"> </v>
      </c>
      <c r="M107" s="292"/>
      <c r="N107" s="293" t="str">
        <f>Badges!C573</f>
        <v>Your sales numbers are the key</v>
      </c>
      <c r="O107" s="295" t="str">
        <f>IF(Badges!G573="A","A"," ")</f>
        <v xml:space="preserve"> </v>
      </c>
      <c r="Q107" s="370">
        <v>4</v>
      </c>
      <c r="R107" s="329" t="str">
        <f>'Age-Level'!C54</f>
        <v>Learn about bicycle safety</v>
      </c>
      <c r="S107" s="309" t="str">
        <f>IF('Age-Level'!G54="A","A","")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IF(Badges!G426="A","A"," ")</f>
        <v xml:space="preserve"> </v>
      </c>
      <c r="I108" s="292"/>
      <c r="J108" s="293" t="str">
        <f>Badges!C499</f>
        <v>Stop and smell the flowers</v>
      </c>
      <c r="K108" s="295" t="str">
        <f>IF(Badges!G499="A","A"," ")</f>
        <v xml:space="preserve"> </v>
      </c>
      <c r="M108" s="500" t="str">
        <f>Badges!B576</f>
        <v>Customer Insights</v>
      </c>
      <c r="N108" s="501"/>
      <c r="O108" s="501"/>
      <c r="Q108" s="370">
        <v>5</v>
      </c>
      <c r="R108" s="329" t="str">
        <f>'Age-Level'!C55</f>
        <v>Go on a hazard-identification walk</v>
      </c>
      <c r="S108" s="309" t="str">
        <f>IF('Age-Level'!G55="A","A","")</f>
        <v/>
      </c>
      <c r="U108" s="290"/>
      <c r="V108" s="290"/>
    </row>
    <row r="109" spans="1:23" x14ac:dyDescent="0.2">
      <c r="A109" s="292"/>
      <c r="B109" s="293" t="str">
        <f>Badges!C356</f>
        <v>Try black and white</v>
      </c>
      <c r="C109" s="295" t="str">
        <f>IF(Badges!G356="A","A"," ")</f>
        <v xml:space="preserve"> </v>
      </c>
      <c r="E109" s="292"/>
      <c r="F109" s="293" t="str">
        <f>Badges!C427</f>
        <v>Tour a kitchen</v>
      </c>
      <c r="G109" s="295" t="str">
        <f>IF(Badges!G427="A","A"," ")</f>
        <v xml:space="preserve"> </v>
      </c>
      <c r="I109" s="292"/>
      <c r="J109" s="293" t="str">
        <f>Badges!C500</f>
        <v>Meet flower families</v>
      </c>
      <c r="K109" s="295" t="str">
        <f>IF(Badges!G500="A","A","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IF(Badges!G357="A","A","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IF(Badges!G578="A","A"," ")</f>
        <v xml:space="preserve"> </v>
      </c>
      <c r="Q110" s="518" t="s">
        <v>600</v>
      </c>
      <c r="R110" s="527"/>
      <c r="S110" s="527"/>
      <c r="U110" s="369"/>
      <c r="V110" s="369"/>
      <c r="W110" s="328"/>
    </row>
    <row r="111" spans="1:23" x14ac:dyDescent="0.2">
      <c r="A111" s="292"/>
      <c r="B111" s="293" t="str">
        <f>Badges!C358</f>
        <v>Mix and match</v>
      </c>
      <c r="C111" s="295" t="str">
        <f>IF(Badges!G358="A","A"," ")</f>
        <v xml:space="preserve"> </v>
      </c>
      <c r="E111" s="292"/>
      <c r="F111" s="293" t="str">
        <f>Badges!C429</f>
        <v>Make easy weekday breakfasts</v>
      </c>
      <c r="G111" s="295" t="str">
        <f>IF(Badges!G429="A","A"," ")</f>
        <v xml:space="preserve"> </v>
      </c>
      <c r="I111" s="292"/>
      <c r="J111" s="293" t="str">
        <f>Badges!C502</f>
        <v>Flowers are fruits in disguise</v>
      </c>
      <c r="K111" s="295" t="str">
        <f>IF(Badges!G502="A","A"," ")</f>
        <v xml:space="preserve"> </v>
      </c>
      <c r="M111" s="292">
        <v>2</v>
      </c>
      <c r="N111" s="293" t="str">
        <f>Badges!C579</f>
        <v>Do some research at the grocery store</v>
      </c>
      <c r="O111" s="294"/>
      <c r="Q111" s="522" t="str">
        <f>'Fun Patches'!C25</f>
        <v>&lt;LIST PATCH HERE&gt;</v>
      </c>
      <c r="R111" s="528"/>
      <c r="S111" s="304" t="str">
        <f>IF('Fun Patches'!G25="A","A","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IF(Badges!G430="A","A"," ")</f>
        <v xml:space="preserve"> </v>
      </c>
      <c r="I112" s="292"/>
      <c r="J112" s="293" t="str">
        <f>Badges!C503</f>
        <v>Flowers are healers</v>
      </c>
      <c r="K112" s="295" t="str">
        <f>IF(Badges!G503="A","A"," ")</f>
        <v xml:space="preserve"> </v>
      </c>
      <c r="M112" s="292"/>
      <c r="N112" s="293" t="str">
        <f>Badges!C580</f>
        <v>Walk through the aisles with your</v>
      </c>
      <c r="O112" s="295" t="str">
        <f>IF(Badges!G580="A","A"," ")</f>
        <v xml:space="preserve"> </v>
      </c>
      <c r="Q112" s="522" t="str">
        <f>'Fun Patches'!C26</f>
        <v>&lt;LIST PATCH HERE&gt;</v>
      </c>
      <c r="R112" s="528"/>
      <c r="S112" s="304" t="str">
        <f>IF('Fun Patches'!G26="A","A"," ")</f>
        <v xml:space="preserve"> </v>
      </c>
      <c r="U112" s="290"/>
      <c r="V112" s="290"/>
    </row>
    <row r="113" spans="1:22" x14ac:dyDescent="0.2">
      <c r="A113" s="292"/>
      <c r="B113" s="293" t="str">
        <f>Badges!C360</f>
        <v>Draw a picture of something that</v>
      </c>
      <c r="C113" s="295" t="str">
        <f>IF(Badges!G360="A","A"," ")</f>
        <v xml:space="preserve"> </v>
      </c>
      <c r="E113" s="292"/>
      <c r="F113" s="293" t="str">
        <f>Badges!C431</f>
        <v>Make a weekend breakfast</v>
      </c>
      <c r="G113" s="295" t="str">
        <f>IF(Badges!G431="A","A"," ")</f>
        <v xml:space="preserve"> </v>
      </c>
      <c r="I113" s="292"/>
      <c r="J113" s="293" t="str">
        <f>Badges!C504</f>
        <v>Flowers are calming</v>
      </c>
      <c r="K113" s="295" t="str">
        <f>IF(Badges!G504="A","A"," ")</f>
        <v xml:space="preserve"> </v>
      </c>
      <c r="M113" s="292">
        <v>3</v>
      </c>
      <c r="N113" s="293" t="str">
        <f>Badges!C581</f>
        <v>Find out who buys cookies and why</v>
      </c>
      <c r="O113" s="294"/>
      <c r="Q113" s="522" t="str">
        <f>'Fun Patches'!C27</f>
        <v>&lt;LIST PATCH HERE&gt;</v>
      </c>
      <c r="R113" s="528"/>
      <c r="S113" s="304" t="str">
        <f>IF('Fun Patches'!G27="A","A"," ")</f>
        <v xml:space="preserve"> </v>
      </c>
      <c r="U113" s="290"/>
      <c r="V113" s="290"/>
    </row>
    <row r="114" spans="1:22" x14ac:dyDescent="0.2">
      <c r="A114" s="292"/>
      <c r="B114" s="293" t="str">
        <f>Badges!C361</f>
        <v>Use hatching and crosshatching</v>
      </c>
      <c r="C114" s="295" t="str">
        <f>IF(Badges!G361="A","A","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IF(Badges!G582="A","A"," ")</f>
        <v xml:space="preserve"> </v>
      </c>
      <c r="Q114" s="522" t="str">
        <f>'Fun Patches'!C28</f>
        <v>&lt;LIST PATCH HERE&gt;</v>
      </c>
      <c r="R114" s="528"/>
      <c r="S114" s="304" t="str">
        <f>IF('Fun Patches'!G28="A","A"," ")</f>
        <v xml:space="preserve"> </v>
      </c>
      <c r="U114" s="290"/>
      <c r="V114" s="290"/>
    </row>
    <row r="115" spans="1:22" x14ac:dyDescent="0.2">
      <c r="A115" s="292"/>
      <c r="B115" s="293" t="str">
        <f>Badges!C362</f>
        <v>Use smudging to make shadows</v>
      </c>
      <c r="C115" s="295" t="str">
        <f>IF(Badges!G362="A","A"," ")</f>
        <v xml:space="preserve"> </v>
      </c>
      <c r="E115" s="292"/>
      <c r="F115" s="293" t="str">
        <f>Badges!C433</f>
        <v>Faltbread</v>
      </c>
      <c r="G115" s="295" t="str">
        <f>IF(Badges!G433="A","A"," ")</f>
        <v xml:space="preserve"> </v>
      </c>
      <c r="I115" s="292"/>
      <c r="J115" s="293" t="str">
        <f>Badges!C506</f>
        <v>Make a flower necklace</v>
      </c>
      <c r="K115" s="295" t="str">
        <f>IF(Badges!G506="A","A"," ")</f>
        <v xml:space="preserve"> </v>
      </c>
      <c r="M115" s="292">
        <v>4</v>
      </c>
      <c r="N115" s="293" t="str">
        <f>Badges!C583</f>
        <v>Learn from people who don't buy</v>
      </c>
      <c r="O115" s="294"/>
      <c r="Q115" s="522" t="str">
        <f>'Fun Patches'!C29</f>
        <v>&lt;LIST PATCH HERE&gt;</v>
      </c>
      <c r="R115" s="528"/>
      <c r="S115" s="304" t="str">
        <f>IF('Fun Patches'!G29="A","A","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IF(Badges!G434="A","A"," ")</f>
        <v xml:space="preserve"> </v>
      </c>
      <c r="I116" s="292"/>
      <c r="J116" s="293" t="str">
        <f>Badges!C507</f>
        <v>Dried-flower art</v>
      </c>
      <c r="K116" s="295" t="str">
        <f>IF(Badges!G507="A","A"," ")</f>
        <v xml:space="preserve"> </v>
      </c>
      <c r="M116" s="292"/>
      <c r="N116" s="293" t="str">
        <f>Badges!C584</f>
        <v>Hearing people say, "No, thanks"</v>
      </c>
      <c r="O116" s="295" t="str">
        <f>IF(Badges!G584="A","A"," ")</f>
        <v xml:space="preserve"> </v>
      </c>
      <c r="Q116" s="522" t="str">
        <f>'Fun Patches'!C30</f>
        <v>&lt;LIST PATCH HERE&gt;</v>
      </c>
      <c r="R116" s="528"/>
      <c r="S116" s="304" t="str">
        <f>IF('Fun Patches'!G30="A","A"," ")</f>
        <v xml:space="preserve"> </v>
      </c>
    </row>
    <row r="117" spans="1:22" x14ac:dyDescent="0.2">
      <c r="A117" s="292"/>
      <c r="B117" s="293" t="str">
        <f>Badges!C364</f>
        <v>Draw an outdoor scene</v>
      </c>
      <c r="C117" s="295" t="str">
        <f>IF(Badges!G364="A","A"," ")</f>
        <v xml:space="preserve"> </v>
      </c>
      <c r="E117" s="292"/>
      <c r="F117" s="293" t="str">
        <f>Badges!C435</f>
        <v>Pocket food</v>
      </c>
      <c r="G117" s="295" t="str">
        <f>IF(Badges!G435="A","A"," ")</f>
        <v xml:space="preserve"> </v>
      </c>
      <c r="I117" s="292"/>
      <c r="J117" s="293" t="str">
        <f>Badges!C508</f>
        <v>Fun with flower look-alikes</v>
      </c>
      <c r="K117" s="295" t="str">
        <f>IF(Badges!G508="A","A"," ")</f>
        <v xml:space="preserve"> </v>
      </c>
      <c r="M117" s="292">
        <v>5</v>
      </c>
      <c r="N117" s="293" t="str">
        <f>Badges!C585</f>
        <v>Listen for clues and ask great questions</v>
      </c>
      <c r="O117" s="294"/>
      <c r="Q117" s="522" t="str">
        <f>'Fun Patches'!C31</f>
        <v>&lt;LIST PATCH HERE&gt;</v>
      </c>
      <c r="R117" s="528"/>
      <c r="S117" s="304" t="str">
        <f>IF('Fun Patches'!G31="A","A"," ")</f>
        <v xml:space="preserve"> </v>
      </c>
    </row>
    <row r="118" spans="1:22" x14ac:dyDescent="0.2">
      <c r="A118" s="292"/>
      <c r="B118" s="293" t="str">
        <f>Badges!C365</f>
        <v>Zoom in on an object</v>
      </c>
      <c r="C118" s="295" t="str">
        <f>IF(Badges!G365="A","A","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IF(Badges!G586="A","A"," ")</f>
        <v xml:space="preserve"> </v>
      </c>
      <c r="Q118" s="522" t="str">
        <f>'Fun Patches'!C32</f>
        <v>&lt;LIST PATCH HERE&gt;</v>
      </c>
      <c r="R118" s="528"/>
      <c r="S118" s="304" t="str">
        <f>IF('Fun Patches'!G32="A","A"," ")</f>
        <v xml:space="preserve"> </v>
      </c>
    </row>
    <row r="119" spans="1:22" x14ac:dyDescent="0.2">
      <c r="A119" s="292"/>
      <c r="B119" s="293" t="str">
        <f>Badges!C366</f>
        <v>Take a bug's-eye view</v>
      </c>
      <c r="C119" s="295" t="str">
        <f>IF(Badges!G366="A","A"," ")</f>
        <v xml:space="preserve"> </v>
      </c>
      <c r="E119" s="292"/>
      <c r="F119" s="293" t="str">
        <f>Badges!C437</f>
        <v>Make a dessert you've never</v>
      </c>
      <c r="G119" s="295" t="str">
        <f>IF(Badges!G437="A","A"," ")</f>
        <v xml:space="preserve"> </v>
      </c>
      <c r="I119" s="292"/>
      <c r="J119" s="293" t="str">
        <f>Badges!C510</f>
        <v>Bouquet</v>
      </c>
      <c r="K119" s="295" t="str">
        <f>IF(Badges!G510="A","A"," ")</f>
        <v xml:space="preserve"> </v>
      </c>
      <c r="M119" s="302"/>
      <c r="N119" s="318"/>
      <c r="O119" s="328"/>
      <c r="Q119" s="522" t="str">
        <f>'Fun Patches'!C33</f>
        <v>&lt;LIST PATCH HERE&gt;</v>
      </c>
      <c r="R119" s="528"/>
      <c r="S119" s="304" t="str">
        <f>IF('Fun Patches'!G33="A","A","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IF(Badges!G438="A","A"," ")</f>
        <v xml:space="preserve"> </v>
      </c>
      <c r="I120" s="292"/>
      <c r="J120" s="293" t="str">
        <f>Badges!C511</f>
        <v>Corsage</v>
      </c>
      <c r="K120" s="295" t="str">
        <f>IF(Badges!G511="A","A"," ")</f>
        <v xml:space="preserve"> </v>
      </c>
      <c r="M120" s="518" t="s">
        <v>89</v>
      </c>
      <c r="N120" s="527"/>
      <c r="O120" s="527"/>
      <c r="Q120" s="522" t="str">
        <f>'Fun Patches'!C34</f>
        <v>&lt;LIST PATCH HERE&gt;</v>
      </c>
      <c r="R120" s="528"/>
      <c r="S120" s="304" t="str">
        <f>IF('Fun Patches'!G34="A","A"," ")</f>
        <v xml:space="preserve"> </v>
      </c>
    </row>
    <row r="121" spans="1:22" x14ac:dyDescent="0.2">
      <c r="A121" s="292"/>
      <c r="B121" s="293" t="str">
        <f>Badges!C368</f>
        <v>Draw a new cover for your</v>
      </c>
      <c r="C121" s="295" t="str">
        <f>IF(Badges!G368="A","A"," ")</f>
        <v xml:space="preserve"> </v>
      </c>
      <c r="E121" s="292"/>
      <c r="F121" s="293" t="str">
        <f>Badges!C439</f>
        <v>Make a holiday dessert</v>
      </c>
      <c r="G121" s="295" t="str">
        <f>IF(Badges!G439="A","A"," ")</f>
        <v xml:space="preserve"> </v>
      </c>
      <c r="I121" s="292"/>
      <c r="J121" s="293" t="str">
        <f>Badges!C512</f>
        <v>Arrangement</v>
      </c>
      <c r="K121" s="295" t="str">
        <f>IF(Badges!G512="A","A"," ")</f>
        <v xml:space="preserve"> </v>
      </c>
      <c r="M121" s="529" t="str">
        <f>'Fun Patches'!C5</f>
        <v>&lt;LIST PATCH HERE&gt;</v>
      </c>
      <c r="N121" s="530"/>
      <c r="O121" s="295" t="str">
        <f>IF('Fun Patches'!G5="A","A"," ")</f>
        <v xml:space="preserve"> </v>
      </c>
      <c r="Q121" s="522" t="str">
        <f>'Fun Patches'!C35</f>
        <v>&lt;LIST PATCH HERE&gt;</v>
      </c>
      <c r="R121" s="528"/>
      <c r="S121" s="304" t="str">
        <f>IF('Fun Patches'!G35="A","A"," ")</f>
        <v xml:space="preserve"> </v>
      </c>
    </row>
    <row r="122" spans="1:22" x14ac:dyDescent="0.2">
      <c r="A122" s="292"/>
      <c r="B122" s="293" t="str">
        <f>Badges!C369</f>
        <v>Draw a cartoon</v>
      </c>
      <c r="C122" s="295" t="str">
        <f>IF(Badges!G369="A","A","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Patches'!G6="A","A"," ")</f>
        <v xml:space="preserve"> </v>
      </c>
      <c r="Q122" s="522" t="str">
        <f>'Fun Patches'!C36</f>
        <v>&lt;LIST PATCH HERE&gt;</v>
      </c>
      <c r="R122" s="528"/>
      <c r="S122" s="304" t="str">
        <f>IF('Fun Patches'!G36="A","A"," ")</f>
        <v xml:space="preserve"> </v>
      </c>
    </row>
    <row r="123" spans="1:22" x14ac:dyDescent="0.2">
      <c r="A123" s="292"/>
      <c r="B123" s="293" t="str">
        <f>Badges!C370</f>
        <v>Draw a logo</v>
      </c>
      <c r="C123" s="295" t="str">
        <f>IF(Badges!G370="A","A"," ")</f>
        <v xml:space="preserve"> </v>
      </c>
      <c r="E123" s="292"/>
      <c r="F123" s="293" t="str">
        <f>Badges!C441</f>
        <v xml:space="preserve">Make a salad meal using a </v>
      </c>
      <c r="G123" s="295" t="str">
        <f>IF(Badges!G441="A","A"," ")</f>
        <v xml:space="preserve"> </v>
      </c>
      <c r="I123" s="292">
        <v>1</v>
      </c>
      <c r="J123" s="293" t="str">
        <f>Badges!C517</f>
        <v>Explore businesses you might like</v>
      </c>
      <c r="K123" s="294"/>
      <c r="M123" s="522" t="str">
        <f>'Fun Patches'!C7</f>
        <v>&lt;LIST PATCH HERE&gt;</v>
      </c>
      <c r="N123" s="528"/>
      <c r="O123" s="304" t="str">
        <f>IF('Fun Patches'!G7="A","A"," ")</f>
        <v xml:space="preserve"> </v>
      </c>
      <c r="Q123" s="522" t="str">
        <f>'Fun Patches'!C37</f>
        <v>&lt;LIST PATCH HERE&gt;</v>
      </c>
      <c r="R123" s="528"/>
      <c r="S123" s="304" t="str">
        <f>IF('Fun Patches'!G37="A","A"," ")</f>
        <v xml:space="preserve"> </v>
      </c>
    </row>
    <row r="124" spans="1:22" x14ac:dyDescent="0.2">
      <c r="A124" s="292">
        <v>5</v>
      </c>
      <c r="B124" s="293" t="str">
        <f>Badges!C371</f>
        <v>Make your masterpiece-and show</v>
      </c>
      <c r="C124" s="294"/>
      <c r="E124" s="292"/>
      <c r="F124" s="293" t="str">
        <f>Badges!C442</f>
        <v>Make a soup, stew, or other</v>
      </c>
      <c r="G124" s="295" t="str">
        <f>IF(Badges!G442="A","A"," ")</f>
        <v xml:space="preserve"> </v>
      </c>
      <c r="I124" s="292"/>
      <c r="J124" s="293" t="str">
        <f>Badges!C518</f>
        <v>Go straight to the source</v>
      </c>
      <c r="K124" s="295" t="str">
        <f>IF(Badges!G518="A","A"," ")</f>
        <v xml:space="preserve"> </v>
      </c>
      <c r="M124" s="522" t="str">
        <f>'Fun Patches'!C8</f>
        <v>&lt;LIST PATCH HERE&gt;</v>
      </c>
      <c r="N124" s="528"/>
      <c r="O124" s="304" t="str">
        <f>IF('Fun Patches'!G8="A","A"," ")</f>
        <v xml:space="preserve"> </v>
      </c>
      <c r="Q124" s="522" t="str">
        <f>'Fun Patches'!C38</f>
        <v>&lt;LIST PATCH HERE&gt;</v>
      </c>
      <c r="R124" s="528"/>
      <c r="S124" s="304" t="str">
        <f>IF('Fun Patches'!G38="A","A"," ")</f>
        <v xml:space="preserve"> </v>
      </c>
    </row>
    <row r="125" spans="1:22" x14ac:dyDescent="0.2">
      <c r="A125" s="292"/>
      <c r="B125" s="293" t="str">
        <f>Badges!C372</f>
        <v>Host an art show at a group</v>
      </c>
      <c r="C125" s="295" t="str">
        <f>IF(Badges!G372="A","A"," ")</f>
        <v xml:space="preserve"> </v>
      </c>
      <c r="E125" s="292"/>
      <c r="F125" s="293" t="str">
        <f>Badges!C443</f>
        <v>Make three dishes for one meal</v>
      </c>
      <c r="G125" s="295" t="str">
        <f>IF(Badges!G443="A","A"," ")</f>
        <v xml:space="preserve"> </v>
      </c>
      <c r="I125" s="292"/>
      <c r="J125" s="293" t="str">
        <f>Badges!C519</f>
        <v>Get associated</v>
      </c>
      <c r="K125" s="295" t="str">
        <f>IF(Badges!G519="A","A"," ")</f>
        <v xml:space="preserve"> </v>
      </c>
      <c r="M125" s="522" t="str">
        <f>'Fun Patches'!C9</f>
        <v>&lt;LIST PATCH HERE&gt;</v>
      </c>
      <c r="N125" s="528"/>
      <c r="O125" s="304" t="str">
        <f>IF('Fun Patches'!G9="A","A"," ")</f>
        <v xml:space="preserve"> </v>
      </c>
      <c r="Q125" s="522" t="str">
        <f>'Fun Patches'!C39</f>
        <v>&lt;LIST PATCH HERE&gt;</v>
      </c>
      <c r="R125" s="528"/>
      <c r="S125" s="304" t="str">
        <f>IF('Fun Patches'!G39="A","A"," ")</f>
        <v xml:space="preserve"> </v>
      </c>
    </row>
    <row r="126" spans="1:22" x14ac:dyDescent="0.2">
      <c r="A126" s="292"/>
      <c r="B126" s="293" t="str">
        <f>Badges!C373</f>
        <v>Host an art gallery party at</v>
      </c>
      <c r="C126" s="295" t="str">
        <f>IF(Badges!G373="A","A"," ")</f>
        <v xml:space="preserve"> </v>
      </c>
      <c r="E126" s="500" t="str">
        <f>Badges!B446</f>
        <v>Junior First Aid</v>
      </c>
      <c r="F126" s="501"/>
      <c r="G126" s="501"/>
      <c r="I126" s="292"/>
      <c r="J126" s="293" t="str">
        <f>Badges!C520</f>
        <v>Read all about it</v>
      </c>
      <c r="K126" s="295" t="str">
        <f>IF(Badges!G520="A","A"," ")</f>
        <v xml:space="preserve"> </v>
      </c>
      <c r="M126" s="522" t="str">
        <f>'Fun Patches'!C10</f>
        <v>&lt;LIST PATCH HERE&gt;</v>
      </c>
      <c r="N126" s="528"/>
      <c r="O126" s="304" t="str">
        <f>IF('Fun Patches'!G10="A","A"," ")</f>
        <v xml:space="preserve"> </v>
      </c>
      <c r="Q126" s="522" t="str">
        <f>'Fun Patches'!C40</f>
        <v>&lt;LIST PATCH HERE&gt;</v>
      </c>
      <c r="R126" s="528"/>
      <c r="S126" s="304" t="str">
        <f>IF('Fun Patches'!G40="A","A"," ")</f>
        <v xml:space="preserve"> </v>
      </c>
    </row>
    <row r="127" spans="1:22" x14ac:dyDescent="0.2">
      <c r="A127" s="292"/>
      <c r="B127" s="293" t="str">
        <f>Badges!C374</f>
        <v>Create a special art scrapbook</v>
      </c>
      <c r="C127" s="295" t="str">
        <f>IF(Badges!G374="A","A","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Patches'!G11="A","A"," ")</f>
        <v xml:space="preserve"> </v>
      </c>
      <c r="Q127" s="522" t="str">
        <f>'Fun Patches'!C41</f>
        <v>&lt;LIST PATCH HERE&gt;</v>
      </c>
      <c r="R127" s="528"/>
      <c r="S127" s="304" t="str">
        <f>IF('Fun Patches'!G41="A","A"," ")</f>
        <v xml:space="preserve"> </v>
      </c>
    </row>
    <row r="128" spans="1:22" x14ac:dyDescent="0.2">
      <c r="A128" s="500" t="str">
        <f>Badges!B377</f>
        <v>Practice with Purpose</v>
      </c>
      <c r="B128" s="501"/>
      <c r="C128" s="501"/>
      <c r="E128" s="292"/>
      <c r="F128" s="293" t="str">
        <f>Badges!C448</f>
        <v>Make posters</v>
      </c>
      <c r="G128" s="295" t="str">
        <f>IF(Badges!G448="A","A"," ")</f>
        <v xml:space="preserve"> </v>
      </c>
      <c r="I128" s="292"/>
      <c r="J128" s="293" t="str">
        <f>Badges!C522</f>
        <v>Follow in someone's footsteps</v>
      </c>
      <c r="K128" s="295" t="str">
        <f>IF(Badges!G522="A","A"," ")</f>
        <v xml:space="preserve"> </v>
      </c>
      <c r="M128" s="522" t="str">
        <f>'Fun Patches'!C12</f>
        <v>&lt;LIST PATCH HERE&gt;</v>
      </c>
      <c r="N128" s="528"/>
      <c r="O128" s="304" t="str">
        <f>IF('Fun Patches'!G12="A","A"," ")</f>
        <v xml:space="preserve"> </v>
      </c>
      <c r="Q128" s="522" t="str">
        <f>'Fun Patches'!C42</f>
        <v>&lt;LIST PATCH HERE&gt;</v>
      </c>
      <c r="R128" s="528"/>
      <c r="S128" s="304" t="str">
        <f>IF('Fun Patches'!G42="A","A"," ")</f>
        <v xml:space="preserve"> </v>
      </c>
    </row>
    <row r="129" spans="1:19" x14ac:dyDescent="0.2">
      <c r="A129" s="292">
        <v>1</v>
      </c>
      <c r="B129" s="293" t="str">
        <f>Badges!C378</f>
        <v>Decide on your goal</v>
      </c>
      <c r="C129" s="294"/>
      <c r="E129" s="292"/>
      <c r="F129" s="293" t="str">
        <f>Badges!C449</f>
        <v>Create a skit</v>
      </c>
      <c r="G129" s="295" t="str">
        <f>IF(Badges!G449="A","A"," ")</f>
        <v xml:space="preserve"> </v>
      </c>
      <c r="I129" s="292"/>
      <c r="J129" s="293" t="str">
        <f>Badges!C523</f>
        <v>Get on the phone</v>
      </c>
      <c r="K129" s="295" t="str">
        <f>IF(Badges!G523="A","A"," ")</f>
        <v xml:space="preserve"> </v>
      </c>
      <c r="M129" s="522" t="str">
        <f>'Fun Patches'!C13</f>
        <v>&lt;LIST PATCH HERE&gt;</v>
      </c>
      <c r="N129" s="528"/>
      <c r="O129" s="304" t="str">
        <f>IF('Fun Patches'!G13="A","A"," ")</f>
        <v xml:space="preserve"> </v>
      </c>
      <c r="Q129" s="522" t="str">
        <f>'Fun Patches'!C43</f>
        <v>&lt;LIST PATCH HERE&gt;</v>
      </c>
      <c r="R129" s="528"/>
      <c r="S129" s="304" t="str">
        <f>IF('Fun Patches'!G43="A","A"," ")</f>
        <v xml:space="preserve"> </v>
      </c>
    </row>
    <row r="130" spans="1:19" x14ac:dyDescent="0.2">
      <c r="A130" s="292"/>
      <c r="B130" s="293" t="str">
        <f>Badges!C379</f>
        <v>Ask a coach for advice</v>
      </c>
      <c r="C130" s="295" t="str">
        <f>IF(Badges!G379="A","A"," ")</f>
        <v xml:space="preserve"> </v>
      </c>
      <c r="E130" s="292"/>
      <c r="F130" s="293" t="str">
        <f>Badges!C450</f>
        <v xml:space="preserve">Make a short video  </v>
      </c>
      <c r="G130" s="295" t="str">
        <f>IF(Badges!G450="A","A"," ")</f>
        <v xml:space="preserve"> </v>
      </c>
      <c r="I130" s="292"/>
      <c r="J130" s="293" t="str">
        <f>Badges!C524</f>
        <v>Invite an expert speaker</v>
      </c>
      <c r="K130" s="295" t="str">
        <f>IF(Badges!G524="A","A"," ")</f>
        <v xml:space="preserve"> </v>
      </c>
      <c r="M130" s="522" t="str">
        <f>'Fun Patches'!C14</f>
        <v>&lt;LIST PATCH HERE&gt;</v>
      </c>
      <c r="N130" s="528"/>
      <c r="O130" s="304" t="str">
        <f>IF('Fun Patches'!G14="A","A"," ")</f>
        <v xml:space="preserve"> </v>
      </c>
      <c r="Q130" s="522" t="str">
        <f>'Fun Patches'!C44</f>
        <v>&lt;LIST PATCH HERE&gt;</v>
      </c>
      <c r="R130" s="528"/>
      <c r="S130" s="304" t="str">
        <f>IF('Fun Patches'!G44="A","A"," ")</f>
        <v xml:space="preserve"> </v>
      </c>
    </row>
    <row r="131" spans="1:19" x14ac:dyDescent="0.2">
      <c r="A131" s="292"/>
      <c r="B131" s="293" t="str">
        <f>Badges!C380</f>
        <v>Speak to a trainer at a gym or</v>
      </c>
      <c r="C131" s="295" t="str">
        <f>IF(Badges!G380="A","A","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Patches'!G15="A","A"," ")</f>
        <v xml:space="preserve"> </v>
      </c>
      <c r="Q131" s="522" t="str">
        <f>'Fun Patches'!C45</f>
        <v>&lt;LIST PATCH HERE&gt;</v>
      </c>
      <c r="R131" s="528"/>
      <c r="S131" s="304" t="str">
        <f>IF('Fun Patches'!G45="A","A"," ")</f>
        <v xml:space="preserve"> </v>
      </c>
    </row>
    <row r="132" spans="1:19" x14ac:dyDescent="0.2">
      <c r="A132" s="292"/>
      <c r="B132" s="293" t="str">
        <f>Badges!C381</f>
        <v>Talk with a physical education or</v>
      </c>
      <c r="C132" s="295" t="str">
        <f>IF(Badges!G381="A","A"," ")</f>
        <v xml:space="preserve"> </v>
      </c>
      <c r="E132" s="292"/>
      <c r="F132" s="293" t="str">
        <f>Badges!C452</f>
        <v>Talk to an EMT or firefighter</v>
      </c>
      <c r="G132" s="295" t="str">
        <f>IF(Badges!G452="A","A"," ")</f>
        <v xml:space="preserve"> </v>
      </c>
      <c r="I132" s="292"/>
      <c r="J132" s="293" t="str">
        <f>Badges!C526</f>
        <v>Take it to the bank</v>
      </c>
      <c r="K132" s="295" t="str">
        <f>IF(Badges!G526="A","A"," ")</f>
        <v xml:space="preserve"> </v>
      </c>
      <c r="M132" s="522" t="str">
        <f>'Fun Patches'!C16</f>
        <v>&lt;LIST PATCH HERE&gt;</v>
      </c>
      <c r="N132" s="528"/>
      <c r="O132" s="304" t="str">
        <f>IF('Fun Patches'!G16="A","A"," ")</f>
        <v xml:space="preserve"> </v>
      </c>
      <c r="Q132" s="522" t="str">
        <f>'Fun Patches'!C46</f>
        <v>&lt;LIST PATCH HERE&gt;</v>
      </c>
      <c r="R132" s="528"/>
      <c r="S132" s="304" t="str">
        <f>IF('Fun Patches'!G46="A","A"," ")</f>
        <v xml:space="preserve"> </v>
      </c>
    </row>
    <row r="133" spans="1:19" x14ac:dyDescent="0.2">
      <c r="A133" s="292">
        <v>2</v>
      </c>
      <c r="B133" s="293" t="str">
        <f>Badges!C382</f>
        <v>Increase your endurance</v>
      </c>
      <c r="C133" s="294"/>
      <c r="E133" s="292"/>
      <c r="F133" s="293" t="str">
        <f>Badges!C453</f>
        <v>Talk to police officers</v>
      </c>
      <c r="G133" s="295" t="str">
        <f>IF(Badges!G453="A","A"," ")</f>
        <v xml:space="preserve"> </v>
      </c>
      <c r="I133" s="292"/>
      <c r="J133" s="293" t="str">
        <f>Badges!C527</f>
        <v>Meet the Chamber of Commerce</v>
      </c>
      <c r="K133" s="295" t="str">
        <f>IF(Badges!G527="A","A"," ")</f>
        <v xml:space="preserve"> </v>
      </c>
      <c r="M133" s="529" t="str">
        <f>'Fun Patches'!C17</f>
        <v>&lt;LIST PATCH HERE&gt;</v>
      </c>
      <c r="N133" s="530"/>
      <c r="O133" s="295" t="str">
        <f>IF('Fun Patches'!G17="A","A"," ")</f>
        <v xml:space="preserve"> </v>
      </c>
      <c r="Q133" s="529" t="str">
        <f>'Fun Patches'!C47</f>
        <v>&lt;LIST PATCH HERE&gt;</v>
      </c>
      <c r="R133" s="530"/>
      <c r="S133" s="295" t="str">
        <f>IF('Fun Patches'!G47="A","A"," ")</f>
        <v xml:space="preserve"> </v>
      </c>
    </row>
    <row r="134" spans="1:19" x14ac:dyDescent="0.2">
      <c r="A134" s="292"/>
      <c r="B134" s="293" t="str">
        <f>Badges!C383</f>
        <v>Run</v>
      </c>
      <c r="C134" s="295" t="str">
        <f>IF(Badges!G383="A","A"," ")</f>
        <v xml:space="preserve"> </v>
      </c>
      <c r="E134" s="292"/>
      <c r="F134" s="293" t="str">
        <f>Badges!C454</f>
        <v>Tour an emergency room or</v>
      </c>
      <c r="G134" s="295" t="str">
        <f>IF(Badges!G454="A","A"," ")</f>
        <v xml:space="preserve"> </v>
      </c>
      <c r="I134" s="292"/>
      <c r="J134" s="293" t="str">
        <f>Badges!C528</f>
        <v>Find out about the Small</v>
      </c>
      <c r="K134" s="295" t="str">
        <f>IF(Badges!G528="A","A"," ")</f>
        <v xml:space="preserve"> </v>
      </c>
      <c r="M134" s="522" t="str">
        <f>'Fun Patches'!C18</f>
        <v>&lt;LIST PATCH HERE&gt;</v>
      </c>
      <c r="N134" s="528"/>
      <c r="O134" s="304" t="str">
        <f>IF('Fun Patches'!G18="A","A"," ")</f>
        <v xml:space="preserve"> </v>
      </c>
      <c r="Q134" s="522" t="str">
        <f>'Fun Patches'!C48</f>
        <v>&lt;LIST PATCH HERE&gt;</v>
      </c>
      <c r="R134" s="528"/>
      <c r="S134" s="304" t="str">
        <f>IF('Fun Patches'!G48="A","A"," ")</f>
        <v xml:space="preserve"> </v>
      </c>
    </row>
    <row r="135" spans="1:19" x14ac:dyDescent="0.2">
      <c r="A135" s="292"/>
      <c r="B135" s="293" t="str">
        <f>Badges!C384</f>
        <v>Dance</v>
      </c>
      <c r="C135" s="295" t="str">
        <f>IF(Badges!G384="A","A","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Patches'!G19="A","A"," ")</f>
        <v xml:space="preserve"> </v>
      </c>
      <c r="Q135" s="522" t="str">
        <f>'Fun Patches'!C49</f>
        <v>&lt;LIST PATCH HERE&gt;</v>
      </c>
      <c r="R135" s="528"/>
      <c r="S135" s="304" t="str">
        <f>IF('Fun Patches'!G49="A","A"," ")</f>
        <v xml:space="preserve"> </v>
      </c>
    </row>
    <row r="136" spans="1:19" x14ac:dyDescent="0.2">
      <c r="A136" s="292"/>
      <c r="B136" s="293" t="str">
        <f>Badges!C385</f>
        <v>Work out routine!</v>
      </c>
      <c r="C136" s="295" t="str">
        <f>IF(Badges!G385="A","A"," ")</f>
        <v xml:space="preserve"> </v>
      </c>
      <c r="E136" s="292"/>
      <c r="F136" s="293" t="str">
        <f>Badges!C456</f>
        <v xml:space="preserve">Make a first aid kit that fits in </v>
      </c>
      <c r="G136" s="295" t="str">
        <f>IF(Badges!G456="A","A"," ")</f>
        <v xml:space="preserve"> </v>
      </c>
      <c r="I136" s="292"/>
      <c r="J136" s="293" t="str">
        <f>Badges!C530</f>
        <v>Create a customer-service pledge</v>
      </c>
      <c r="K136" s="295" t="str">
        <f>IF(Badges!G530="A","A"," ")</f>
        <v xml:space="preserve"> </v>
      </c>
      <c r="M136" s="522" t="str">
        <f>'Fun Patches'!C20</f>
        <v>&lt;LIST PATCH HERE&gt;</v>
      </c>
      <c r="N136" s="528"/>
      <c r="O136" s="304" t="str">
        <f>IF('Fun Patches'!G20="A","A"," ")</f>
        <v xml:space="preserve"> </v>
      </c>
      <c r="Q136" s="522" t="str">
        <f>'Fun Patches'!C50</f>
        <v>&lt;LIST PATCH HERE&gt;</v>
      </c>
      <c r="R136" s="528"/>
      <c r="S136" s="304" t="str">
        <f>IF('Fun Patches'!G50="A","A"," ")</f>
        <v xml:space="preserve"> </v>
      </c>
    </row>
    <row r="137" spans="1:19" x14ac:dyDescent="0.2">
      <c r="A137" s="302"/>
      <c r="B137" s="318"/>
      <c r="C137" s="328"/>
      <c r="E137" s="292"/>
      <c r="F137" s="293" t="str">
        <f>Badges!C457</f>
        <v>Make a kit that fits in a car's</v>
      </c>
      <c r="G137" s="295" t="str">
        <f>IF(Badges!G457="A","A"," ")</f>
        <v xml:space="preserve"> </v>
      </c>
      <c r="I137" s="292"/>
      <c r="J137" s="293" t="str">
        <f>Badges!C531</f>
        <v>Learn from the best</v>
      </c>
      <c r="K137" s="295" t="str">
        <f>IF(Badges!G531="A","A"," ")</f>
        <v xml:space="preserve"> </v>
      </c>
      <c r="M137" s="522" t="str">
        <f>'Fun Patches'!C21</f>
        <v>&lt;LIST PATCH HERE&gt;</v>
      </c>
      <c r="N137" s="528"/>
      <c r="O137" s="304" t="str">
        <f>IF('Fun Patches'!G21="A","A"," ")</f>
        <v xml:space="preserve"> </v>
      </c>
      <c r="Q137" s="522" t="str">
        <f>'Fun Patches'!C51</f>
        <v>&lt;LIST PATCH HERE&gt;</v>
      </c>
      <c r="R137" s="528"/>
      <c r="S137" s="304" t="str">
        <f>IF('Fun Patches'!G51="A","A"," ")</f>
        <v xml:space="preserve"> </v>
      </c>
    </row>
    <row r="138" spans="1:19" x14ac:dyDescent="0.2">
      <c r="A138" s="302"/>
      <c r="B138" s="318"/>
      <c r="C138" s="328"/>
      <c r="E138" s="292"/>
      <c r="F138" s="293" t="str">
        <f>Badges!C458</f>
        <v>Make a personal kit</v>
      </c>
      <c r="G138" s="295" t="str">
        <f>IF(Badges!G458="A","A"," ")</f>
        <v xml:space="preserve"> </v>
      </c>
      <c r="I138" s="292"/>
      <c r="J138" s="293" t="str">
        <f>Badges!C532</f>
        <v>Invite some experts</v>
      </c>
      <c r="K138" s="295" t="str">
        <f>IF(Badges!G532="A","A"," ")</f>
        <v xml:space="preserve"> </v>
      </c>
      <c r="M138" s="522" t="str">
        <f>'Fun Patches'!C22</f>
        <v>&lt;LIST PATCH HERE&gt;</v>
      </c>
      <c r="N138" s="528"/>
      <c r="O138" s="304" t="str">
        <f>IF('Fun Patches'!G22="A","A"," ")</f>
        <v xml:space="preserve"> </v>
      </c>
      <c r="Q138" s="522" t="str">
        <f>'Fun Patches'!C52</f>
        <v>&lt;LIST PATCH HERE&gt;</v>
      </c>
      <c r="R138" s="528"/>
      <c r="S138" s="304" t="str">
        <f>IF('Fun Patches'!G52="A","A","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Patches'!G23="A","A"," ")</f>
        <v xml:space="preserve"> </v>
      </c>
      <c r="Q139" s="522" t="str">
        <f>'Fun Patches'!C53</f>
        <v>&lt;LIST PATCH HERE&gt;</v>
      </c>
      <c r="R139" s="528"/>
      <c r="S139" s="304" t="str">
        <f>IF('Fun Patches'!G53="A","A","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Patches'!G24="A","A"," ")</f>
        <v xml:space="preserve"> </v>
      </c>
      <c r="Q140" s="522" t="str">
        <f>'Fun Patches'!C54</f>
        <v>&lt;LIST PATCH HERE&gt;</v>
      </c>
      <c r="R140" s="528"/>
      <c r="S140" s="304" t="str">
        <f>IF('Fun Patches'!G54="A","A"," ")</f>
        <v xml:space="preserve"> </v>
      </c>
    </row>
    <row r="141" spans="1:19" ht="23.25" x14ac:dyDescent="0.35">
      <c r="A141" s="507" t="str">
        <f ca="1">MID(CELL("filename",A78),FIND(IF(ISERROR(FIND("]",CELL("filename",A78))),"$","]"),CELL("filename",A78))+1,256)</f>
        <v>Junior 4</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Own'!G31="A","A"," ")</f>
        <v xml:space="preserve"> </v>
      </c>
      <c r="I143" s="292">
        <v>1</v>
      </c>
      <c r="J143" s="329" t="str">
        <f>'Council Own'!C55</f>
        <v>&lt;List Requirement Here&gt;</v>
      </c>
      <c r="K143" s="304" t="str">
        <f>IF('Council Own'!G55="A","A"," ")</f>
        <v xml:space="preserve"> </v>
      </c>
      <c r="M143" s="292">
        <v>1</v>
      </c>
      <c r="N143" s="329" t="str">
        <f>'Council Own'!C79</f>
        <v>&lt;List Requirement Here&gt;</v>
      </c>
      <c r="O143" s="304" t="str">
        <f>IF('Council Own'!G79="A","A"," ")</f>
        <v xml:space="preserve"> </v>
      </c>
      <c r="Q143" s="292">
        <v>1</v>
      </c>
      <c r="R143" s="329" t="str">
        <f>'Council Own'!C103</f>
        <v>&lt;List Requirement Here&gt;</v>
      </c>
      <c r="S143" s="304" t="str">
        <f>IF('Council Own'!G103="A","A"," ")</f>
        <v xml:space="preserve"> </v>
      </c>
    </row>
    <row r="144" spans="1:19" x14ac:dyDescent="0.2">
      <c r="A144" s="546" t="str">
        <f>'Council Own'!B6</f>
        <v>&lt;&lt;List Badge Here&gt;&gt;</v>
      </c>
      <c r="B144" s="547"/>
      <c r="C144" s="297" t="str">
        <f>IF('Council Own'!G28="C","C",IF('Council Own'!G28="P","P",""))</f>
        <v/>
      </c>
      <c r="E144" s="292"/>
      <c r="F144" s="329" t="str">
        <f>'Council Own'!C32</f>
        <v>&lt;List Requirement Here&gt;</v>
      </c>
      <c r="G144" s="304" t="str">
        <f>IF('Council Own'!G32="A","A"," ")</f>
        <v xml:space="preserve"> </v>
      </c>
      <c r="I144" s="292"/>
      <c r="J144" s="329" t="str">
        <f>'Council Own'!C56</f>
        <v>&lt;List Requirement Here&gt;</v>
      </c>
      <c r="K144" s="304" t="str">
        <f>IF('Council Own'!G56="A","A"," ")</f>
        <v xml:space="preserve"> </v>
      </c>
      <c r="M144" s="292"/>
      <c r="N144" s="329" t="str">
        <f>'Council Own'!C80</f>
        <v>&lt;List Requirement Here&gt;</v>
      </c>
      <c r="O144" s="304" t="str">
        <f>IF('Council Own'!G80="A","A"," ")</f>
        <v xml:space="preserve"> </v>
      </c>
      <c r="Q144" s="292"/>
      <c r="R144" s="329" t="str">
        <f>'Council Own'!C104</f>
        <v>&lt;List Requirement Here&gt;</v>
      </c>
      <c r="S144" s="304" t="str">
        <f>IF('Council Own'!G104="A","A"," ")</f>
        <v xml:space="preserve"> </v>
      </c>
    </row>
    <row r="145" spans="1:19" x14ac:dyDescent="0.2">
      <c r="A145" s="546" t="str">
        <f>'Council Own'!B30</f>
        <v>&lt;&lt;List Badge Here&gt;&gt;</v>
      </c>
      <c r="B145" s="547"/>
      <c r="C145" s="297" t="str">
        <f>IF('Council Own'!G52="C","C",IF('Council Own'!G52="P","P",""))</f>
        <v/>
      </c>
      <c r="E145" s="292"/>
      <c r="F145" s="329" t="str">
        <f>'Council Own'!C33</f>
        <v>&lt;List Requirement Here&gt;</v>
      </c>
      <c r="G145" s="304" t="str">
        <f>IF('Council Own'!G33="A","A"," ")</f>
        <v xml:space="preserve"> </v>
      </c>
      <c r="I145" s="292"/>
      <c r="J145" s="329" t="str">
        <f>'Council Own'!C57</f>
        <v>&lt;List Requirement Here&gt;</v>
      </c>
      <c r="K145" s="304" t="str">
        <f>IF('Council Own'!G57="A","A"," ")</f>
        <v xml:space="preserve"> </v>
      </c>
      <c r="M145" s="292"/>
      <c r="N145" s="329" t="str">
        <f>'Council Own'!C81</f>
        <v>&lt;List Requirement Here&gt;</v>
      </c>
      <c r="O145" s="304" t="str">
        <f>IF('Council Own'!G81="A","A"," ")</f>
        <v xml:space="preserve"> </v>
      </c>
      <c r="Q145" s="292"/>
      <c r="R145" s="329" t="str">
        <f>'Council Own'!C105</f>
        <v>&lt;List Requirement Here&gt;</v>
      </c>
      <c r="S145" s="304" t="str">
        <f>IF('Council Own'!G105="A","A"," ")</f>
        <v xml:space="preserve"> </v>
      </c>
    </row>
    <row r="146" spans="1:19" x14ac:dyDescent="0.2">
      <c r="A146" s="546" t="str">
        <f>'Council Own'!B54</f>
        <v>&lt;&lt;List Badge Here&gt;&gt;</v>
      </c>
      <c r="B146" s="547"/>
      <c r="C146" s="297" t="str">
        <f>IF('Council Own'!G76="C","C",IF('Council Own'!G76="P","P",""))</f>
        <v/>
      </c>
      <c r="E146" s="292"/>
      <c r="F146" s="329" t="str">
        <f>'Council Own'!C34</f>
        <v>&lt;List Requirement Here&gt;</v>
      </c>
      <c r="G146" s="304" t="str">
        <f>IF('Council Own'!G34="A","A"," ")</f>
        <v xml:space="preserve"> </v>
      </c>
      <c r="I146" s="292"/>
      <c r="J146" s="329" t="str">
        <f>'Council Own'!C58</f>
        <v>&lt;List Requirement Here&gt;</v>
      </c>
      <c r="K146" s="304" t="str">
        <f>IF('Council Own'!G58="A","A"," ")</f>
        <v xml:space="preserve"> </v>
      </c>
      <c r="M146" s="292"/>
      <c r="N146" s="329" t="str">
        <f>'Council Own'!C82</f>
        <v>&lt;List Requirement Here&gt;</v>
      </c>
      <c r="O146" s="304" t="str">
        <f>IF('Council Own'!G82="A","A"," ")</f>
        <v xml:space="preserve"> </v>
      </c>
      <c r="Q146" s="292"/>
      <c r="R146" s="329" t="str">
        <f>'Council Own'!C106</f>
        <v>&lt;List Requirement Here&gt;</v>
      </c>
      <c r="S146" s="304" t="str">
        <f>IF('Council Own'!G106="A","A"," ")</f>
        <v xml:space="preserve"> </v>
      </c>
    </row>
    <row r="147" spans="1:19" ht="12.75" customHeight="1" x14ac:dyDescent="0.2">
      <c r="A147" s="546" t="str">
        <f>'Council Own'!B78</f>
        <v>&lt;&lt;List Badge Here&gt;&gt;</v>
      </c>
      <c r="B147" s="547"/>
      <c r="C147" s="297" t="str">
        <f>IF('Council Own'!G100="C","C",IF('Council Own'!G100="P","P",""))</f>
        <v/>
      </c>
      <c r="E147" s="292">
        <v>2</v>
      </c>
      <c r="F147" s="329" t="str">
        <f>'Council Own'!C35</f>
        <v>&lt;List Requirement Here&gt;</v>
      </c>
      <c r="G147" s="304" t="str">
        <f>IF('Council Own'!G35="A","A"," ")</f>
        <v xml:space="preserve"> </v>
      </c>
      <c r="I147" s="292">
        <v>2</v>
      </c>
      <c r="J147" s="329" t="str">
        <f>'Council Own'!C59</f>
        <v>&lt;List Requirement Here&gt;</v>
      </c>
      <c r="K147" s="304" t="str">
        <f>IF('Council Own'!G59="A","A"," ")</f>
        <v xml:space="preserve"> </v>
      </c>
      <c r="M147" s="292">
        <v>2</v>
      </c>
      <c r="N147" s="329" t="str">
        <f>'Council Own'!C83</f>
        <v>&lt;List Requirement Here&gt;</v>
      </c>
      <c r="O147" s="304" t="str">
        <f>IF('Council Own'!G83="A","A"," ")</f>
        <v xml:space="preserve"> </v>
      </c>
      <c r="Q147" s="292">
        <v>2</v>
      </c>
      <c r="R147" s="329" t="str">
        <f>'Council Own'!C107</f>
        <v>&lt;List Requirement Here&gt;</v>
      </c>
      <c r="S147" s="304" t="str">
        <f>IF('Council Own'!G107="A","A"," ")</f>
        <v xml:space="preserve"> </v>
      </c>
    </row>
    <row r="148" spans="1:19" ht="12.75" customHeight="1" x14ac:dyDescent="0.2">
      <c r="A148" s="546" t="str">
        <f>'Council Own'!B102</f>
        <v>&lt;&lt;List Badge Here&gt;&gt;</v>
      </c>
      <c r="B148" s="547"/>
      <c r="C148" s="297" t="str">
        <f>IF('Council Own'!G124="C","C",IF('Council Own'!G124="P","P",""))</f>
        <v/>
      </c>
      <c r="E148" s="292"/>
      <c r="F148" s="329" t="str">
        <f>'Council Own'!C36</f>
        <v>&lt;List Requirement Here&gt;</v>
      </c>
      <c r="G148" s="304" t="str">
        <f>IF('Council Own'!G36="A","A"," ")</f>
        <v xml:space="preserve"> </v>
      </c>
      <c r="I148" s="292"/>
      <c r="J148" s="329" t="str">
        <f>'Council Own'!C60</f>
        <v>&lt;List Requirement Here&gt;</v>
      </c>
      <c r="K148" s="304" t="str">
        <f>IF('Council Own'!G60="A","A"," ")</f>
        <v xml:space="preserve"> </v>
      </c>
      <c r="M148" s="292"/>
      <c r="N148" s="329" t="str">
        <f>'Council Own'!C84</f>
        <v>&lt;List Requirement Here&gt;</v>
      </c>
      <c r="O148" s="304" t="str">
        <f>IF('Council Own'!G84="A","A"," ")</f>
        <v xml:space="preserve"> </v>
      </c>
      <c r="Q148" s="292"/>
      <c r="R148" s="329" t="str">
        <f>'Council Own'!C108</f>
        <v>&lt;List Requirement Here&gt;</v>
      </c>
      <c r="S148" s="304" t="str">
        <f>IF('Council Own'!G108="A","A"," ")</f>
        <v xml:space="preserve"> </v>
      </c>
    </row>
    <row r="149" spans="1:19" x14ac:dyDescent="0.2">
      <c r="E149" s="292"/>
      <c r="F149" s="329" t="str">
        <f>'Council Own'!C37</f>
        <v>&lt;List Requirement Here&gt;</v>
      </c>
      <c r="G149" s="304" t="str">
        <f>IF('Council Own'!G37="A","A"," ")</f>
        <v xml:space="preserve"> </v>
      </c>
      <c r="I149" s="292"/>
      <c r="J149" s="329" t="str">
        <f>'Council Own'!C61</f>
        <v>&lt;List Requirement Here&gt;</v>
      </c>
      <c r="K149" s="304" t="str">
        <f>IF('Council Own'!G61="A","A"," ")</f>
        <v xml:space="preserve"> </v>
      </c>
      <c r="M149" s="292"/>
      <c r="N149" s="329" t="str">
        <f>'Council Own'!C85</f>
        <v>&lt;List Requirement Here&gt;</v>
      </c>
      <c r="O149" s="304" t="str">
        <f>IF('Council Own'!G85="A","A"," ")</f>
        <v xml:space="preserve"> </v>
      </c>
      <c r="Q149" s="292"/>
      <c r="R149" s="329" t="str">
        <f>'Council Own'!C109</f>
        <v>&lt;List Requirement Here&gt;</v>
      </c>
      <c r="S149" s="304" t="str">
        <f>IF('Council Own'!G109="A","A"," ")</f>
        <v xml:space="preserve"> </v>
      </c>
    </row>
    <row r="150" spans="1:19" x14ac:dyDescent="0.2">
      <c r="A150" s="504" t="s">
        <v>599</v>
      </c>
      <c r="B150" s="504"/>
      <c r="C150" s="504"/>
      <c r="E150" s="292"/>
      <c r="F150" s="329" t="str">
        <f>'Council Own'!C38</f>
        <v>&lt;List Requirement Here&gt;</v>
      </c>
      <c r="G150" s="304" t="str">
        <f>IF('Council Own'!G38="A","A"," ")</f>
        <v xml:space="preserve"> </v>
      </c>
      <c r="I150" s="292"/>
      <c r="J150" s="329" t="str">
        <f>'Council Own'!C62</f>
        <v>&lt;List Requirement Here&gt;</v>
      </c>
      <c r="K150" s="304" t="str">
        <f>IF('Council Own'!G62="A","A"," ")</f>
        <v xml:space="preserve"> </v>
      </c>
      <c r="M150" s="292"/>
      <c r="N150" s="329" t="str">
        <f>'Council Own'!C86</f>
        <v>&lt;List Requirement Here&gt;</v>
      </c>
      <c r="O150" s="304" t="str">
        <f>IF('Council Own'!G86="A","A"," ")</f>
        <v xml:space="preserve"> </v>
      </c>
      <c r="Q150" s="292"/>
      <c r="R150" s="329" t="str">
        <f>'Council Own'!C110</f>
        <v>&lt;List Requirement Here&gt;</v>
      </c>
      <c r="S150" s="304" t="str">
        <f>IF('Council Own'!G110="A","A"," ")</f>
        <v xml:space="preserve"> </v>
      </c>
    </row>
    <row r="151" spans="1:19" x14ac:dyDescent="0.2">
      <c r="A151" s="305" t="str">
        <f>'Council Own'!B6</f>
        <v>&lt;&lt;List Badge Here&gt;&gt;</v>
      </c>
      <c r="B151" s="305"/>
      <c r="C151" s="305"/>
      <c r="E151" s="292">
        <v>3</v>
      </c>
      <c r="F151" s="329" t="str">
        <f>'Council Own'!C39</f>
        <v>&lt;List Requirement Here&gt;</v>
      </c>
      <c r="G151" s="304" t="str">
        <f>IF('Council Own'!G39="A","A"," ")</f>
        <v xml:space="preserve"> </v>
      </c>
      <c r="I151" s="292">
        <v>3</v>
      </c>
      <c r="J151" s="329" t="str">
        <f>'Council Own'!C63</f>
        <v>&lt;List Requirement Here&gt;</v>
      </c>
      <c r="K151" s="304" t="str">
        <f>IF('Council Own'!G63="A","A"," ")</f>
        <v xml:space="preserve"> </v>
      </c>
      <c r="M151" s="292">
        <v>3</v>
      </c>
      <c r="N151" s="329" t="str">
        <f>'Council Own'!C87</f>
        <v>&lt;List Requirement Here&gt;</v>
      </c>
      <c r="O151" s="304" t="str">
        <f>IF('Council Own'!G87="A","A"," ")</f>
        <v xml:space="preserve"> </v>
      </c>
      <c r="Q151" s="292">
        <v>3</v>
      </c>
      <c r="R151" s="329" t="str">
        <f>'Council Own'!C111</f>
        <v>&lt;List Requirement Here&gt;</v>
      </c>
      <c r="S151" s="304" t="str">
        <f>IF('Council Own'!G111="A","A"," ")</f>
        <v xml:space="preserve"> </v>
      </c>
    </row>
    <row r="152" spans="1:19" x14ac:dyDescent="0.2">
      <c r="A152" s="292">
        <v>1</v>
      </c>
      <c r="B152" s="329" t="str">
        <f>'Council Own'!C7</f>
        <v>&lt;List Requirement Here&gt;</v>
      </c>
      <c r="C152" s="304" t="str">
        <f>IF('Council Own'!G7="A","A"," ")</f>
        <v xml:space="preserve"> </v>
      </c>
      <c r="E152" s="292"/>
      <c r="F152" s="329" t="str">
        <f>'Council Own'!C40</f>
        <v>&lt;List Requirement Here&gt;</v>
      </c>
      <c r="G152" s="304" t="str">
        <f>IF('Council Own'!G40="A","A"," ")</f>
        <v xml:space="preserve"> </v>
      </c>
      <c r="I152" s="292"/>
      <c r="J152" s="329" t="str">
        <f>'Council Own'!C64</f>
        <v>&lt;List Requirement Here&gt;</v>
      </c>
      <c r="K152" s="304" t="str">
        <f>IF('Council Own'!G64="A","A"," ")</f>
        <v xml:space="preserve"> </v>
      </c>
      <c r="M152" s="292"/>
      <c r="N152" s="329" t="str">
        <f>'Council Own'!C88</f>
        <v>&lt;List Requirement Here&gt;</v>
      </c>
      <c r="O152" s="304" t="str">
        <f>IF('Council Own'!G88="A","A"," ")</f>
        <v xml:space="preserve"> </v>
      </c>
      <c r="Q152" s="292"/>
      <c r="R152" s="329" t="str">
        <f>'Council Own'!C112</f>
        <v>&lt;List Requirement Here&gt;</v>
      </c>
      <c r="S152" s="304" t="str">
        <f>IF('Council Own'!G112="A","A"," ")</f>
        <v xml:space="preserve"> </v>
      </c>
    </row>
    <row r="153" spans="1:19" x14ac:dyDescent="0.2">
      <c r="A153" s="292"/>
      <c r="B153" s="329" t="str">
        <f>'Council Own'!C8</f>
        <v>&lt;List Requirement Here&gt;</v>
      </c>
      <c r="C153" s="304" t="str">
        <f>IF('Council Own'!G8="A","A"," ")</f>
        <v xml:space="preserve"> </v>
      </c>
      <c r="E153" s="292"/>
      <c r="F153" s="329" t="str">
        <f>'Council Own'!C41</f>
        <v>&lt;List Requirement Here&gt;</v>
      </c>
      <c r="G153" s="304" t="str">
        <f>IF('Council Own'!G41="A","A"," ")</f>
        <v xml:space="preserve"> </v>
      </c>
      <c r="I153" s="292"/>
      <c r="J153" s="329" t="str">
        <f>'Council Own'!C65</f>
        <v>&lt;List Requirement Here&gt;</v>
      </c>
      <c r="K153" s="304" t="str">
        <f>IF('Council Own'!G65="A","A"," ")</f>
        <v xml:space="preserve"> </v>
      </c>
      <c r="M153" s="292"/>
      <c r="N153" s="329" t="str">
        <f>'Council Own'!C89</f>
        <v>&lt;List Requirement Here&gt;</v>
      </c>
      <c r="O153" s="304" t="str">
        <f>IF('Council Own'!G89="A","A"," ")</f>
        <v xml:space="preserve"> </v>
      </c>
      <c r="Q153" s="292"/>
      <c r="R153" s="329" t="str">
        <f>'Council Own'!C113</f>
        <v>&lt;List Requirement Here&gt;</v>
      </c>
      <c r="S153" s="304" t="str">
        <f>IF('Council Own'!G113="A","A"," ")</f>
        <v xml:space="preserve"> </v>
      </c>
    </row>
    <row r="154" spans="1:19" x14ac:dyDescent="0.2">
      <c r="A154" s="292"/>
      <c r="B154" s="329" t="str">
        <f>'Council Own'!C9</f>
        <v>&lt;List Requirement Here&gt;</v>
      </c>
      <c r="C154" s="304" t="str">
        <f>IF('Council Own'!G9="A","A"," ")</f>
        <v xml:space="preserve"> </v>
      </c>
      <c r="E154" s="292"/>
      <c r="F154" s="329" t="str">
        <f>'Council Own'!C42</f>
        <v>&lt;List Requirement Here&gt;</v>
      </c>
      <c r="G154" s="304" t="str">
        <f>IF('Council Own'!G42="A","A"," ")</f>
        <v xml:space="preserve"> </v>
      </c>
      <c r="I154" s="292"/>
      <c r="J154" s="329" t="str">
        <f>'Council Own'!C66</f>
        <v>&lt;List Requirement Here&gt;</v>
      </c>
      <c r="K154" s="304" t="str">
        <f>IF('Council Own'!G66="A","A"," ")</f>
        <v xml:space="preserve"> </v>
      </c>
      <c r="M154" s="292"/>
      <c r="N154" s="329" t="str">
        <f>'Council Own'!C90</f>
        <v>&lt;List Requirement Here&gt;</v>
      </c>
      <c r="O154" s="304" t="str">
        <f>IF('Council Own'!G90="A","A"," ")</f>
        <v xml:space="preserve"> </v>
      </c>
      <c r="Q154" s="292"/>
      <c r="R154" s="329" t="str">
        <f>'Council Own'!C114</f>
        <v>&lt;List Requirement Here&gt;</v>
      </c>
      <c r="S154" s="304" t="str">
        <f>IF('Council Own'!G114="A","A"," ")</f>
        <v xml:space="preserve"> </v>
      </c>
    </row>
    <row r="155" spans="1:19" x14ac:dyDescent="0.2">
      <c r="A155" s="292"/>
      <c r="B155" s="329" t="str">
        <f>'Council Own'!C10</f>
        <v>&lt;List Requirement Here&gt;</v>
      </c>
      <c r="C155" s="304" t="str">
        <f>IF('Council Own'!G10="A","A"," ")</f>
        <v xml:space="preserve"> </v>
      </c>
      <c r="E155" s="292">
        <v>4</v>
      </c>
      <c r="F155" s="329" t="str">
        <f>'Council Own'!C43</f>
        <v>&lt;List Requirement Here&gt;</v>
      </c>
      <c r="G155" s="304" t="str">
        <f>IF('Council Own'!G43="A","A"," ")</f>
        <v xml:space="preserve"> </v>
      </c>
      <c r="I155" s="292">
        <v>4</v>
      </c>
      <c r="J155" s="329" t="str">
        <f>'Council Own'!C67</f>
        <v>&lt;List Requirement Here&gt;</v>
      </c>
      <c r="K155" s="304" t="str">
        <f>IF('Council Own'!G67="A","A"," ")</f>
        <v xml:space="preserve"> </v>
      </c>
      <c r="M155" s="292">
        <v>4</v>
      </c>
      <c r="N155" s="329" t="str">
        <f>'Council Own'!C91</f>
        <v>&lt;List Requirement Here&gt;</v>
      </c>
      <c r="O155" s="304" t="str">
        <f>IF('Council Own'!G91="A","A"," ")</f>
        <v xml:space="preserve"> </v>
      </c>
      <c r="Q155" s="292">
        <v>4</v>
      </c>
      <c r="R155" s="329" t="str">
        <f>'Council Own'!C115</f>
        <v>&lt;List Requirement Here&gt;</v>
      </c>
      <c r="S155" s="304" t="str">
        <f>IF('Council Own'!G115="A","A"," ")</f>
        <v xml:space="preserve"> </v>
      </c>
    </row>
    <row r="156" spans="1:19" x14ac:dyDescent="0.2">
      <c r="A156" s="292">
        <v>2</v>
      </c>
      <c r="B156" s="329" t="str">
        <f>'Council Own'!C11</f>
        <v>&lt;List Requirement Here&gt;</v>
      </c>
      <c r="C156" s="304" t="str">
        <f>IF('Council Own'!G11="A","A"," ")</f>
        <v xml:space="preserve"> </v>
      </c>
      <c r="E156" s="292"/>
      <c r="F156" s="329" t="str">
        <f>'Council Own'!C44</f>
        <v>&lt;List Requirement Here&gt;</v>
      </c>
      <c r="G156" s="304" t="str">
        <f>IF('Council Own'!G44="A","A"," ")</f>
        <v xml:space="preserve"> </v>
      </c>
      <c r="I156" s="292"/>
      <c r="J156" s="329" t="str">
        <f>'Council Own'!C68</f>
        <v>&lt;List Requirement Here&gt;</v>
      </c>
      <c r="K156" s="304" t="str">
        <f>IF('Council Own'!G68="A","A"," ")</f>
        <v xml:space="preserve"> </v>
      </c>
      <c r="M156" s="292"/>
      <c r="N156" s="329" t="str">
        <f>'Council Own'!C92</f>
        <v>&lt;List Requirement Here&gt;</v>
      </c>
      <c r="O156" s="304" t="str">
        <f>IF('Council Own'!G92="A","A"," ")</f>
        <v xml:space="preserve"> </v>
      </c>
      <c r="Q156" s="292"/>
      <c r="R156" s="329" t="str">
        <f>'Council Own'!C116</f>
        <v>&lt;List Requirement Here&gt;</v>
      </c>
      <c r="S156" s="304" t="str">
        <f>IF('Council Own'!G116="A","A"," ")</f>
        <v xml:space="preserve"> </v>
      </c>
    </row>
    <row r="157" spans="1:19" x14ac:dyDescent="0.2">
      <c r="A157" s="292"/>
      <c r="B157" s="329" t="str">
        <f>'Council Own'!C12</f>
        <v>&lt;List Requirement Here&gt;</v>
      </c>
      <c r="C157" s="304" t="str">
        <f>IF('Council Own'!G12="A","A"," ")</f>
        <v xml:space="preserve"> </v>
      </c>
      <c r="E157" s="292"/>
      <c r="F157" s="329" t="str">
        <f>'Council Own'!C45</f>
        <v>&lt;List Requirement Here&gt;</v>
      </c>
      <c r="G157" s="304" t="str">
        <f>IF('Council Own'!G45="A","A"," ")</f>
        <v xml:space="preserve"> </v>
      </c>
      <c r="I157" s="292"/>
      <c r="J157" s="329" t="str">
        <f>'Council Own'!C69</f>
        <v>&lt;List Requirement Here&gt;</v>
      </c>
      <c r="K157" s="304" t="str">
        <f>IF('Council Own'!G69="A","A"," ")</f>
        <v xml:space="preserve"> </v>
      </c>
      <c r="M157" s="292"/>
      <c r="N157" s="329" t="str">
        <f>'Council Own'!C93</f>
        <v>&lt;List Requirement Here&gt;</v>
      </c>
      <c r="O157" s="304" t="str">
        <f>IF('Council Own'!G93="A","A"," ")</f>
        <v xml:space="preserve"> </v>
      </c>
      <c r="Q157" s="292"/>
      <c r="R157" s="329" t="str">
        <f>'Council Own'!C117</f>
        <v>&lt;List Requirement Here&gt;</v>
      </c>
      <c r="S157" s="304" t="str">
        <f>IF('Council Own'!G117="A","A"," ")</f>
        <v xml:space="preserve"> </v>
      </c>
    </row>
    <row r="158" spans="1:19" x14ac:dyDescent="0.2">
      <c r="A158" s="292"/>
      <c r="B158" s="329" t="str">
        <f>'Council Own'!C13</f>
        <v>&lt;List Requirement Here&gt;</v>
      </c>
      <c r="C158" s="304" t="str">
        <f>IF('Council Own'!G13="A","A"," ")</f>
        <v xml:space="preserve"> </v>
      </c>
      <c r="E158" s="292"/>
      <c r="F158" s="329" t="str">
        <f>'Council Own'!C46</f>
        <v>&lt;List Requirement Here&gt;</v>
      </c>
      <c r="G158" s="304" t="str">
        <f>IF('Council Own'!G46="A","A"," ")</f>
        <v xml:space="preserve"> </v>
      </c>
      <c r="I158" s="292"/>
      <c r="J158" s="329" t="str">
        <f>'Council Own'!C70</f>
        <v>&lt;List Requirement Here&gt;</v>
      </c>
      <c r="K158" s="304" t="str">
        <f>IF('Council Own'!G70="A","A"," ")</f>
        <v xml:space="preserve"> </v>
      </c>
      <c r="M158" s="292"/>
      <c r="N158" s="329" t="str">
        <f>'Council Own'!C94</f>
        <v>&lt;List Requirement Here&gt;</v>
      </c>
      <c r="O158" s="304" t="str">
        <f>IF('Council Own'!G94="A","A"," ")</f>
        <v xml:space="preserve"> </v>
      </c>
      <c r="Q158" s="292"/>
      <c r="R158" s="329" t="str">
        <f>'Council Own'!C118</f>
        <v>&lt;List Requirement Here&gt;</v>
      </c>
      <c r="S158" s="304" t="str">
        <f>IF('Council Own'!G118="A","A"," ")</f>
        <v xml:space="preserve"> </v>
      </c>
    </row>
    <row r="159" spans="1:19" x14ac:dyDescent="0.2">
      <c r="A159" s="292"/>
      <c r="B159" s="329" t="str">
        <f>'Council Own'!C14</f>
        <v>&lt;List Requirement Here&gt;</v>
      </c>
      <c r="C159" s="304" t="str">
        <f>IF('Council Own'!G14="A","A"," ")</f>
        <v xml:space="preserve"> </v>
      </c>
      <c r="E159" s="292">
        <v>5</v>
      </c>
      <c r="F159" s="329" t="str">
        <f>'Council Own'!C47</f>
        <v>&lt;List Requirement Here&gt;</v>
      </c>
      <c r="G159" s="304" t="str">
        <f>IF('Council Own'!G47="A","A"," ")</f>
        <v xml:space="preserve"> </v>
      </c>
      <c r="I159" s="292">
        <v>5</v>
      </c>
      <c r="J159" s="329" t="str">
        <f>'Council Own'!C71</f>
        <v>&lt;List Requirement Here&gt;</v>
      </c>
      <c r="K159" s="304" t="str">
        <f>IF('Council Own'!G71="A","A"," ")</f>
        <v xml:space="preserve"> </v>
      </c>
      <c r="M159" s="292">
        <v>5</v>
      </c>
      <c r="N159" s="329" t="str">
        <f>'Council Own'!C95</f>
        <v>&lt;List Requirement Here&gt;</v>
      </c>
      <c r="O159" s="304" t="str">
        <f>IF('Council Own'!G95="A","A"," ")</f>
        <v xml:space="preserve"> </v>
      </c>
      <c r="Q159" s="292">
        <v>5</v>
      </c>
      <c r="R159" s="329" t="str">
        <f>'Council Own'!C119</f>
        <v>&lt;List Requirement Here&gt;</v>
      </c>
      <c r="S159" s="304" t="str">
        <f>IF('Council Own'!G119="A","A"," ")</f>
        <v xml:space="preserve"> </v>
      </c>
    </row>
    <row r="160" spans="1:19" x14ac:dyDescent="0.2">
      <c r="A160" s="292">
        <v>3</v>
      </c>
      <c r="B160" s="329" t="str">
        <f>'Council Own'!C15</f>
        <v>&lt;List Requirement Here&gt;</v>
      </c>
      <c r="C160" s="304" t="str">
        <f>IF('Council Own'!G15="A","A"," ")</f>
        <v xml:space="preserve"> </v>
      </c>
      <c r="E160" s="292"/>
      <c r="F160" s="329" t="str">
        <f>'Council Own'!C48</f>
        <v>&lt;List Requirement Here&gt;</v>
      </c>
      <c r="G160" s="304" t="str">
        <f>IF('Council Own'!G48="A","A"," ")</f>
        <v xml:space="preserve"> </v>
      </c>
      <c r="I160" s="292"/>
      <c r="J160" s="329" t="str">
        <f>'Council Own'!C72</f>
        <v>&lt;List Requirement Here&gt;</v>
      </c>
      <c r="K160" s="304" t="str">
        <f>IF('Council Own'!G72="A","A"," ")</f>
        <v xml:space="preserve"> </v>
      </c>
      <c r="M160" s="292"/>
      <c r="N160" s="329" t="str">
        <f>'Council Own'!C96</f>
        <v>&lt;List Requirement Here&gt;</v>
      </c>
      <c r="O160" s="304" t="str">
        <f>IF('Council Own'!G96="A","A"," ")</f>
        <v xml:space="preserve"> </v>
      </c>
      <c r="Q160" s="292"/>
      <c r="R160" s="329" t="str">
        <f>'Council Own'!C120</f>
        <v>&lt;List Requirement Here&gt;</v>
      </c>
      <c r="S160" s="304" t="str">
        <f>IF('Council Own'!G120="A","A"," ")</f>
        <v xml:space="preserve"> </v>
      </c>
    </row>
    <row r="161" spans="1:19" x14ac:dyDescent="0.2">
      <c r="A161" s="292"/>
      <c r="B161" s="329" t="str">
        <f>'Council Own'!C16</f>
        <v>&lt;List Requirement Here&gt;</v>
      </c>
      <c r="C161" s="304" t="str">
        <f>IF('Council Own'!G16="A","A"," ")</f>
        <v xml:space="preserve"> </v>
      </c>
      <c r="E161" s="292"/>
      <c r="F161" s="329" t="str">
        <f>'Council Own'!C49</f>
        <v>&lt;List Requirement Here&gt;</v>
      </c>
      <c r="G161" s="304" t="str">
        <f>IF('Council Own'!G49="A","A"," ")</f>
        <v xml:space="preserve"> </v>
      </c>
      <c r="I161" s="292"/>
      <c r="J161" s="329" t="str">
        <f>'Council Own'!C73</f>
        <v>&lt;List Requirement Here&gt;</v>
      </c>
      <c r="K161" s="304" t="str">
        <f>IF('Council Own'!G73="A","A"," ")</f>
        <v xml:space="preserve"> </v>
      </c>
      <c r="M161" s="292"/>
      <c r="N161" s="329" t="str">
        <f>'Council Own'!C97</f>
        <v>&lt;List Requirement Here&gt;</v>
      </c>
      <c r="O161" s="304" t="str">
        <f>IF('Council Own'!G97="A","A"," ")</f>
        <v xml:space="preserve"> </v>
      </c>
      <c r="Q161" s="292"/>
      <c r="R161" s="329" t="str">
        <f>'Council Own'!C121</f>
        <v>&lt;List Requirement Here&gt;</v>
      </c>
      <c r="S161" s="304" t="str">
        <f>IF('Council Own'!G121="A","A"," ")</f>
        <v xml:space="preserve"> </v>
      </c>
    </row>
    <row r="162" spans="1:19" x14ac:dyDescent="0.2">
      <c r="A162" s="292"/>
      <c r="B162" s="329" t="str">
        <f>'Council Own'!C17</f>
        <v>&lt;List Requirement Here&gt;</v>
      </c>
      <c r="C162" s="304" t="str">
        <f>IF('Council Own'!G17="A","A"," ")</f>
        <v xml:space="preserve"> </v>
      </c>
      <c r="E162" s="292"/>
      <c r="F162" s="329" t="str">
        <f>'Council Own'!C50</f>
        <v>&lt;List Requirement Here&gt;</v>
      </c>
      <c r="G162" s="304" t="str">
        <f>IF('Council Own'!G50="A","A"," ")</f>
        <v xml:space="preserve"> </v>
      </c>
      <c r="I162" s="292"/>
      <c r="J162" s="329" t="str">
        <f>'Council Own'!C74</f>
        <v>&lt;List Requirement Here&gt;</v>
      </c>
      <c r="K162" s="304" t="str">
        <f>IF('Council Own'!G68="A","A"," ")</f>
        <v xml:space="preserve"> </v>
      </c>
      <c r="M162" s="292"/>
      <c r="N162" s="329" t="str">
        <f>'Council Own'!C98</f>
        <v>&lt;List Requirement Here&gt;</v>
      </c>
      <c r="O162" s="304" t="str">
        <f>IF('Council Own'!G98="A","A"," ")</f>
        <v xml:space="preserve"> </v>
      </c>
      <c r="Q162" s="292"/>
      <c r="R162" s="329" t="str">
        <f>'Council Own'!C122</f>
        <v>&lt;List Requirement Here&gt;</v>
      </c>
      <c r="S162" s="304" t="str">
        <f>IF('Council Own'!G122="A","A"," ")</f>
        <v xml:space="preserve"> </v>
      </c>
    </row>
    <row r="163" spans="1:19" x14ac:dyDescent="0.2">
      <c r="A163" s="292"/>
      <c r="B163" s="329" t="str">
        <f>'Council Own'!C18</f>
        <v>&lt;List Requirement Here&gt;</v>
      </c>
      <c r="C163" s="304" t="str">
        <f>IF('Council Own'!G18="A","A"," ")</f>
        <v xml:space="preserve"> </v>
      </c>
    </row>
    <row r="164" spans="1:19" x14ac:dyDescent="0.2">
      <c r="A164" s="292">
        <v>4</v>
      </c>
      <c r="B164" s="329" t="str">
        <f>'Council Own'!C19</f>
        <v>&lt;List Requirement Here&gt;</v>
      </c>
      <c r="C164" s="304" t="str">
        <f>IF('Council Own'!G19="A","A"," ")</f>
        <v xml:space="preserve"> </v>
      </c>
    </row>
    <row r="165" spans="1:19" x14ac:dyDescent="0.2">
      <c r="A165" s="292"/>
      <c r="B165" s="329" t="str">
        <f>'Council Own'!C20</f>
        <v>&lt;List Requirement Here&gt;</v>
      </c>
      <c r="C165" s="304" t="str">
        <f>IF('Council Own'!G20="A","A"," ")</f>
        <v xml:space="preserve"> </v>
      </c>
    </row>
    <row r="166" spans="1:19" x14ac:dyDescent="0.2">
      <c r="A166" s="292"/>
      <c r="B166" s="329" t="str">
        <f>'Council Own'!C21</f>
        <v>&lt;List Requirement Here&gt;</v>
      </c>
      <c r="C166" s="304" t="str">
        <f>IF('Council Own'!G21="A","A"," ")</f>
        <v xml:space="preserve"> </v>
      </c>
    </row>
    <row r="167" spans="1:19" x14ac:dyDescent="0.2">
      <c r="A167" s="292"/>
      <c r="B167" s="329" t="str">
        <f>'Council Own'!C22</f>
        <v>&lt;List Requirement Here&gt;</v>
      </c>
      <c r="C167" s="304" t="str">
        <f>IF('Council Own'!G22="A","A"," ")</f>
        <v xml:space="preserve"> </v>
      </c>
    </row>
    <row r="168" spans="1:19" x14ac:dyDescent="0.2">
      <c r="A168" s="292">
        <v>5</v>
      </c>
      <c r="B168" s="329" t="str">
        <f>'Council Own'!C23</f>
        <v>&lt;List Requirement Here&gt;</v>
      </c>
      <c r="C168" s="304" t="str">
        <f>IF('Council Own'!G23="A","A"," ")</f>
        <v xml:space="preserve"> </v>
      </c>
    </row>
    <row r="169" spans="1:19" x14ac:dyDescent="0.2">
      <c r="A169" s="292"/>
      <c r="B169" s="329" t="str">
        <f>'Council Own'!C24</f>
        <v>&lt;List Requirement Here&gt;</v>
      </c>
      <c r="C169" s="304" t="str">
        <f>IF('Council Own'!G24="A","A"," ")</f>
        <v xml:space="preserve"> </v>
      </c>
    </row>
    <row r="170" spans="1:19" x14ac:dyDescent="0.2">
      <c r="A170" s="292"/>
      <c r="B170" s="329" t="str">
        <f>'Council Own'!C25</f>
        <v>&lt;List Requirement Here&gt;</v>
      </c>
      <c r="C170" s="304" t="str">
        <f>IF('Council Own'!G25="A","A"," ")</f>
        <v xml:space="preserve"> </v>
      </c>
    </row>
    <row r="171" spans="1:19" x14ac:dyDescent="0.2">
      <c r="A171" s="292"/>
      <c r="B171" s="329" t="str">
        <f>'Council Own'!C26</f>
        <v>&lt;List Requirement Here&gt;</v>
      </c>
      <c r="C171" s="304" t="str">
        <f>IF('Council Own'!G26="A","A","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5</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IF(Badges!H58="A","A"," ")</f>
        <v xml:space="preserve"> </v>
      </c>
      <c r="I4" s="292"/>
      <c r="J4" s="293" t="str">
        <f>Badges!C132</f>
        <v>Make a bead bracelet</v>
      </c>
      <c r="K4" s="295" t="str">
        <f>IF(Badges!H132="A","A"," ")</f>
        <v xml:space="preserve"> </v>
      </c>
      <c r="M4" s="292"/>
      <c r="N4" s="293" t="str">
        <f>Badges!C205</f>
        <v>Have some Leave No Trace fun</v>
      </c>
      <c r="O4" s="295" t="str">
        <f>IF(Badges!H205="A","A"," ")</f>
        <v xml:space="preserve"> </v>
      </c>
      <c r="Q4" s="292"/>
      <c r="R4" s="293" t="str">
        <f>Badges!C279</f>
        <v>Wildlife awareness party</v>
      </c>
      <c r="S4" s="295" t="str">
        <f>IF(Badges!H279="A","A"," ")</f>
        <v xml:space="preserve"> </v>
      </c>
      <c r="T4" s="510"/>
      <c r="U4" s="510"/>
    </row>
    <row r="5" spans="1:21" ht="12.75" customHeight="1" x14ac:dyDescent="0.2">
      <c r="A5" s="505" t="str">
        <f>Summary!A4</f>
        <v>Digital Photographer</v>
      </c>
      <c r="B5" s="506"/>
      <c r="C5" s="296" t="str">
        <f>IF(Badges!H28="C","C",IF(Badges!H28="P","P",""))</f>
        <v/>
      </c>
      <c r="E5" s="292"/>
      <c r="F5" s="293" t="str">
        <f>Badges!C59</f>
        <v>Find out more about three</v>
      </c>
      <c r="G5" s="295" t="str">
        <f>IF(Badges!H59="A","A"," ")</f>
        <v xml:space="preserve"> </v>
      </c>
      <c r="I5" s="292"/>
      <c r="J5" s="293" t="str">
        <f>Badges!C133</f>
        <v>Make two necklaces with different</v>
      </c>
      <c r="K5" s="295" t="str">
        <f>IF(Badges!H133="A","A"," ")</f>
        <v xml:space="preserve"> </v>
      </c>
      <c r="M5" s="292"/>
      <c r="N5" s="293" t="str">
        <f>Badges!C206</f>
        <v>Be a scientist-and keep a journal</v>
      </c>
      <c r="O5" s="295" t="str">
        <f>IF(Badges!H206="A","A"," ")</f>
        <v xml:space="preserve"> </v>
      </c>
      <c r="Q5" s="292"/>
      <c r="R5" s="293" t="str">
        <f>Badges!C280</f>
        <v>Create a backyard habitat</v>
      </c>
      <c r="S5" s="295" t="str">
        <f>IF(Badges!H280="A","A"," ")</f>
        <v xml:space="preserve"> </v>
      </c>
      <c r="T5" s="510"/>
      <c r="U5" s="510"/>
    </row>
    <row r="6" spans="1:21" ht="12.75" customHeight="1" x14ac:dyDescent="0.2">
      <c r="A6" s="497" t="str">
        <f>Summary!A5</f>
        <v>Staying Fit</v>
      </c>
      <c r="B6" s="498"/>
      <c r="C6" s="297" t="str">
        <f>IF(Badges!H51="C","C",IF(Badges!H51="P","P",""))</f>
        <v/>
      </c>
      <c r="E6" s="292"/>
      <c r="F6" s="293" t="str">
        <f>Badges!C60</f>
        <v>Oh say, can you see</v>
      </c>
      <c r="G6" s="295" t="str">
        <f>IF(Badges!H60="A","A"," ")</f>
        <v xml:space="preserve"> </v>
      </c>
      <c r="I6" s="292"/>
      <c r="J6" s="293" t="str">
        <f>Badges!C134</f>
        <v>Make jewelry from nature</v>
      </c>
      <c r="K6" s="295" t="str">
        <f>IF(Badges!H134="A","A"," ")</f>
        <v xml:space="preserve"> </v>
      </c>
      <c r="M6" s="292"/>
      <c r="N6" s="293" t="str">
        <f>Badges!C207</f>
        <v>Try a new adventure</v>
      </c>
      <c r="O6" s="295" t="str">
        <f>IF(Badges!H207="A","A"," ")</f>
        <v xml:space="preserve"> </v>
      </c>
      <c r="Q6" s="292"/>
      <c r="R6" s="293" t="str">
        <f>Badges!C281</f>
        <v>Help clean up an animal habitat</v>
      </c>
      <c r="S6" s="295" t="str">
        <f>IF(Badges!H281="A","A"," ")</f>
        <v xml:space="preserve"> </v>
      </c>
      <c r="T6" s="510"/>
      <c r="U6" s="510"/>
    </row>
    <row r="7" spans="1:21" x14ac:dyDescent="0.2">
      <c r="A7" s="497" t="str">
        <f>Summary!A6</f>
        <v>Musician</v>
      </c>
      <c r="B7" s="498"/>
      <c r="C7" s="297" t="str">
        <f>IF(Badges!H74="C","C",IF(Badges!H74="P","P",""))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IF(Badges!H97="C","C",IF(Badges!H97="P","P",""))</f>
        <v/>
      </c>
      <c r="E8" s="292"/>
      <c r="F8" s="293" t="str">
        <f>Badges!C62</f>
        <v>Take a music poll</v>
      </c>
      <c r="G8" s="295" t="str">
        <f>IF(Badges!H62="A","A"," ")</f>
        <v xml:space="preserve"> </v>
      </c>
      <c r="I8" s="292"/>
      <c r="J8" s="293" t="str">
        <f>Badges!C136</f>
        <v>Friendship ring from Ireland</v>
      </c>
      <c r="K8" s="295" t="str">
        <f>IF(Badges!H136="A","A"," ")</f>
        <v xml:space="preserve"> </v>
      </c>
      <c r="M8" s="292"/>
      <c r="N8" s="293" t="str">
        <f>Badges!C209</f>
        <v>Gather around the campfire</v>
      </c>
      <c r="O8" s="295" t="str">
        <f>IF(Badges!H209="A","A"," ")</f>
        <v xml:space="preserve"> </v>
      </c>
      <c r="Q8" s="292">
        <v>1</v>
      </c>
      <c r="R8" s="293" t="str">
        <f>Badges!C285</f>
        <v>Decide who you are</v>
      </c>
      <c r="S8" s="294"/>
    </row>
    <row r="9" spans="1:21" x14ac:dyDescent="0.2">
      <c r="A9" s="502" t="str">
        <f>Summary!A8</f>
        <v>Scribe</v>
      </c>
      <c r="B9" s="503"/>
      <c r="C9" s="298" t="str">
        <f>IF(Badges!H120="C","C",IF(Badges!H120="P","P",""))</f>
        <v/>
      </c>
      <c r="E9" s="292"/>
      <c r="F9" s="293" t="str">
        <f>Badges!C63</f>
        <v>Go to a live musical performance</v>
      </c>
      <c r="G9" s="295" t="str">
        <f>IF(Badges!H63="A","A"," ")</f>
        <v xml:space="preserve"> </v>
      </c>
      <c r="I9" s="292"/>
      <c r="J9" s="293" t="str">
        <f>Badges!C137</f>
        <v>American Indian animal jewelry</v>
      </c>
      <c r="K9" s="295" t="str">
        <f>IF(Badges!H137="A","A"," ")</f>
        <v xml:space="preserve"> </v>
      </c>
      <c r="M9" s="292"/>
      <c r="N9" s="293" t="str">
        <f>Badges!C210</f>
        <v>Do a night watch</v>
      </c>
      <c r="O9" s="295" t="str">
        <f>IF(Badges!H210="A","A"," ")</f>
        <v xml:space="preserve"> </v>
      </c>
      <c r="Q9" s="292"/>
      <c r="R9" s="293" t="str">
        <f>Badges!C286</f>
        <v>Write her diary</v>
      </c>
      <c r="S9" s="295" t="str">
        <f>IF(Badges!H286="A","A"," ")</f>
        <v xml:space="preserve"> </v>
      </c>
    </row>
    <row r="10" spans="1:21" x14ac:dyDescent="0.2">
      <c r="A10" s="504" t="str">
        <f>Summary!A9</f>
        <v>It's Your Planet -- Love It!</v>
      </c>
      <c r="B10" s="504"/>
      <c r="C10" s="504"/>
      <c r="E10" s="292"/>
      <c r="F10" s="293" t="str">
        <f>Badges!C64</f>
        <v>Interview someone with a job in</v>
      </c>
      <c r="G10" s="295" t="str">
        <f>IF(Badges!H64="A","A"," ")</f>
        <v xml:space="preserve"> </v>
      </c>
      <c r="I10" s="292"/>
      <c r="J10" s="293" t="str">
        <f>Badges!C138</f>
        <v>Name pendant from Egypt</v>
      </c>
      <c r="K10" s="295" t="str">
        <f>IF(Badges!H138="A","A"," ")</f>
        <v xml:space="preserve"> </v>
      </c>
      <c r="M10" s="292"/>
      <c r="N10" s="293" t="str">
        <f>Badges!C211</f>
        <v>Have fun with flashlights</v>
      </c>
      <c r="O10" s="295" t="str">
        <f>IF(Badges!H211="A","A"," ")</f>
        <v xml:space="preserve"> </v>
      </c>
      <c r="Q10" s="292"/>
      <c r="R10" s="293" t="str">
        <f>Badges!C287</f>
        <v>Write a speech for your character</v>
      </c>
      <c r="S10" s="295" t="str">
        <f>IF(Badges!H287="A","A"," ")</f>
        <v xml:space="preserve"> </v>
      </c>
    </row>
    <row r="11" spans="1:21" x14ac:dyDescent="0.2">
      <c r="A11" s="505" t="str">
        <f>Summary!A10</f>
        <v>Jeweler</v>
      </c>
      <c r="B11" s="506"/>
      <c r="C11" s="296" t="str">
        <f>IF(Badges!H144="C","C",IF(Badges!H144="P","P",""))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IF(Badges!H288="A","A"," ")</f>
        <v xml:space="preserve"> </v>
      </c>
    </row>
    <row r="12" spans="1:21" x14ac:dyDescent="0.2">
      <c r="A12" s="497" t="str">
        <f>Summary!A11</f>
        <v>Gardener</v>
      </c>
      <c r="B12" s="498"/>
      <c r="C12" s="297" t="str">
        <f>IF(Badges!H167="C","C",IF(Badges!H167="P","P",""))</f>
        <v/>
      </c>
      <c r="E12" s="292"/>
      <c r="F12" s="293" t="str">
        <f>Badges!C66</f>
        <v>Make a simple instrument</v>
      </c>
      <c r="G12" s="295" t="str">
        <f>IF(Badges!H66="A","A"," ")</f>
        <v xml:space="preserve"> </v>
      </c>
      <c r="I12" s="292"/>
      <c r="J12" s="293" t="str">
        <f>Badges!C140</f>
        <v>Make jewelry for a friend</v>
      </c>
      <c r="K12" s="295" t="str">
        <f>IF(Badges!H140="A","A","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IF(Badges!H190="C","C",IF(Badges!H190="P","P",""))</f>
        <v/>
      </c>
      <c r="E13" s="292"/>
      <c r="F13" s="293" t="str">
        <f>Badges!C67</f>
        <v>Compose your own song</v>
      </c>
      <c r="G13" s="295" t="str">
        <f>IF(Badges!H67="A","A"," ")</f>
        <v xml:space="preserve"> </v>
      </c>
      <c r="I13" s="292"/>
      <c r="J13" s="293" t="str">
        <f>Badges!C141</f>
        <v>Make jewelry for the girls in your</v>
      </c>
      <c r="K13" s="295" t="str">
        <f>IF(Badges!H141="A","A"," ")</f>
        <v xml:space="preserve"> </v>
      </c>
      <c r="M13" s="292"/>
      <c r="N13" s="293" t="str">
        <f>Badges!C216</f>
        <v>Get a bike ready to ride</v>
      </c>
      <c r="O13" s="295" t="str">
        <f>IF(Badges!H216="A","A"," ")</f>
        <v xml:space="preserve"> </v>
      </c>
      <c r="Q13" s="292"/>
      <c r="R13" s="293" t="str">
        <f>Badges!C290</f>
        <v>Do it yourself</v>
      </c>
      <c r="S13" s="295" t="str">
        <f>IF(Badges!H290="A","A"," ")</f>
        <v xml:space="preserve"> </v>
      </c>
    </row>
    <row r="14" spans="1:21" x14ac:dyDescent="0.2">
      <c r="A14" s="497" t="str">
        <f>Summary!A13</f>
        <v>Camper</v>
      </c>
      <c r="B14" s="498"/>
      <c r="C14" s="297" t="str">
        <f>IF(Badges!H213="C","C",IF(Badges!H213="P","P",""))</f>
        <v/>
      </c>
      <c r="E14" s="292"/>
      <c r="F14" s="293" t="str">
        <f>Badges!C68</f>
        <v>Make up lyrics to a song</v>
      </c>
      <c r="G14" s="295" t="str">
        <f>IF(Badges!H68="A","A"," ")</f>
        <v xml:space="preserve"> </v>
      </c>
      <c r="I14" s="292"/>
      <c r="J14" s="293" t="str">
        <f>Badges!C142</f>
        <v>Make jewelry for a relative</v>
      </c>
      <c r="K14" s="295" t="str">
        <f>IF(Badges!H142="A","A"," ")</f>
        <v xml:space="preserve"> </v>
      </c>
      <c r="M14" s="292"/>
      <c r="N14" s="293" t="str">
        <f>Badges!C217</f>
        <v>Help take care of a car</v>
      </c>
      <c r="O14" s="295" t="str">
        <f>IF(Badges!H217="A","A"," ")</f>
        <v xml:space="preserve"> </v>
      </c>
      <c r="Q14" s="292"/>
      <c r="R14" s="293" t="str">
        <f>Badges!C291</f>
        <v>Make two or three accessories</v>
      </c>
      <c r="S14" s="295" t="str">
        <f>IF(Badges!H291="A","A"," ")</f>
        <v xml:space="preserve"> </v>
      </c>
    </row>
    <row r="15" spans="1:21" x14ac:dyDescent="0.2">
      <c r="A15" s="502" t="str">
        <f>Summary!A14</f>
        <v>Independence</v>
      </c>
      <c r="B15" s="503"/>
      <c r="C15" s="298" t="str">
        <f>IF(Badges!H236="C","C",IF(Badges!H236="P","P",""))</f>
        <v/>
      </c>
      <c r="E15" s="292">
        <v>5</v>
      </c>
      <c r="F15" s="293" t="str">
        <f>Badges!C69</f>
        <v>Perform your music</v>
      </c>
      <c r="G15" s="294"/>
      <c r="I15" s="500" t="str">
        <f>Badges!B145</f>
        <v>Gardener</v>
      </c>
      <c r="J15" s="501"/>
      <c r="K15" s="501"/>
      <c r="M15" s="292"/>
      <c r="N15" s="293" t="str">
        <f>Badges!C218</f>
        <v>Use public transportation</v>
      </c>
      <c r="O15" s="295" t="str">
        <f>IF(Badges!H218="A","A"," ")</f>
        <v xml:space="preserve"> </v>
      </c>
      <c r="Q15" s="292"/>
      <c r="R15" s="293" t="str">
        <f>Badges!C292</f>
        <v>Draw it out</v>
      </c>
      <c r="S15" s="295" t="str">
        <f>IF(Badges!H292="A","A"," ")</f>
        <v xml:space="preserve"> </v>
      </c>
    </row>
    <row r="16" spans="1:21" x14ac:dyDescent="0.2">
      <c r="A16" s="504" t="str">
        <f>Summary!A15</f>
        <v>It's Your Story -- Tell It!</v>
      </c>
      <c r="B16" s="504"/>
      <c r="C16" s="504"/>
      <c r="E16" s="292"/>
      <c r="F16" s="293" t="str">
        <f>Badges!C70</f>
        <v>Create a performance</v>
      </c>
      <c r="G16" s="295" t="str">
        <f>IF(Badges!H70="A","A","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IF(Badges!H260="C","C",IF(Badges!H260="P","P",""))</f>
        <v/>
      </c>
      <c r="E17" s="292"/>
      <c r="F17" s="293" t="str">
        <f>Badges!C71</f>
        <v>Perform in a musical event</v>
      </c>
      <c r="G17" s="295" t="str">
        <f>IF(Badges!H71="A","A"," ")</f>
        <v xml:space="preserve"> </v>
      </c>
      <c r="I17" s="292"/>
      <c r="J17" s="293" t="str">
        <f>Badges!C147</f>
        <v>Visit an outdoor garden</v>
      </c>
      <c r="K17" s="295" t="str">
        <f>IF(Badges!H146="A","A"," ")</f>
        <v xml:space="preserve"> </v>
      </c>
      <c r="M17" s="292"/>
      <c r="N17" s="293" t="str">
        <f>Badges!C220</f>
        <v>Become a laundry expert</v>
      </c>
      <c r="O17" s="295" t="str">
        <f>IF(Badges!H220="A","A"," ")</f>
        <v xml:space="preserve"> </v>
      </c>
      <c r="Q17" s="292"/>
      <c r="R17" s="293" t="str">
        <f>Badges!C294</f>
        <v>What are your chores/duties</v>
      </c>
      <c r="S17" s="295" t="str">
        <f>IF(Badges!H294="A","A"," ")</f>
        <v xml:space="preserve"> </v>
      </c>
    </row>
    <row r="18" spans="1:19" x14ac:dyDescent="0.2">
      <c r="A18" s="497" t="str">
        <f>Summary!A17</f>
        <v>Animal Habitats</v>
      </c>
      <c r="B18" s="498"/>
      <c r="C18" s="297" t="str">
        <f>IF(Badges!H283="C","C",IF(Badges!H283="P","P",""))</f>
        <v/>
      </c>
      <c r="E18" s="292"/>
      <c r="F18" s="293" t="str">
        <f>Badges!C72</f>
        <v>Add to your skills</v>
      </c>
      <c r="G18" s="295" t="str">
        <f>IF(Badges!H72="A","A"," ")</f>
        <v xml:space="preserve"> </v>
      </c>
      <c r="I18" s="292"/>
      <c r="J18" s="293" t="str">
        <f>Badges!C148</f>
        <v>Visit an indoor garden</v>
      </c>
      <c r="K18" s="295" t="str">
        <f>IF(Badges!H147="A","A"," ")</f>
        <v xml:space="preserve"> </v>
      </c>
      <c r="M18" s="292"/>
      <c r="N18" s="293" t="str">
        <f>Badges!C221</f>
        <v>Learn two basic sewing skills-and</v>
      </c>
      <c r="O18" s="295" t="str">
        <f>IF(Badges!H221="A","A"," ")</f>
        <v xml:space="preserve"> </v>
      </c>
      <c r="Q18" s="292"/>
      <c r="R18" s="293" t="str">
        <f>Badges!C295</f>
        <v>Food and meals</v>
      </c>
      <c r="S18" s="295" t="str">
        <f>IF(Badges!H295="A","A"," ")</f>
        <v xml:space="preserve"> </v>
      </c>
    </row>
    <row r="19" spans="1:19" x14ac:dyDescent="0.2">
      <c r="A19" s="497" t="str">
        <f>Summary!A18</f>
        <v>Playing the Past</v>
      </c>
      <c r="B19" s="498"/>
      <c r="C19" s="297" t="str">
        <f>IF(Badges!H306="C","C",IF(Badges!H306="P","P",""))</f>
        <v/>
      </c>
      <c r="E19" s="500" t="str">
        <f>Badges!B75</f>
        <v>Entertainment Technology</v>
      </c>
      <c r="F19" s="501"/>
      <c r="G19" s="501"/>
      <c r="I19" s="292"/>
      <c r="J19" s="293" t="str">
        <f>Badges!C149</f>
        <v>Visit a landscaped garden</v>
      </c>
      <c r="K19" s="295" t="str">
        <f>IF(Badges!H148="A","A"," ")</f>
        <v xml:space="preserve"> </v>
      </c>
      <c r="M19" s="292"/>
      <c r="N19" s="293" t="str">
        <f>Badges!C222</f>
        <v>Try on the role of clothes</v>
      </c>
      <c r="O19" s="295" t="str">
        <f>IF(Badges!H222="A","A"," ")</f>
        <v xml:space="preserve"> </v>
      </c>
      <c r="Q19" s="292"/>
      <c r="R19" s="293" t="str">
        <f>Badges!C296</f>
        <v>Home Sweet Home</v>
      </c>
      <c r="S19" s="295" t="str">
        <f>IF(Badges!H296="A","A"," ")</f>
        <v xml:space="preserve"> </v>
      </c>
    </row>
    <row r="20" spans="1:19" x14ac:dyDescent="0.2">
      <c r="A20" s="497" t="str">
        <f>Summary!A19</f>
        <v>Product Designer</v>
      </c>
      <c r="B20" s="498"/>
      <c r="C20" s="297" t="str">
        <f>IF(Badges!H329="C","C",IF(Badges!H329="P","P",""))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IF(Badges!H352="C","C",IF(Badges!H352="P","P",""))</f>
        <v/>
      </c>
      <c r="E21" s="292"/>
      <c r="F21" s="293" t="str">
        <f>Badges!C77</f>
        <v>Make a flip book</v>
      </c>
      <c r="G21" s="295" t="str">
        <f>IF(Badges!H77="A","A"," ")</f>
        <v xml:space="preserve"> </v>
      </c>
      <c r="I21" s="292"/>
      <c r="J21" s="293" t="str">
        <f>Badges!C151</f>
        <v>Plan your dream garden</v>
      </c>
      <c r="K21" s="295" t="str">
        <f>IF(Badges!H150="A","A"," ")</f>
        <v xml:space="preserve"> </v>
      </c>
      <c r="M21" s="292"/>
      <c r="N21" s="293" t="str">
        <f>Badges!C224</f>
        <v>At school</v>
      </c>
      <c r="O21" s="295" t="str">
        <f>IF(Badges!H224="A","A"," ")</f>
        <v xml:space="preserve"> </v>
      </c>
      <c r="Q21" s="292"/>
      <c r="R21" s="293" t="str">
        <f>Badges!C298</f>
        <v>Make music</v>
      </c>
      <c r="S21" s="295" t="str">
        <f>IF(Badges!H298="A","A"," ")</f>
        <v xml:space="preserve"> </v>
      </c>
    </row>
    <row r="22" spans="1:19" x14ac:dyDescent="0.2">
      <c r="A22" s="299"/>
      <c r="B22" s="300"/>
      <c r="C22" s="340"/>
      <c r="E22" s="292"/>
      <c r="F22" s="293" t="str">
        <f>Badges!C78</f>
        <v>Play around with stop-action</v>
      </c>
      <c r="G22" s="295" t="str">
        <f>IF(Badges!H78="A","A"," ")</f>
        <v xml:space="preserve"> </v>
      </c>
      <c r="I22" s="292"/>
      <c r="J22" s="293" t="str">
        <f>Badges!C152</f>
        <v>Look into surprising gardens</v>
      </c>
      <c r="K22" s="295" t="str">
        <f>IF(Badges!H151="A","A"," ")</f>
        <v xml:space="preserve"> </v>
      </c>
      <c r="M22" s="292"/>
      <c r="N22" s="293" t="str">
        <f>Badges!C225</f>
        <v>At home</v>
      </c>
      <c r="O22" s="295" t="str">
        <f>IF(Badges!H225="A","A"," ")</f>
        <v xml:space="preserve"> </v>
      </c>
      <c r="Q22" s="292"/>
      <c r="R22" s="293" t="str">
        <f>Badges!C299</f>
        <v>Play a game-or two</v>
      </c>
      <c r="S22" s="295" t="str">
        <f>IF(Badges!H299="A","A"," ")</f>
        <v xml:space="preserve"> </v>
      </c>
    </row>
    <row r="23" spans="1:19" x14ac:dyDescent="0.2">
      <c r="A23" s="500" t="str">
        <f>Badges!B6</f>
        <v>Digital Photographer</v>
      </c>
      <c r="B23" s="501"/>
      <c r="C23" s="501"/>
      <c r="E23" s="292"/>
      <c r="F23" s="293" t="str">
        <f>Badges!C79</f>
        <v>Make your own thaumatrope</v>
      </c>
      <c r="G23" s="295" t="str">
        <f>IF(Badges!H79="A","A"," ")</f>
        <v xml:space="preserve"> </v>
      </c>
      <c r="I23" s="292"/>
      <c r="J23" s="293" t="str">
        <f>Badges!C153</f>
        <v>Make a mini Zen garden</v>
      </c>
      <c r="K23" s="295" t="str">
        <f>IF(Badges!H152="A","A"," ")</f>
        <v xml:space="preserve"> </v>
      </c>
      <c r="M23" s="292"/>
      <c r="N23" s="293" t="str">
        <f>Badges!C226</f>
        <v>With your friends</v>
      </c>
      <c r="O23" s="295" t="str">
        <f>IF(Badges!H226="A","A"," ")</f>
        <v xml:space="preserve"> </v>
      </c>
      <c r="Q23" s="292"/>
      <c r="R23" s="293" t="str">
        <f>Badges!C300</f>
        <v>Create art</v>
      </c>
      <c r="S23" s="295" t="str">
        <f>IF(Badges!H300="A","A","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IF(Badges!H8="A","A"," ")</f>
        <v xml:space="preserve"> </v>
      </c>
      <c r="E25" s="292"/>
      <c r="F25" s="293" t="str">
        <f>Badges!C81</f>
        <v>Use a free downloadable program</v>
      </c>
      <c r="G25" s="295" t="str">
        <f>IF(Badges!H81="A","A"," ")</f>
        <v xml:space="preserve"> </v>
      </c>
      <c r="I25" s="292"/>
      <c r="J25" s="293" t="str">
        <f>Badges!C155</f>
        <v>Find six plants that will grow in your</v>
      </c>
      <c r="K25" s="295" t="str">
        <f>IF(Badges!H154="A","A"," ")</f>
        <v xml:space="preserve"> </v>
      </c>
      <c r="M25" s="292"/>
      <c r="N25" s="293" t="str">
        <f>Badges!C228</f>
        <v>Solve a pesky plumbing problem</v>
      </c>
      <c r="O25" s="295" t="str">
        <f>IF(Badges!H228="A","A"," ")</f>
        <v xml:space="preserve"> </v>
      </c>
      <c r="Q25" s="292"/>
      <c r="R25" s="293" t="str">
        <f>Badges!C302</f>
        <v>Make your own event</v>
      </c>
      <c r="S25" s="295" t="str">
        <f>IF(Badges!H302="A","A"," ")</f>
        <v xml:space="preserve"> </v>
      </c>
    </row>
    <row r="26" spans="1:19" x14ac:dyDescent="0.2">
      <c r="A26" s="292"/>
      <c r="B26" s="293" t="str">
        <f>Badges!C9</f>
        <v>Visit a camera store</v>
      </c>
      <c r="C26" s="295" t="str">
        <f>IF(Badges!H9="A","A"," ")</f>
        <v xml:space="preserve"> </v>
      </c>
      <c r="E26" s="292"/>
      <c r="F26" s="293" t="str">
        <f>Badges!C82</f>
        <v>Go onto an interactive site</v>
      </c>
      <c r="G26" s="295" t="str">
        <f>IF(Badges!H82="A","A"," ")</f>
        <v xml:space="preserve"> </v>
      </c>
      <c r="I26" s="292"/>
      <c r="J26" s="293" t="str">
        <f>Badges!C156</f>
        <v>Find six plants that grow in different</v>
      </c>
      <c r="K26" s="295" t="str">
        <f>IF(Badges!H155="A","A"," ")</f>
        <v xml:space="preserve"> </v>
      </c>
      <c r="M26" s="292"/>
      <c r="N26" s="293" t="str">
        <f>Badges!C229</f>
        <v>Clean to the beat</v>
      </c>
      <c r="O26" s="295" t="str">
        <f>IF(Badges!H229="A","A"," ")</f>
        <v xml:space="preserve"> </v>
      </c>
      <c r="Q26" s="292"/>
      <c r="R26" s="293" t="str">
        <f>Badges!C303</f>
        <v>Have a living-history party</v>
      </c>
      <c r="S26" s="295" t="str">
        <f>IF(Badges!H303="A","A"," ")</f>
        <v xml:space="preserve"> </v>
      </c>
    </row>
    <row r="27" spans="1:19" x14ac:dyDescent="0.2">
      <c r="A27" s="292"/>
      <c r="B27" s="293" t="str">
        <f>Badges!C10</f>
        <v>Teach yourself the basics</v>
      </c>
      <c r="C27" s="295" t="str">
        <f>IF(Badges!H10="A","A"," ")</f>
        <v xml:space="preserve"> </v>
      </c>
      <c r="E27" s="292"/>
      <c r="F27" s="293" t="str">
        <f>Badges!C79</f>
        <v>Make your own thaumatrope</v>
      </c>
      <c r="G27" s="295" t="str">
        <f>IF(Badges!H83="A","A"," ")</f>
        <v xml:space="preserve"> </v>
      </c>
      <c r="I27" s="292"/>
      <c r="J27" s="293" t="str">
        <f>Badges!C157</f>
        <v>Find six seasonal plants</v>
      </c>
      <c r="K27" s="295" t="str">
        <f>IF(Badges!H156="A","A"," ")</f>
        <v xml:space="preserve"> </v>
      </c>
      <c r="M27" s="292"/>
      <c r="N27" s="293" t="str">
        <f>Badges!C230</f>
        <v>Hang something up</v>
      </c>
      <c r="O27" s="295" t="str">
        <f>IF(Badges!H230="A","A"," ")</f>
        <v xml:space="preserve"> </v>
      </c>
      <c r="Q27" s="292"/>
      <c r="R27" s="293" t="str">
        <f>Badges!C304</f>
        <v>Attend a history-oriented event in</v>
      </c>
      <c r="S27" s="295" t="str">
        <f>IF(Badges!H304="A","A","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IF(Badges!H12="A","A"," ")</f>
        <v xml:space="preserve"> </v>
      </c>
      <c r="E29" s="292"/>
      <c r="F29" s="293" t="str">
        <f>Badges!C85</f>
        <v>Create a roller coaster with marbles</v>
      </c>
      <c r="G29" s="295" t="str">
        <f>IF(Badges!H85="A","A"," ")</f>
        <v xml:space="preserve"> </v>
      </c>
      <c r="I29" s="292"/>
      <c r="J29" s="293" t="str">
        <f>Badges!C159</f>
        <v>Experiment with soil</v>
      </c>
      <c r="K29" s="295" t="str">
        <f>IF(Badges!H158="A","A"," ")</f>
        <v xml:space="preserve"> </v>
      </c>
      <c r="M29" s="292"/>
      <c r="N29" s="293" t="str">
        <f>Badges!C232</f>
        <v>Stay home alone</v>
      </c>
      <c r="O29" s="295" t="str">
        <f>IF(Badges!H232="A","A"," ")</f>
        <v xml:space="preserve"> </v>
      </c>
      <c r="Q29" s="292">
        <v>1</v>
      </c>
      <c r="R29" s="293" t="str">
        <f>Badges!C308</f>
        <v>Observe what makes a great</v>
      </c>
      <c r="S29" s="294"/>
    </row>
    <row r="30" spans="1:19" x14ac:dyDescent="0.2">
      <c r="A30" s="292"/>
      <c r="B30" s="293" t="str">
        <f>Badges!C13</f>
        <v>Photograph a pet</v>
      </c>
      <c r="C30" s="295" t="str">
        <f>IF(Badges!H13="A","A"," ")</f>
        <v xml:space="preserve"> </v>
      </c>
      <c r="E30" s="292"/>
      <c r="F30" s="293" t="str">
        <f>Badges!C86</f>
        <v>Catapult some stuff</v>
      </c>
      <c r="G30" s="295" t="str">
        <f>IF(Badges!H86="A","A"," ")</f>
        <v xml:space="preserve"> </v>
      </c>
      <c r="I30" s="292"/>
      <c r="J30" s="293" t="str">
        <f>Badges!C160</f>
        <v>Experiment with water</v>
      </c>
      <c r="K30" s="295" t="str">
        <f>IF(Badges!H159="A","A"," ")</f>
        <v xml:space="preserve"> </v>
      </c>
      <c r="M30" s="292"/>
      <c r="N30" s="293" t="str">
        <f>Badges!C233</f>
        <v>Run a family errand</v>
      </c>
      <c r="O30" s="295" t="str">
        <f>IF(Badges!H233="A","A"," ")</f>
        <v xml:space="preserve"> </v>
      </c>
      <c r="Q30" s="292"/>
      <c r="R30" s="293" t="str">
        <f>Badges!C309</f>
        <v>Choose a product you use at school</v>
      </c>
      <c r="S30" s="295" t="str">
        <f>IF(Badges!H309="A","A"," ")</f>
        <v xml:space="preserve"> </v>
      </c>
    </row>
    <row r="31" spans="1:19" x14ac:dyDescent="0.2">
      <c r="A31" s="292"/>
      <c r="B31" s="293" t="str">
        <f>Badges!C14</f>
        <v>Photograph a landscape</v>
      </c>
      <c r="C31" s="295" t="str">
        <f>IF(Badges!H14="A","A"," ")</f>
        <v xml:space="preserve"> </v>
      </c>
      <c r="E31" s="292"/>
      <c r="F31" s="293" t="str">
        <f>Badges!C83</f>
        <v>Talk to a developer</v>
      </c>
      <c r="G31" s="295" t="str">
        <f>IF(Badges!H87="A","A"," ")</f>
        <v xml:space="preserve"> </v>
      </c>
      <c r="I31" s="292"/>
      <c r="J31" s="293" t="str">
        <f>Badges!C161</f>
        <v>Experiment with sunlight</v>
      </c>
      <c r="K31" s="295" t="str">
        <f>IF(Badges!H160="A","A"," ")</f>
        <v xml:space="preserve"> </v>
      </c>
      <c r="M31" s="292"/>
      <c r="N31" s="293" t="str">
        <f>Badges!C234</f>
        <v>Go out with a friend</v>
      </c>
      <c r="O31" s="295" t="str">
        <f>IF(Badges!H234="A","A"," ")</f>
        <v xml:space="preserve"> </v>
      </c>
      <c r="Q31" s="292"/>
      <c r="R31" s="293" t="str">
        <f>Badges!C310</f>
        <v>Choose a product from a hobby</v>
      </c>
      <c r="S31" s="295" t="str">
        <f>IF(Badges!H310="A","A","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IF(Badges!H311="A","A"," ")</f>
        <v xml:space="preserve"> </v>
      </c>
    </row>
    <row r="33" spans="1:19" x14ac:dyDescent="0.2">
      <c r="A33" s="292"/>
      <c r="B33" s="293" t="str">
        <f>Badges!C16</f>
        <v>Fix something</v>
      </c>
      <c r="C33" s="295" t="str">
        <f>IF(Badges!H16="A","A"," ")</f>
        <v xml:space="preserve"> </v>
      </c>
      <c r="E33" s="292"/>
      <c r="F33" s="293" t="str">
        <f>Badges!C89</f>
        <v>Try the blue screen</v>
      </c>
      <c r="G33" s="295" t="str">
        <f>IF(Badges!H89="A","A"," ")</f>
        <v xml:space="preserve"> </v>
      </c>
      <c r="I33" s="292"/>
      <c r="J33" s="293" t="str">
        <f>Badges!C163</f>
        <v>Plant an outdoor garden</v>
      </c>
      <c r="K33" s="295" t="str">
        <f>IF(Badges!H162="A","A","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IF(Badges!H17="A","A"," ")</f>
        <v xml:space="preserve"> </v>
      </c>
      <c r="E34" s="292"/>
      <c r="F34" s="293" t="str">
        <f>Badges!C90</f>
        <v>Play makeup artist</v>
      </c>
      <c r="G34" s="295" t="str">
        <f>IF(Badges!H90="A","A"," ")</f>
        <v xml:space="preserve"> </v>
      </c>
      <c r="I34" s="292"/>
      <c r="J34" s="293" t="str">
        <f>Badges!C164</f>
        <v>Plant an indoor garden</v>
      </c>
      <c r="K34" s="295" t="str">
        <f>IF(Badges!H163="A","A"," ")</f>
        <v xml:space="preserve"> </v>
      </c>
      <c r="M34" s="292"/>
      <c r="N34" s="293" t="str">
        <f>Badges!C240</f>
        <v>With an adult, visit an official</v>
      </c>
      <c r="O34" s="295" t="str">
        <f>IF(Badges!H240="A","A"," ")</f>
        <v xml:space="preserve"> </v>
      </c>
      <c r="Q34" s="292"/>
      <c r="R34" s="293" t="str">
        <f>Badges!C313</f>
        <v>Observe</v>
      </c>
      <c r="S34" s="295" t="str">
        <f>IF(Badges!H313="A","A"," ")</f>
        <v xml:space="preserve"> </v>
      </c>
    </row>
    <row r="35" spans="1:19" x14ac:dyDescent="0.2">
      <c r="A35" s="292"/>
      <c r="B35" s="293" t="str">
        <f>Badges!C18</f>
        <v>Add something</v>
      </c>
      <c r="C35" s="295" t="str">
        <f>IF(Badges!H18="A","A"," ")</f>
        <v xml:space="preserve"> </v>
      </c>
      <c r="E35" s="292"/>
      <c r="F35" s="293" t="str">
        <f>Badges!C87</f>
        <v>Figure out centrifugal force</v>
      </c>
      <c r="G35" s="295" t="str">
        <f>IF(Badges!H91="A","A"," ")</f>
        <v xml:space="preserve"> </v>
      </c>
      <c r="I35" s="292"/>
      <c r="J35" s="293" t="str">
        <f>Badges!C165</f>
        <v>Help with planting at a community</v>
      </c>
      <c r="K35" s="295" t="str">
        <f>IF(Badges!H164="A","A"," ")</f>
        <v xml:space="preserve"> </v>
      </c>
      <c r="M35" s="292"/>
      <c r="N35" s="293" t="str">
        <f>Badges!C241</f>
        <v>Invite a geocacher to talk to you</v>
      </c>
      <c r="O35" s="295" t="str">
        <f>IF(Badges!H241="A","A"," ")</f>
        <v xml:space="preserve"> </v>
      </c>
      <c r="Q35" s="292"/>
      <c r="R35" s="293" t="str">
        <f>Badges!C314</f>
        <v>Interview</v>
      </c>
      <c r="S35" s="295" t="str">
        <f>IF(Badges!H314="A","A","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IF(Badges!H242="A","A"," ")</f>
        <v xml:space="preserve"> </v>
      </c>
      <c r="Q36" s="292"/>
      <c r="R36" s="293" t="str">
        <f>Badges!C315</f>
        <v>Photograph</v>
      </c>
      <c r="S36" s="295" t="str">
        <f>IF(Badges!H315="A","A"," ")</f>
        <v xml:space="preserve"> </v>
      </c>
    </row>
    <row r="37" spans="1:19" ht="12.75" customHeight="1" x14ac:dyDescent="0.2">
      <c r="A37" s="292"/>
      <c r="B37" s="293" t="str">
        <f>Badges!C20</f>
        <v>Create a collage</v>
      </c>
      <c r="C37" s="295" t="str">
        <f>IF(Badges!H20="A","A"," ")</f>
        <v xml:space="preserve"> </v>
      </c>
      <c r="E37" s="292"/>
      <c r="F37" s="293" t="str">
        <f>Badges!C93</f>
        <v>Experiment with acoustics</v>
      </c>
      <c r="G37" s="295" t="str">
        <f>IF(Badges!H93="A","A","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IF(Badges!H21="A","A"," ")</f>
        <v xml:space="preserve"> </v>
      </c>
      <c r="E38" s="292"/>
      <c r="F38" s="293" t="str">
        <f>Badges!C94</f>
        <v>Go on an elephant hike</v>
      </c>
      <c r="G38" s="295" t="str">
        <f>IF(Badges!H94="A","A"," ")</f>
        <v xml:space="preserve"> </v>
      </c>
      <c r="I38" s="292"/>
      <c r="J38" s="293" t="str">
        <f>Badges!C170</f>
        <v>Ask an adult helper to find and</v>
      </c>
      <c r="K38" s="295" t="str">
        <f>IF(Badges!H170="A","A"," ")</f>
        <v xml:space="preserve"> </v>
      </c>
      <c r="M38" s="292"/>
      <c r="N38" s="293" t="str">
        <f>Badges!C244</f>
        <v>Find the GPS coordinates of three</v>
      </c>
      <c r="O38" s="295" t="str">
        <f>IF(Badges!H244="A","A"," ")</f>
        <v xml:space="preserve"> </v>
      </c>
      <c r="Q38" s="292"/>
      <c r="R38" s="293" t="str">
        <f>Badges!C317</f>
        <v>Step by step</v>
      </c>
      <c r="S38" s="295" t="str">
        <f>IF(Badges!H317="A","A"," ")</f>
        <v xml:space="preserve"> </v>
      </c>
    </row>
    <row r="39" spans="1:19" x14ac:dyDescent="0.2">
      <c r="A39" s="292"/>
      <c r="B39" s="293" t="str">
        <f>Badges!C22</f>
        <v>Make a gift for someone special</v>
      </c>
      <c r="C39" s="295" t="str">
        <f>IF(Badges!H22="A","A"," ")</f>
        <v xml:space="preserve"> </v>
      </c>
      <c r="E39" s="292"/>
      <c r="F39" s="293" t="str">
        <f>Badges!C91</f>
        <v>Make your own 3-D glasses</v>
      </c>
      <c r="G39" s="295" t="str">
        <f>IF(Badges!H95="A","A"," ")</f>
        <v xml:space="preserve"> </v>
      </c>
      <c r="I39" s="292"/>
      <c r="J39" s="293" t="str">
        <f>Badges!C171</f>
        <v>Shake up a room</v>
      </c>
      <c r="K39" s="295" t="str">
        <f>IF(Badges!H171="A","A"," ")</f>
        <v xml:space="preserve"> </v>
      </c>
      <c r="M39" s="292"/>
      <c r="N39" s="293" t="str">
        <f>Badges!C245</f>
        <v>Hide an item for a friend to find</v>
      </c>
      <c r="O39" s="295" t="str">
        <f>IF(Badges!H245="A","A"," ")</f>
        <v xml:space="preserve"> </v>
      </c>
      <c r="Q39" s="292"/>
      <c r="R39" s="293" t="str">
        <f>Badges!C318</f>
        <v>Draw the product</v>
      </c>
      <c r="S39" s="295" t="str">
        <f>IF(Badges!H318="A","A","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IF(Badges!H172="A","A"," ")</f>
        <v xml:space="preserve"> </v>
      </c>
      <c r="M40" s="292"/>
      <c r="N40" s="293" t="str">
        <f>Badges!C246</f>
        <v>Go on a photo hunt</v>
      </c>
      <c r="O40" s="295" t="str">
        <f>IF(Badges!H246="A","A"," ")</f>
        <v xml:space="preserve"> </v>
      </c>
      <c r="Q40" s="292"/>
      <c r="R40" s="293" t="str">
        <f>Badges!C319</f>
        <v>Analyze a group of products</v>
      </c>
      <c r="S40" s="295" t="str">
        <f>IF(Badges!H319="A","A"," ")</f>
        <v xml:space="preserve"> </v>
      </c>
    </row>
    <row r="41" spans="1:19" x14ac:dyDescent="0.2">
      <c r="A41" s="292"/>
      <c r="B41" s="293" t="str">
        <f>Badges!C24</f>
        <v>Make a digital album</v>
      </c>
      <c r="C41" s="295" t="str">
        <f>IF(Badges!H24="A","A","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IF(Badges!H25="A","A"," ")</f>
        <v xml:space="preserve"> </v>
      </c>
      <c r="E42" s="292"/>
      <c r="F42" s="293" t="str">
        <f>Badges!C100</f>
        <v>Write one haiku and one limerick</v>
      </c>
      <c r="G42" s="295" t="str">
        <f>IF(Badges!H100="A","A"," ")</f>
        <v xml:space="preserve"> </v>
      </c>
      <c r="I42" s="292"/>
      <c r="J42" s="293" t="str">
        <f>Badges!C174</f>
        <v>Learn some classic codes</v>
      </c>
      <c r="K42" s="295" t="str">
        <f>IF(Badges!H174="A","A"," ")</f>
        <v xml:space="preserve"> </v>
      </c>
      <c r="M42" s="292"/>
      <c r="N42" s="293" t="str">
        <f>Badges!C248</f>
        <v>Make something that represents</v>
      </c>
      <c r="O42" s="295" t="str">
        <f>IF(Badges!H248="A","A"," ")</f>
        <v xml:space="preserve"> </v>
      </c>
      <c r="Q42" s="292"/>
      <c r="R42" s="293" t="str">
        <f>Badges!C321</f>
        <v>From terrible to terrific</v>
      </c>
      <c r="S42" s="295" t="str">
        <f>IF(Badges!H321="A","A"," ")</f>
        <v xml:space="preserve"> </v>
      </c>
    </row>
    <row r="43" spans="1:19" ht="12.75" customHeight="1" x14ac:dyDescent="0.2">
      <c r="A43" s="292"/>
      <c r="B43" s="293" t="str">
        <f>Badges!C26</f>
        <v>Start an online photo journal</v>
      </c>
      <c r="C43" s="295" t="str">
        <f>IF(Badges!H26="A","A"," ")</f>
        <v xml:space="preserve"> </v>
      </c>
      <c r="E43" s="292"/>
      <c r="F43" s="293" t="str">
        <f>Badges!C101</f>
        <v>Write one sonnet</v>
      </c>
      <c r="G43" s="295" t="str">
        <f>IF(Badges!H101="A","A"," ")</f>
        <v xml:space="preserve"> </v>
      </c>
      <c r="I43" s="292"/>
      <c r="J43" s="293" t="str">
        <f>Badges!C175</f>
        <v>Create your own code with your</v>
      </c>
      <c r="K43" s="295" t="str">
        <f>IF(Badges!H175="A","A"," ")</f>
        <v xml:space="preserve"> </v>
      </c>
      <c r="M43" s="292"/>
      <c r="N43" s="293" t="str">
        <f>Badges!C249</f>
        <v>Make a piece of jewelry</v>
      </c>
      <c r="O43" s="295" t="str">
        <f>IF(Badges!H249="A","A"," ")</f>
        <v xml:space="preserve"> </v>
      </c>
      <c r="Q43" s="292"/>
      <c r="R43" s="293" t="str">
        <f>Badges!C322</f>
        <v>Troubleshoot</v>
      </c>
      <c r="S43" s="295" t="str">
        <f>IF(Badges!H322="A","A"," ")</f>
        <v xml:space="preserve"> </v>
      </c>
    </row>
    <row r="44" spans="1:19" x14ac:dyDescent="0.2">
      <c r="A44" s="500" t="str">
        <f>Badges!B29</f>
        <v>Staying Fit</v>
      </c>
      <c r="B44" s="501"/>
      <c r="C44" s="501"/>
      <c r="E44" s="292"/>
      <c r="F44" s="293" t="str">
        <f>Badges!C102</f>
        <v>Write a free-verse poem</v>
      </c>
      <c r="G44" s="295" t="str">
        <f>IF(Badges!H102="A","A"," ")</f>
        <v xml:space="preserve"> </v>
      </c>
      <c r="I44" s="292"/>
      <c r="J44" s="293" t="str">
        <f>Badges!C176</f>
        <v>Make invisible inks</v>
      </c>
      <c r="K44" s="295" t="str">
        <f>IF(Badges!H176="A","A"," ")</f>
        <v xml:space="preserve"> </v>
      </c>
      <c r="M44" s="292"/>
      <c r="N44" s="293" t="str">
        <f>Badges!C250</f>
        <v>Make something that represents</v>
      </c>
      <c r="O44" s="295" t="str">
        <f>IF(Badges!H250="A","A"," ")</f>
        <v xml:space="preserve"> </v>
      </c>
      <c r="Q44" s="292"/>
      <c r="R44" s="293" t="str">
        <f>Badges!C323</f>
        <v>Fire the product, keep the job</v>
      </c>
      <c r="S44" s="295" t="str">
        <f>IF(Badges!H323="A","A","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IF(Badges!H31="A","A"," ")</f>
        <v xml:space="preserve"> </v>
      </c>
      <c r="E46" s="292"/>
      <c r="F46" s="293" t="str">
        <f>Badges!C104</f>
        <v>Mystery</v>
      </c>
      <c r="G46" s="295" t="str">
        <f>IF(Badges!H104="A","A"," ")</f>
        <v xml:space="preserve"> </v>
      </c>
      <c r="I46" s="292"/>
      <c r="J46" s="293" t="str">
        <f>Badges!C178</f>
        <v>Study three sets of prints</v>
      </c>
      <c r="K46" s="295" t="str">
        <f>IF(Badges!H178="A","A"," ")</f>
        <v xml:space="preserve"> </v>
      </c>
      <c r="M46" s="292"/>
      <c r="N46" s="293" t="str">
        <f>Badges!C252</f>
        <v>Make it a hiking adventure</v>
      </c>
      <c r="O46" s="295" t="str">
        <f>IF(Badges!H252="A","A"," ")</f>
        <v xml:space="preserve"> </v>
      </c>
      <c r="Q46" s="292"/>
      <c r="R46" s="293" t="str">
        <f>Badges!C325</f>
        <v>Draw your idea</v>
      </c>
      <c r="S46" s="295" t="str">
        <f>IF(Badges!H325="A","A"," ")</f>
        <v xml:space="preserve"> </v>
      </c>
    </row>
    <row r="47" spans="1:19" x14ac:dyDescent="0.2">
      <c r="A47" s="292"/>
      <c r="B47" s="293" t="str">
        <f>Badges!C32</f>
        <v>Find a way to make your day more</v>
      </c>
      <c r="C47" s="295" t="str">
        <f>IF(Badges!H32="A","A"," ")</f>
        <v xml:space="preserve"> </v>
      </c>
      <c r="E47" s="292"/>
      <c r="F47" s="293" t="str">
        <f>Badges!C105</f>
        <v>Humor</v>
      </c>
      <c r="G47" s="295" t="str">
        <f>IF(Badges!H105="A","A"," ")</f>
        <v xml:space="preserve"> </v>
      </c>
      <c r="I47" s="292"/>
      <c r="J47" s="293" t="str">
        <f>Badges!C179</f>
        <v>Make your own identity card</v>
      </c>
      <c r="K47" s="295" t="str">
        <f>IF(Badges!H179="A","A"," ")</f>
        <v xml:space="preserve"> </v>
      </c>
      <c r="M47" s="292"/>
      <c r="N47" s="293" t="str">
        <f>Badges!C253</f>
        <v>Take a multi-cache adventure</v>
      </c>
      <c r="O47" s="295" t="str">
        <f>IF(Badges!H253="A","A"," ")</f>
        <v xml:space="preserve"> </v>
      </c>
      <c r="Q47" s="292"/>
      <c r="R47" s="293" t="str">
        <f>Badges!C326</f>
        <v>Build a prototype</v>
      </c>
      <c r="S47" s="295" t="str">
        <f>IF(Badges!H326="A","A"," ")</f>
        <v xml:space="preserve"> </v>
      </c>
    </row>
    <row r="48" spans="1:19" x14ac:dyDescent="0.2">
      <c r="A48" s="292"/>
      <c r="B48" s="293" t="str">
        <f>Badges!C33</f>
        <v>Forget being a couch potato</v>
      </c>
      <c r="C48" s="295" t="str">
        <f>IF(Badges!H33="A","A"," ")</f>
        <v xml:space="preserve"> </v>
      </c>
      <c r="E48" s="292"/>
      <c r="F48" s="293" t="str">
        <f>Badges!C106</f>
        <v>Adventure</v>
      </c>
      <c r="G48" s="295" t="str">
        <f>IF(Badges!H106="A","A"," ")</f>
        <v xml:space="preserve"> </v>
      </c>
      <c r="I48" s="292"/>
      <c r="J48" s="293" t="str">
        <f>Badges!C180</f>
        <v>Get fingerprinted at your local police</v>
      </c>
      <c r="K48" s="295" t="str">
        <f>IF(Badges!H180="A","A"," ")</f>
        <v xml:space="preserve"> </v>
      </c>
      <c r="M48" s="292"/>
      <c r="N48" s="293" t="str">
        <f>Badges!C254</f>
        <v>Go on a themed adventure</v>
      </c>
      <c r="O48" s="295" t="str">
        <f>IF(Badges!H254="A","A"," ")</f>
        <v xml:space="preserve"> </v>
      </c>
      <c r="Q48" s="292"/>
      <c r="R48" s="293" t="str">
        <f>Badges!C327</f>
        <v>Make your change on the original</v>
      </c>
      <c r="S48" s="295" t="str">
        <f>IF(Badges!H327="A","A","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IF(Badges!H35="A","A"," ")</f>
        <v xml:space="preserve"> </v>
      </c>
      <c r="E50" s="292"/>
      <c r="F50" s="293" t="str">
        <f>Badges!C108</f>
        <v>A favorite Girl Scout memory</v>
      </c>
      <c r="G50" s="295" t="str">
        <f>IF(Badges!H108="A","A"," ")</f>
        <v xml:space="preserve"> </v>
      </c>
      <c r="I50" s="292"/>
      <c r="J50" s="293" t="str">
        <f>Badges!C182</f>
        <v>Look at three kinds of "evidence"</v>
      </c>
      <c r="K50" s="295" t="str">
        <f>IF(Badges!H182="A","A"," ")</f>
        <v xml:space="preserve"> </v>
      </c>
      <c r="M50" s="292"/>
      <c r="N50" s="293" t="str">
        <f>Badges!C256</f>
        <v>Make a bug go around the world</v>
      </c>
      <c r="O50" s="295" t="str">
        <f>IF(Badges!H256="A","A"," ")</f>
        <v xml:space="preserve"> </v>
      </c>
      <c r="Q50" s="292">
        <v>1</v>
      </c>
      <c r="R50" s="293" t="str">
        <f>Badges!C331</f>
        <v>Hold a conversation</v>
      </c>
      <c r="S50" s="294"/>
    </row>
    <row r="51" spans="1:19" x14ac:dyDescent="0.2">
      <c r="A51" s="292"/>
      <c r="B51" s="293" t="str">
        <f>Badges!C36</f>
        <v>Play a brainstorm game</v>
      </c>
      <c r="C51" s="295" t="str">
        <f>IF(Badges!H36="A","A"," ")</f>
        <v xml:space="preserve"> </v>
      </c>
      <c r="E51" s="292"/>
      <c r="F51" s="293" t="str">
        <f>Badges!C109</f>
        <v>A memorable day</v>
      </c>
      <c r="G51" s="295" t="str">
        <f>IF(Badges!H109="A","A"," ")</f>
        <v xml:space="preserve"> </v>
      </c>
      <c r="I51" s="292"/>
      <c r="J51" s="293" t="str">
        <f>Badges!C183</f>
        <v>Find out about DNA</v>
      </c>
      <c r="K51" s="295" t="str">
        <f>IF(Badges!H183="A","A"," ")</f>
        <v xml:space="preserve"> </v>
      </c>
      <c r="M51" s="292"/>
      <c r="N51" s="293" t="str">
        <f>Badges!C257</f>
        <v>Have your bug follow the girls</v>
      </c>
      <c r="O51" s="295" t="str">
        <f>IF(Badges!H257="A","A"," ")</f>
        <v xml:space="preserve"> </v>
      </c>
      <c r="Q51" s="292"/>
      <c r="R51" s="293" t="str">
        <f>Badges!C332</f>
        <v>Practice conversation starters</v>
      </c>
      <c r="S51" s="295" t="str">
        <f>IF(Badges!H332="A","A"," ")</f>
        <v xml:space="preserve"> </v>
      </c>
    </row>
    <row r="52" spans="1:19" x14ac:dyDescent="0.2">
      <c r="A52" s="292"/>
      <c r="B52" s="293" t="str">
        <f>Badges!C37</f>
        <v>Nutrient scavenger hunt</v>
      </c>
      <c r="C52" s="295" t="str">
        <f>IF(Badges!H37="A","A"," ")</f>
        <v xml:space="preserve"> </v>
      </c>
      <c r="E52" s="292"/>
      <c r="F52" s="293" t="str">
        <f>Badges!C110</f>
        <v>A big adventure</v>
      </c>
      <c r="G52" s="295" t="str">
        <f>IF(Badges!H110="A","A"," ")</f>
        <v xml:space="preserve"> </v>
      </c>
      <c r="I52" s="292"/>
      <c r="J52" s="293" t="str">
        <f>Badges!C184</f>
        <v>Detect handwriting details</v>
      </c>
      <c r="K52" s="295" t="str">
        <f>IF(Badges!H184="A","A"," ")</f>
        <v xml:space="preserve"> </v>
      </c>
      <c r="M52" s="292"/>
      <c r="N52" s="293" t="str">
        <f>Badges!C258</f>
        <v>Track a bug's travels</v>
      </c>
      <c r="O52" s="295" t="str">
        <f>IF(Badges!H258="A","A"," ")</f>
        <v xml:space="preserve"> </v>
      </c>
      <c r="Q52" s="292"/>
      <c r="R52" s="293" t="str">
        <f>Badges!C333</f>
        <v>Invite an expert to come talk about</v>
      </c>
      <c r="S52" s="295" t="str">
        <f>IF(Badges!H333="A","A","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IF(Badges!H334="A","A"," ")</f>
        <v xml:space="preserve"> </v>
      </c>
    </row>
    <row r="54" spans="1:19" x14ac:dyDescent="0.2">
      <c r="A54" s="292"/>
      <c r="B54" s="293" t="str">
        <f>Badges!C39</f>
        <v>Dear self</v>
      </c>
      <c r="C54" s="295" t="str">
        <f>IF(Badges!H39="A","A"," ")</f>
        <v xml:space="preserve"> </v>
      </c>
      <c r="E54" s="292"/>
      <c r="F54" s="293" t="str">
        <f>Badges!C112</f>
        <v>An interview article</v>
      </c>
      <c r="G54" s="295" t="str">
        <f>IF(Badges!H112="A","A"," ")</f>
        <v xml:space="preserve"> </v>
      </c>
      <c r="I54" s="292"/>
      <c r="J54" s="293" t="str">
        <f>Badges!C186</f>
        <v>Ask friends to create a clue hunt</v>
      </c>
      <c r="K54" s="295" t="str">
        <f>IF(Badges!H186="A","A","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IF(Badges!H40="A","A"," ")</f>
        <v xml:space="preserve"> </v>
      </c>
      <c r="E55" s="292"/>
      <c r="F55" s="293" t="str">
        <f>Badges!C113</f>
        <v>A news story</v>
      </c>
      <c r="G55" s="295" t="str">
        <f>IF(Badges!H113="A","A"," ")</f>
        <v xml:space="preserve"> </v>
      </c>
      <c r="I55" s="292"/>
      <c r="J55" s="293" t="str">
        <f>Badges!C187</f>
        <v>Find clues "on the scene"</v>
      </c>
      <c r="K55" s="295" t="str">
        <f>IF(Badges!H187="A","A"," ")</f>
        <v xml:space="preserve"> </v>
      </c>
      <c r="M55" s="292"/>
      <c r="N55" s="293" t="str">
        <f>Badges!C263</f>
        <v>Observe a pet or tame animal</v>
      </c>
      <c r="O55" s="295" t="str">
        <f>IF(Badges!H263="A","A"," ")</f>
        <v xml:space="preserve"> </v>
      </c>
      <c r="Q55" s="292"/>
      <c r="R55" s="293" t="str">
        <f>Badges!C336</f>
        <v>Brainstorm five things not to do at</v>
      </c>
      <c r="S55" s="295" t="str">
        <f>IF(Badges!H336="A","A"," ")</f>
        <v xml:space="preserve"> </v>
      </c>
    </row>
    <row r="56" spans="1:19" x14ac:dyDescent="0.2">
      <c r="A56" s="292"/>
      <c r="B56" s="293" t="str">
        <f>Badges!C41</f>
        <v>Create a stress-free zone</v>
      </c>
      <c r="C56" s="295" t="str">
        <f>IF(Badges!H41="A","A"," ")</f>
        <v xml:space="preserve"> </v>
      </c>
      <c r="E56" s="292"/>
      <c r="F56" s="293" t="str">
        <f>Badges!C114</f>
        <v>A "roundup" article</v>
      </c>
      <c r="G56" s="295" t="str">
        <f>IF(Badges!H114="A","A"," ")</f>
        <v xml:space="preserve"> </v>
      </c>
      <c r="I56" s="292"/>
      <c r="J56" s="293" t="str">
        <f>Badges!C188</f>
        <v>Solve three online mysteries.</v>
      </c>
      <c r="K56" s="295" t="str">
        <f>IF(Badges!H188="A","A"," ")</f>
        <v xml:space="preserve"> </v>
      </c>
      <c r="M56" s="292"/>
      <c r="N56" s="293" t="str">
        <f>Badges!C264</f>
        <v>Make a skit or puppet show about</v>
      </c>
      <c r="O56" s="295" t="str">
        <f>IF(Badges!H264="A","A"," ")</f>
        <v xml:space="preserve"> </v>
      </c>
      <c r="Q56" s="292"/>
      <c r="R56" s="293" t="str">
        <f>Badges!C337</f>
        <v>Set the table</v>
      </c>
      <c r="S56" s="295" t="str">
        <f>IF(Badges!H337="A","A","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IF(Badges!H265="A","A"," ")</f>
        <v xml:space="preserve"> </v>
      </c>
      <c r="Q57" s="292"/>
      <c r="R57" s="293" t="str">
        <f>Badges!C338</f>
        <v>Study table manners from other</v>
      </c>
      <c r="S57" s="295" t="str">
        <f>IF(Badges!H338="A","A"," ")</f>
        <v xml:space="preserve"> </v>
      </c>
    </row>
    <row r="58" spans="1:19" x14ac:dyDescent="0.2">
      <c r="A58" s="292"/>
      <c r="B58" s="293" t="str">
        <f>Badges!C43</f>
        <v>Review health websites</v>
      </c>
      <c r="C58" s="295" t="str">
        <f>IF(Badges!H43="A","A"," ")</f>
        <v xml:space="preserve"> </v>
      </c>
      <c r="E58" s="292"/>
      <c r="F58" s="293" t="str">
        <f>Badges!C116</f>
        <v>A favorite animal</v>
      </c>
      <c r="G58" s="295" t="str">
        <f>IF(Badges!H116="A","A","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IF(Badges!H44="A","A"," ")</f>
        <v xml:space="preserve"> </v>
      </c>
      <c r="E59" s="292"/>
      <c r="F59" s="293" t="str">
        <f>Badges!C117</f>
        <v>A place you'd like to visit</v>
      </c>
      <c r="G59" s="295" t="str">
        <f>IF(Badges!H117="A","A"," ")</f>
        <v xml:space="preserve"> </v>
      </c>
      <c r="I59" s="292"/>
      <c r="J59" s="293" t="str">
        <f>Badges!C193</f>
        <v>Talk to an experienced camper</v>
      </c>
      <c r="K59" s="295" t="str">
        <f>IF(Badges!H193="A","A"," ")</f>
        <v xml:space="preserve"> </v>
      </c>
      <c r="M59" s="292"/>
      <c r="N59" s="293" t="str">
        <f>Badges!C267</f>
        <v>Visit a zoo or animal sanctuary</v>
      </c>
      <c r="O59" s="295" t="str">
        <f>IF(Badges!H267="A","A"," ")</f>
        <v xml:space="preserve"> </v>
      </c>
      <c r="Q59" s="292"/>
      <c r="R59" s="293" t="str">
        <f>Badges!C340</f>
        <v>Wedding</v>
      </c>
      <c r="S59" s="295" t="str">
        <f>IF(Badges!H340="A","A"," ")</f>
        <v xml:space="preserve"> </v>
      </c>
    </row>
    <row r="60" spans="1:19" x14ac:dyDescent="0.2">
      <c r="A60" s="292"/>
      <c r="B60" s="293" t="str">
        <f>Badges!C45</f>
        <v>Find truth in advertising</v>
      </c>
      <c r="C60" s="295" t="str">
        <f>IF(Badges!H45="A","A"," ")</f>
        <v xml:space="preserve"> </v>
      </c>
      <c r="E60" s="292"/>
      <c r="F60" s="293" t="str">
        <f>Badges!C118</f>
        <v>Your favorite book</v>
      </c>
      <c r="G60" s="295" t="str">
        <f>IF(Badges!H118="A","A"," ")</f>
        <v xml:space="preserve"> </v>
      </c>
      <c r="I60" s="292"/>
      <c r="J60" s="293" t="str">
        <f>Badges!C194</f>
        <v>Go to an outdoor store</v>
      </c>
      <c r="K60" s="295" t="str">
        <f>IF(Badges!H194="A","A"," ")</f>
        <v xml:space="preserve"> </v>
      </c>
      <c r="M60" s="292"/>
      <c r="N60" s="293" t="str">
        <f>Badges!C268</f>
        <v>Explore an animal habitat near</v>
      </c>
      <c r="O60" s="295" t="str">
        <f>IF(Badges!H268="A","A"," ")</f>
        <v xml:space="preserve"> </v>
      </c>
      <c r="Q60" s="292"/>
      <c r="R60" s="293" t="str">
        <f>Badges!C341</f>
        <v>Funeral or wake</v>
      </c>
      <c r="S60" s="295" t="str">
        <f>IF(Badges!H341="A","A","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IF(Badges!H195="A","A"," ")</f>
        <v xml:space="preserve"> </v>
      </c>
      <c r="M61" s="292"/>
      <c r="N61" s="293" t="str">
        <f>Badges!C269</f>
        <v>Make a habitat collage</v>
      </c>
      <c r="O61" s="295" t="str">
        <f>IF(Badges!H269="A","A"," ")</f>
        <v xml:space="preserve"> </v>
      </c>
      <c r="Q61" s="292"/>
      <c r="R61" s="293" t="str">
        <f>Badges!C342</f>
        <v>Coming-of-age ceremony</v>
      </c>
      <c r="S61" s="295" t="str">
        <f>IF(Badges!H342="A","A"," ")</f>
        <v xml:space="preserve"> </v>
      </c>
    </row>
    <row r="62" spans="1:19" ht="12.75" customHeight="1" x14ac:dyDescent="0.2">
      <c r="A62" s="292"/>
      <c r="B62" s="293" t="str">
        <f>Badges!C47</f>
        <v>Have a "slow food" dinner</v>
      </c>
      <c r="C62" s="295" t="str">
        <f>IF(Badges!H47="A","A","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IF(Badges!H48="A","A"," ")</f>
        <v xml:space="preserve"> </v>
      </c>
      <c r="E63" s="292"/>
      <c r="F63" s="293" t="str">
        <f>Badges!C124</f>
        <v>Visit a jewelry store or jewelry artist</v>
      </c>
      <c r="G63" s="295" t="str">
        <f>IF(Badges!H124="A","A"," ")</f>
        <v xml:space="preserve"> </v>
      </c>
      <c r="I63" s="292"/>
      <c r="J63" s="293" t="str">
        <f>Badges!C197</f>
        <v>Tie useful knots</v>
      </c>
      <c r="K63" s="295" t="str">
        <f>IF(Badges!H197="A","A"," ")</f>
        <v xml:space="preserve"> </v>
      </c>
      <c r="M63" s="292"/>
      <c r="N63" s="293" t="str">
        <f>Badges!C271</f>
        <v>Check out baby-animal habitats</v>
      </c>
      <c r="O63" s="295" t="str">
        <f>IF(Badges!H271="A","A"," ")</f>
        <v xml:space="preserve"> </v>
      </c>
      <c r="Q63" s="292"/>
      <c r="R63" s="293" t="str">
        <f>Badges!C344</f>
        <v>Thank the host</v>
      </c>
      <c r="S63" s="295" t="str">
        <f>IF(Badges!H344="A","A"," ")</f>
        <v xml:space="preserve"> </v>
      </c>
    </row>
    <row r="64" spans="1:19" x14ac:dyDescent="0.2">
      <c r="A64" s="292"/>
      <c r="B64" s="293" t="str">
        <f>Badges!C49</f>
        <v>Have a family check-in night</v>
      </c>
      <c r="C64" s="295" t="str">
        <f>IF(Badges!H49="A","A"," ")</f>
        <v xml:space="preserve"> </v>
      </c>
      <c r="E64" s="292"/>
      <c r="F64" s="293" t="str">
        <f>Badges!C125</f>
        <v>Visit a museum with an exhibit on</v>
      </c>
      <c r="G64" s="295" t="str">
        <f>IF(Badges!H125="A","A"," ")</f>
        <v xml:space="preserve"> </v>
      </c>
      <c r="I64" s="292"/>
      <c r="J64" s="293" t="str">
        <f>Badges!C198</f>
        <v>Use a map and compass or GPS</v>
      </c>
      <c r="K64" s="295" t="str">
        <f>IF(Badges!H198="A","A"," ")</f>
        <v xml:space="preserve"> </v>
      </c>
      <c r="M64" s="292"/>
      <c r="N64" s="293" t="str">
        <f>Badges!C272</f>
        <v>Make your own animal house</v>
      </c>
      <c r="O64" s="295" t="str">
        <f>IF(Badges!H272="A","A"," ")</f>
        <v xml:space="preserve"> </v>
      </c>
      <c r="Q64" s="292"/>
      <c r="R64" s="293" t="str">
        <f>Badges!C345</f>
        <v>Handwrite a thank-you note</v>
      </c>
      <c r="S64" s="295" t="str">
        <f>IF(Badges!H345="A","A"," ")</f>
        <v xml:space="preserve"> </v>
      </c>
    </row>
    <row r="65" spans="1:19" x14ac:dyDescent="0.2">
      <c r="A65" s="500" t="str">
        <f>Badges!B52</f>
        <v>Musician</v>
      </c>
      <c r="B65" s="501"/>
      <c r="C65" s="501"/>
      <c r="E65" s="292"/>
      <c r="F65" s="293" t="str">
        <f>Badges!C126</f>
        <v>Invite a jewelry maker to talk to your</v>
      </c>
      <c r="G65" s="295" t="str">
        <f>IF(Badges!H126="A","A"," ")</f>
        <v xml:space="preserve"> </v>
      </c>
      <c r="I65" s="292"/>
      <c r="J65" s="293" t="str">
        <f>Badges!C199</f>
        <v>Build a campfire</v>
      </c>
      <c r="K65" s="295" t="str">
        <f>IF(Badges!H199="A","A"," ")</f>
        <v xml:space="preserve"> </v>
      </c>
      <c r="M65" s="292"/>
      <c r="N65" s="293" t="str">
        <f>Badges!C273</f>
        <v>Insulate your own "nest."</v>
      </c>
      <c r="O65" s="295" t="str">
        <f>IF(Badges!H273="A","A"," ")</f>
        <v xml:space="preserve"> </v>
      </c>
      <c r="Q65" s="292"/>
      <c r="R65" s="293" t="str">
        <f>Badges!C346</f>
        <v>Make a thank-you gift</v>
      </c>
      <c r="S65" s="295" t="str">
        <f>IF(Badges!H346="A","A","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IF(Badges!H54="A","A"," ")</f>
        <v xml:space="preserve"> </v>
      </c>
      <c r="E67" s="292"/>
      <c r="F67" s="293" t="str">
        <f>Badges!C128</f>
        <v>Make a chain-loop necklace or</v>
      </c>
      <c r="G67" s="295" t="str">
        <f>IF(Badges!H128="A","A"," ")</f>
        <v xml:space="preserve"> </v>
      </c>
      <c r="I67" s="292"/>
      <c r="J67" s="293" t="str">
        <f>Badges!C201</f>
        <v>Make a one-pot meal</v>
      </c>
      <c r="K67" s="295" t="str">
        <f>IF(Badges!H201="A","A"," ")</f>
        <v xml:space="preserve"> </v>
      </c>
      <c r="M67" s="292"/>
      <c r="N67" s="293" t="str">
        <f>Badges!C275</f>
        <v>The Artic Circle</v>
      </c>
      <c r="O67" s="295" t="str">
        <f>IF(Badges!H275="A","A"," ")</f>
        <v xml:space="preserve"> </v>
      </c>
      <c r="Q67" s="292"/>
      <c r="R67" s="293" t="str">
        <f>Badges!C348</f>
        <v>Other Girl Scouts</v>
      </c>
      <c r="S67" s="295" t="str">
        <f>IF(Badges!H348="A","A"," ")</f>
        <v xml:space="preserve"> </v>
      </c>
    </row>
    <row r="68" spans="1:19" x14ac:dyDescent="0.2">
      <c r="A68" s="292"/>
      <c r="B68" s="293" t="str">
        <f>Badges!C55</f>
        <v>Be a conductor</v>
      </c>
      <c r="C68" s="295" t="str">
        <f>IF(Badges!H55="A","A"," ")</f>
        <v xml:space="preserve"> </v>
      </c>
      <c r="E68" s="292"/>
      <c r="F68" s="293" t="str">
        <f>Badges!C129</f>
        <v>Make a pendant with a photo or</v>
      </c>
      <c r="G68" s="295" t="str">
        <f>IF(Badges!H129="A","A"," ")</f>
        <v xml:space="preserve"> </v>
      </c>
      <c r="I68" s="292"/>
      <c r="J68" s="293" t="str">
        <f>Badges!C202</f>
        <v>Cook in foil</v>
      </c>
      <c r="K68" s="295" t="str">
        <f>IF(Badges!H202="A","A"," ")</f>
        <v xml:space="preserve"> </v>
      </c>
      <c r="M68" s="292"/>
      <c r="N68" s="293" t="str">
        <f>Badges!C276</f>
        <v>The Gulf of Mexico</v>
      </c>
      <c r="O68" s="295" t="str">
        <f>IF(Badges!H276="A","A"," ")</f>
        <v xml:space="preserve"> </v>
      </c>
      <c r="Q68" s="292"/>
      <c r="R68" s="293" t="str">
        <f>Badges!C349</f>
        <v>Your friends and their parents</v>
      </c>
      <c r="S68" s="295" t="str">
        <f>IF(Badges!H349="A","A"," ")</f>
        <v xml:space="preserve"> </v>
      </c>
    </row>
    <row r="69" spans="1:19" x14ac:dyDescent="0.2">
      <c r="A69" s="292"/>
      <c r="B69" s="293" t="str">
        <f>Badges!C56</f>
        <v>Get in the musical mood</v>
      </c>
      <c r="C69" s="295" t="str">
        <f>IF(Badges!H56="A","A"," ")</f>
        <v xml:space="preserve"> </v>
      </c>
      <c r="E69" s="292"/>
      <c r="F69" s="293" t="str">
        <f>Badges!C130</f>
        <v>Make earrings by twisting wire into</v>
      </c>
      <c r="G69" s="295" t="str">
        <f>IF(Badges!H130="A","A"," ")</f>
        <v xml:space="preserve"> </v>
      </c>
      <c r="I69" s="292"/>
      <c r="J69" s="293" t="str">
        <f>Badges!C203</f>
        <v>Cook a meal on a stick</v>
      </c>
      <c r="K69" s="295" t="str">
        <f>IF(Badges!H203="A","A"," ")</f>
        <v xml:space="preserve"> </v>
      </c>
      <c r="M69" s="292"/>
      <c r="N69" s="293" t="str">
        <f>Badges!C277</f>
        <v>The Amazon rain forest</v>
      </c>
      <c r="O69" s="295" t="str">
        <f>IF(Badges!H277="A","A"," ")</f>
        <v xml:space="preserve"> </v>
      </c>
      <c r="Q69" s="292"/>
      <c r="R69" s="293" t="str">
        <f>Badges!C350</f>
        <v>Everyone in your class</v>
      </c>
      <c r="S69" s="295" t="str">
        <f>IF(Badges!H350="A","A"," ")</f>
        <v xml:space="preserve"> </v>
      </c>
    </row>
    <row r="70" spans="1:19" ht="23.25" x14ac:dyDescent="0.35">
      <c r="A70" s="507" t="str">
        <f ca="1">MID(CELL("filename",A8),FIND(IF(ISERROR(FIND("]",CELL("filename",A8))),"$","]"),CELL("filename",A8))+1,256)</f>
        <v>Junior 5</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IF('Age-Level'!H9="C","C",IF('Age-Level'!H9="P","P",""))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IF('Age-Level'!H11="A","A"," ")</f>
        <v xml:space="preserve"> </v>
      </c>
    </row>
    <row r="73" spans="1:19" x14ac:dyDescent="0.2">
      <c r="A73" s="505" t="str">
        <f>Summary!A22</f>
        <v>Drawing</v>
      </c>
      <c r="B73" s="506"/>
      <c r="C73" s="296" t="str">
        <f>IF(Badges!H376="C","C",IF(Badges!H376="P","P",""))</f>
        <v/>
      </c>
      <c r="E73" s="292"/>
      <c r="F73" s="293" t="str">
        <f>Badges!C387</f>
        <v xml:space="preserve">Work with an older athlete in </v>
      </c>
      <c r="G73" s="295" t="str">
        <f>IF(Badges!H387="A","A"," ")</f>
        <v xml:space="preserve"> </v>
      </c>
      <c r="I73" s="292"/>
      <c r="J73" s="293" t="str">
        <f>Badges!C460</f>
        <v>With your Junior friends, organize</v>
      </c>
      <c r="K73" s="295" t="str">
        <f>IF(Badges!H460="A","A"," ")</f>
        <v xml:space="preserve"> </v>
      </c>
      <c r="M73" s="292"/>
      <c r="N73" s="293" t="str">
        <f>Badges!C534</f>
        <v>Pitch your pretend business</v>
      </c>
      <c r="O73" s="295" t="str">
        <f>IF(Badges!H534="A","A"," ")</f>
        <v xml:space="preserve"> </v>
      </c>
      <c r="Q73" s="499" t="str">
        <f>'Age-Level'!C12</f>
        <v>Cookie Sales (Year 1)</v>
      </c>
      <c r="R73" s="499"/>
      <c r="S73" s="304" t="str">
        <f>IF('Age-Level'!H12="A","A"," ")</f>
        <v xml:space="preserve"> </v>
      </c>
    </row>
    <row r="74" spans="1:19" x14ac:dyDescent="0.2">
      <c r="A74" s="497" t="str">
        <f>Summary!A23</f>
        <v>Practice with Purpose</v>
      </c>
      <c r="B74" s="498"/>
      <c r="C74" s="297" t="str">
        <f>IF(Badges!H399="C","C",IF(Badges!H399="P","P",""))</f>
        <v/>
      </c>
      <c r="E74" s="292"/>
      <c r="F74" s="293" t="str">
        <f>Badges!C388</f>
        <v>Work with an expert, coach</v>
      </c>
      <c r="G74" s="295" t="str">
        <f>IF(Badges!H388="A","A"," ")</f>
        <v xml:space="preserve"> </v>
      </c>
      <c r="I74" s="292"/>
      <c r="J74" s="293" t="str">
        <f>Badges!C461</f>
        <v>Research situations that require</v>
      </c>
      <c r="K74" s="295" t="str">
        <f>IF(Badges!H461="A","A"," ")</f>
        <v xml:space="preserve"> </v>
      </c>
      <c r="M74" s="292"/>
      <c r="N74" s="293" t="str">
        <f>Badges!C535</f>
        <v>Conduct a "focus group"</v>
      </c>
      <c r="O74" s="295" t="str">
        <f>IF(Badges!H535="A","A"," ")</f>
        <v xml:space="preserve"> </v>
      </c>
      <c r="Q74" s="499" t="str">
        <f>'Age-Level'!C13</f>
        <v>Cookie Pin (Year 1)</v>
      </c>
      <c r="R74" s="499"/>
      <c r="S74" s="304" t="str">
        <f>IF('Age-Level'!H13="A","A"," ")</f>
        <v xml:space="preserve"> </v>
      </c>
    </row>
    <row r="75" spans="1:19" x14ac:dyDescent="0.2">
      <c r="A75" s="497" t="str">
        <f>Summary!A24</f>
        <v>Inside Government</v>
      </c>
      <c r="B75" s="498"/>
      <c r="C75" s="297" t="str">
        <f>IF(Badges!H422="C","C",IF(Badges!H422="P","P",""))</f>
        <v/>
      </c>
      <c r="E75" s="292"/>
      <c r="F75" s="293" t="str">
        <f>Badges!C389</f>
        <v xml:space="preserve">Find a video with strength </v>
      </c>
      <c r="G75" s="295" t="str">
        <f>IF(Badges!H389="A","A"," ")</f>
        <v xml:space="preserve"> </v>
      </c>
      <c r="I75" s="292"/>
      <c r="J75" s="293" t="str">
        <f>Badges!C462</f>
        <v>Go on a field trip to an ER</v>
      </c>
      <c r="K75" s="295" t="str">
        <f>IF(Badges!H462="A","A"," ")</f>
        <v xml:space="preserve"> </v>
      </c>
      <c r="M75" s="292"/>
      <c r="N75" s="293" t="str">
        <f>Badges!C536</f>
        <v>Do a survey</v>
      </c>
      <c r="O75" s="295" t="str">
        <f>IF(Badges!H536="A","A"," ")</f>
        <v xml:space="preserve"> </v>
      </c>
      <c r="Q75" s="499" t="str">
        <f>'Age-Level'!C14</f>
        <v>Cookie Rally (Year 2)</v>
      </c>
      <c r="R75" s="499"/>
      <c r="S75" s="304" t="str">
        <f>IF('Age-Level'!H14="A","A"," ")</f>
        <v xml:space="preserve"> </v>
      </c>
    </row>
    <row r="76" spans="1:19" x14ac:dyDescent="0.2">
      <c r="A76" s="497" t="str">
        <f>Summary!A25</f>
        <v>Simple Meals</v>
      </c>
      <c r="B76" s="498"/>
      <c r="C76" s="297" t="str">
        <f>IF(Badges!H445="C","C",IF(Badges!H445="P","P",""))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IF('Age-Level'!H15="A","A"," ")</f>
        <v xml:space="preserve"> </v>
      </c>
    </row>
    <row r="77" spans="1:19" x14ac:dyDescent="0.2">
      <c r="A77" s="497" t="str">
        <f>Summary!A26</f>
        <v>Junior First Aid</v>
      </c>
      <c r="B77" s="498"/>
      <c r="C77" s="297" t="str">
        <f>IF(Badges!H468="C","C",IF(Badges!H468="P","P",""))</f>
        <v/>
      </c>
      <c r="E77" s="292"/>
      <c r="F77" s="293" t="str">
        <f>Badges!C391</f>
        <v>Talk to a coach or gym teacher</v>
      </c>
      <c r="G77" s="295" t="str">
        <f>IF(Badges!H391="A","A"," ")</f>
        <v xml:space="preserve"> </v>
      </c>
      <c r="I77" s="292"/>
      <c r="J77" s="293" t="str">
        <f>Badges!C464</f>
        <v>Read about illnesses and how to</v>
      </c>
      <c r="K77" s="295" t="str">
        <f>IF(Badges!H464="A","A"," ")</f>
        <v xml:space="preserve"> </v>
      </c>
      <c r="M77" s="292">
        <v>1</v>
      </c>
      <c r="N77" s="293" t="str">
        <f>Badges!C540</f>
        <v>Explore your needs and wants</v>
      </c>
      <c r="O77" s="294"/>
      <c r="Q77" s="499" t="str">
        <f>'Age-Level'!C16</f>
        <v>Cookie Pin (Year 2)</v>
      </c>
      <c r="R77" s="499"/>
      <c r="S77" s="304" t="str">
        <f>IF('Age-Level'!H16="A","A"," ")</f>
        <v xml:space="preserve"> </v>
      </c>
    </row>
    <row r="78" spans="1:19" x14ac:dyDescent="0.2">
      <c r="A78" s="497" t="str">
        <f>Summary!A27</f>
        <v>Junior Girl Scout Way</v>
      </c>
      <c r="B78" s="498"/>
      <c r="C78" s="297" t="str">
        <f>IF(Badges!H491="C","C",IF(Badges!H491="P","P",""))</f>
        <v/>
      </c>
      <c r="E78" s="292"/>
      <c r="F78" s="293" t="str">
        <f>Badges!C392</f>
        <v>Work with a friend who likes the</v>
      </c>
      <c r="G78" s="295" t="str">
        <f>IF(Badges!H392="A","A"," ")</f>
        <v xml:space="preserve"> </v>
      </c>
      <c r="I78" s="292"/>
      <c r="J78" s="293" t="str">
        <f>Badges!C465</f>
        <v>Visit a medical clinic</v>
      </c>
      <c r="K78" s="295" t="str">
        <f>IF(Badges!H465="A","A"," ")</f>
        <v xml:space="preserve"> </v>
      </c>
      <c r="M78" s="292"/>
      <c r="N78" s="293" t="str">
        <f>Badges!C541</f>
        <v>Go on a home tour</v>
      </c>
      <c r="O78" s="295" t="str">
        <f>IF(Badges!H541="A","A"," ")</f>
        <v xml:space="preserve"> </v>
      </c>
      <c r="Q78" s="499" t="str">
        <f>'Age-Level'!C18</f>
        <v>Fall Sales (Year 1)</v>
      </c>
      <c r="R78" s="499"/>
      <c r="S78" s="297" t="str">
        <f>IF('Age-Level'!H18="A","A","")</f>
        <v/>
      </c>
    </row>
    <row r="79" spans="1:19" x14ac:dyDescent="0.2">
      <c r="A79" s="502" t="str">
        <f>Summary!A28</f>
        <v>Flowers</v>
      </c>
      <c r="B79" s="503"/>
      <c r="C79" s="298" t="str">
        <f>IF(Badges!H514="C","C",IF(Badges!H514="P","P",""))</f>
        <v/>
      </c>
      <c r="E79" s="292"/>
      <c r="F79" s="293" t="str">
        <f>Badges!C393</f>
        <v>Find a drill in a book or online</v>
      </c>
      <c r="G79" s="295" t="str">
        <f>IF(Badges!H393="A","A"," ")</f>
        <v xml:space="preserve"> </v>
      </c>
      <c r="I79" s="292"/>
      <c r="J79" s="293" t="str">
        <f>Badges!C466</f>
        <v>Talk to family members and</v>
      </c>
      <c r="K79" s="295" t="str">
        <f>IF(Badges!H466="A","A"," ")</f>
        <v xml:space="preserve"> </v>
      </c>
      <c r="M79" s="292"/>
      <c r="N79" s="293" t="str">
        <f>Badges!C542</f>
        <v>Make a collage</v>
      </c>
      <c r="O79" s="295" t="str">
        <f>IF(Badges!H542="A","A"," ")</f>
        <v xml:space="preserve"> </v>
      </c>
      <c r="Q79" s="499" t="str">
        <f>'Age-Level'!C19</f>
        <v>Fall Sales (Year 2)</v>
      </c>
      <c r="R79" s="499"/>
      <c r="S79" s="297" t="str">
        <f>IF('Age-Level'!H19="A","A","")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IF(Badges!H543="A","A"," ")</f>
        <v xml:space="preserve"> </v>
      </c>
      <c r="Q80" s="499" t="str">
        <f>'Age-Level'!C21</f>
        <v>Thinking Day (Year 1)</v>
      </c>
      <c r="R80" s="499"/>
      <c r="S80" s="297" t="str">
        <f>IF('Age-Level'!H21="A","A","")</f>
        <v/>
      </c>
    </row>
    <row r="81" spans="1:22" x14ac:dyDescent="0.2">
      <c r="A81" s="505" t="str">
        <f>Summary!A30</f>
        <v>Business Owner</v>
      </c>
      <c r="B81" s="506"/>
      <c r="C81" s="296" t="str">
        <f>IF(Badges!H538="C","C",IF(Badges!H538="P","P",""))</f>
        <v/>
      </c>
      <c r="E81" s="292"/>
      <c r="F81" s="293" t="str">
        <f>Badges!C395</f>
        <v>Discuss the process with a</v>
      </c>
      <c r="G81" s="295" t="str">
        <f>IF(Badges!H395="A","A","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IF('Age-Level'!H22="A","A","")</f>
        <v/>
      </c>
    </row>
    <row r="82" spans="1:22" x14ac:dyDescent="0.2">
      <c r="A82" s="497" t="str">
        <f>Summary!A31</f>
        <v>Savvy Shopper</v>
      </c>
      <c r="B82" s="498"/>
      <c r="C82" s="297" t="str">
        <f>IF(Badges!H561="C","C",IF(Badges!H561="P","P",""))</f>
        <v/>
      </c>
      <c r="E82" s="292"/>
      <c r="F82" s="293" t="str">
        <f>Badges!C396</f>
        <v>Write a "Top 10 Tips for</v>
      </c>
      <c r="G82" s="295" t="str">
        <f>IF(Badges!H396="A","A"," ")</f>
        <v xml:space="preserve"> </v>
      </c>
      <c r="I82" s="292"/>
      <c r="J82" s="293" t="str">
        <f>Badges!C471</f>
        <v>Find lift-the-spirit songs</v>
      </c>
      <c r="K82" s="295" t="str">
        <f>IF(Badges!H471="A","A"," ")</f>
        <v xml:space="preserve"> </v>
      </c>
      <c r="M82" s="292"/>
      <c r="N82" s="293" t="str">
        <f>Badges!C545</f>
        <v>Log your wants</v>
      </c>
      <c r="O82" s="295" t="str">
        <f>IF(Badges!H545="A","A"," ")</f>
        <v xml:space="preserve"> </v>
      </c>
      <c r="Q82" s="499" t="str">
        <f>'Age-Level'!C24</f>
        <v>Global Action Award</v>
      </c>
      <c r="R82" s="499"/>
      <c r="S82" s="297" t="str">
        <f>IF('Age-Level'!H24="A","A","")</f>
        <v/>
      </c>
    </row>
    <row r="83" spans="1:22" x14ac:dyDescent="0.2">
      <c r="A83" s="524" t="str">
        <f>Summary!A32</f>
        <v>Cookie Business</v>
      </c>
      <c r="B83" s="525"/>
      <c r="C83" s="526"/>
      <c r="D83" s="288"/>
      <c r="E83" s="292"/>
      <c r="F83" s="293" t="str">
        <f>Badges!C397</f>
        <v>Make a short video or photo</v>
      </c>
      <c r="G83" s="295" t="str">
        <f>IF(Badges!H397="A","A"," ")</f>
        <v xml:space="preserve"> </v>
      </c>
      <c r="I83" s="292"/>
      <c r="J83" s="293" t="str">
        <f>Badges!C472</f>
        <v>Pick songs for a ceremony or</v>
      </c>
      <c r="K83" s="295" t="str">
        <f>IF(Badges!H472="A","A"," ")</f>
        <v xml:space="preserve"> </v>
      </c>
      <c r="M83" s="292"/>
      <c r="N83" s="293" t="str">
        <f>Badges!C546</f>
        <v>Investigate the latest trends</v>
      </c>
      <c r="O83" s="295" t="str">
        <f>IF(Badges!H546="A","A"," ")</f>
        <v xml:space="preserve"> </v>
      </c>
      <c r="Q83" s="499" t="str">
        <f>'Age-Level'!C26</f>
        <v>Journey Summit Pin</v>
      </c>
      <c r="R83" s="499"/>
      <c r="S83" s="297" t="str">
        <f>IF('Age-Level'!H26="A","A","")</f>
        <v/>
      </c>
    </row>
    <row r="84" spans="1:22" x14ac:dyDescent="0.2">
      <c r="A84" s="497" t="str">
        <f>Summary!A33</f>
        <v>Cookie CEO</v>
      </c>
      <c r="B84" s="498"/>
      <c r="C84" s="297" t="str">
        <f>IF(Badges!H575="C","C",IF(Badges!H575="P","P",""))</f>
        <v/>
      </c>
      <c r="E84" s="500" t="str">
        <f>Badges!B400</f>
        <v>Inside Government</v>
      </c>
      <c r="F84" s="500"/>
      <c r="G84" s="500"/>
      <c r="I84" s="292"/>
      <c r="J84" s="293" t="str">
        <f>Badges!C473</f>
        <v>Make up a song to share a</v>
      </c>
      <c r="K84" s="295" t="str">
        <f>IF(Badges!H473="A","A"," ")</f>
        <v xml:space="preserve"> </v>
      </c>
      <c r="M84" s="292"/>
      <c r="N84" s="293" t="str">
        <f>Badges!C547</f>
        <v>Do some time travel</v>
      </c>
      <c r="O84" s="295" t="str">
        <f>IF(Badges!H547="A","A"," ")</f>
        <v xml:space="preserve"> </v>
      </c>
      <c r="Q84" s="499" t="str">
        <f>'Age-Level'!C28</f>
        <v>International Friendship Recognition</v>
      </c>
      <c r="R84" s="499"/>
      <c r="S84" s="297" t="str">
        <f>IF('Age-Level'!H28="A","A","")</f>
        <v/>
      </c>
    </row>
    <row r="85" spans="1:22" x14ac:dyDescent="0.2">
      <c r="A85" s="497" t="str">
        <f>Summary!A34</f>
        <v>Customer Insights</v>
      </c>
      <c r="B85" s="498"/>
      <c r="C85" s="297" t="str">
        <f>IF(Badges!H588="C","C",IF(Badges!H588="P","P",""))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IF('Age-Level'!H30="A","A","")</f>
        <v/>
      </c>
    </row>
    <row r="86" spans="1:22" x14ac:dyDescent="0.2">
      <c r="A86" s="332"/>
      <c r="B86" s="332"/>
      <c r="C86" s="361"/>
      <c r="E86" s="292"/>
      <c r="F86" s="293" t="str">
        <f>Badges!C402</f>
        <v>Be an active citizen in action</v>
      </c>
      <c r="G86" s="295" t="str">
        <f>IF(Badges!H402="A","A"," ")</f>
        <v xml:space="preserve"> </v>
      </c>
      <c r="I86" s="292"/>
      <c r="J86" s="293" t="str">
        <f>Badges!C475</f>
        <v>Celebrate the Girl Scout Promise</v>
      </c>
      <c r="K86" s="295" t="str">
        <f>IF(Badges!H475="A","A"," ")</f>
        <v xml:space="preserve"> </v>
      </c>
      <c r="M86" s="292"/>
      <c r="N86" s="293" t="str">
        <f>Badges!C549</f>
        <v>Family stories</v>
      </c>
      <c r="O86" s="295" t="str">
        <f>IF(Badges!H549="A","A"," ")</f>
        <v xml:space="preserve"> </v>
      </c>
      <c r="Q86" s="499" t="str">
        <f>'Age-Level'!C31</f>
        <v>Rededication (1st year)</v>
      </c>
      <c r="R86" s="499"/>
      <c r="S86" s="309" t="str">
        <f>IF('Age-Level'!H31="C","C","")</f>
        <v/>
      </c>
    </row>
    <row r="87" spans="1:22" x14ac:dyDescent="0.2">
      <c r="A87" s="518" t="s">
        <v>133</v>
      </c>
      <c r="B87" s="519"/>
      <c r="C87" s="519"/>
      <c r="E87" s="292"/>
      <c r="F87" s="293" t="str">
        <f>Badges!C403</f>
        <v>Take a poll</v>
      </c>
      <c r="G87" s="295" t="str">
        <f>IF(Badges!H403="A","A"," ")</f>
        <v xml:space="preserve"> </v>
      </c>
      <c r="I87" s="292"/>
      <c r="J87" s="293" t="str">
        <f>Badges!C476</f>
        <v xml:space="preserve">Imagine yourself as one of the </v>
      </c>
      <c r="K87" s="295" t="str">
        <f>IF(Badges!H476="A","A"," ")</f>
        <v xml:space="preserve"> </v>
      </c>
      <c r="M87" s="292"/>
      <c r="N87" s="293" t="str">
        <f>Badges!C550</f>
        <v>Trade stories with friends</v>
      </c>
      <c r="O87" s="295" t="str">
        <f>IF(Badges!H550="A","A"," ")</f>
        <v xml:space="preserve"> </v>
      </c>
      <c r="Q87" s="499" t="str">
        <f>'Age-Level'!C32</f>
        <v>Rededication (2nd year)</v>
      </c>
      <c r="R87" s="499"/>
      <c r="S87" s="309" t="str">
        <f>IF('Age-Level'!H32="C","C","")</f>
        <v/>
      </c>
    </row>
    <row r="88" spans="1:22" x14ac:dyDescent="0.2">
      <c r="B88" s="520" t="str">
        <f>Journeys!A6</f>
        <v>Agent of Change</v>
      </c>
      <c r="C88" s="521"/>
      <c r="E88" s="292"/>
      <c r="F88" s="293" t="str">
        <f>Badges!C404</f>
        <v>Get a global view</v>
      </c>
      <c r="G88" s="295" t="str">
        <f>IF(Badges!H404="A","A"," ")</f>
        <v xml:space="preserve"> </v>
      </c>
      <c r="I88" s="292"/>
      <c r="J88" s="293" t="str">
        <f>Badges!C477</f>
        <v>Help a Brownie or Daisy group</v>
      </c>
      <c r="K88" s="295" t="str">
        <f>IF(Badges!H477="A","A"," ")</f>
        <v xml:space="preserve"> </v>
      </c>
      <c r="M88" s="292"/>
      <c r="N88" s="293" t="str">
        <f>Badges!C551</f>
        <v>Analyze customer reviews</v>
      </c>
      <c r="O88" s="295" t="str">
        <f>IF(Badges!H551="A","A"," ")</f>
        <v xml:space="preserve"> </v>
      </c>
      <c r="Q88" s="499" t="str">
        <f>'Age-Level'!C33</f>
        <v>Rededication (3rd year)</v>
      </c>
      <c r="R88" s="499"/>
      <c r="S88" s="309" t="str">
        <f>IF('Age-Level'!H33="C","C","")</f>
        <v/>
      </c>
    </row>
    <row r="89" spans="1:22" x14ac:dyDescent="0.2">
      <c r="B89" s="303" t="str">
        <f>Journeys!B7</f>
        <v>The Power of One Award</v>
      </c>
      <c r="C89" s="304" t="str">
        <f>Journeys!H11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IF('Age-Level'!H34="C","C","")</f>
        <v/>
      </c>
    </row>
    <row r="90" spans="1:22" x14ac:dyDescent="0.2">
      <c r="B90" s="303" t="str">
        <f>Journeys!B12</f>
        <v>The Power of Team Award</v>
      </c>
      <c r="C90" s="304" t="str">
        <f>Journeys!H15</f>
        <v xml:space="preserve"> </v>
      </c>
      <c r="E90" s="292"/>
      <c r="F90" s="293" t="str">
        <f>Badges!C406</f>
        <v>Visit a branch of the city, town</v>
      </c>
      <c r="G90" s="295" t="str">
        <f>IF(Badges!H406="A","A"," ")</f>
        <v xml:space="preserve"> </v>
      </c>
      <c r="I90" s="292"/>
      <c r="J90" s="293" t="str">
        <f>Badges!C479</f>
        <v>Make a time capsule</v>
      </c>
      <c r="K90" s="295" t="str">
        <f>IF(Badges!H479="A","A"," ")</f>
        <v xml:space="preserve"> </v>
      </c>
      <c r="M90" s="292"/>
      <c r="N90" s="293" t="str">
        <f>Badges!C553</f>
        <v>Visit the mall</v>
      </c>
      <c r="O90" s="295" t="str">
        <f>IF(Badges!H553="A","A"," ")</f>
        <v xml:space="preserve"> </v>
      </c>
      <c r="Q90" s="499" t="str">
        <f>'Age-Level'!C35</f>
        <v>Rededication (5th year)</v>
      </c>
      <c r="R90" s="499"/>
      <c r="S90" s="309" t="str">
        <f>IF('Age-Level'!H35="C","C","")</f>
        <v/>
      </c>
    </row>
    <row r="91" spans="1:22" x14ac:dyDescent="0.2">
      <c r="B91" s="303" t="str">
        <f>Journeys!B16</f>
        <v>The Power of Community Award</v>
      </c>
      <c r="C91" s="304" t="str">
        <f>Journeys!H19</f>
        <v xml:space="preserve"> </v>
      </c>
      <c r="E91" s="292"/>
      <c r="F91" s="293" t="str">
        <f>Badges!C407</f>
        <v>Interview an elected official</v>
      </c>
      <c r="G91" s="295" t="str">
        <f>IF(Badges!H407="A","A"," ")</f>
        <v xml:space="preserve"> </v>
      </c>
      <c r="I91" s="292"/>
      <c r="J91" s="293" t="str">
        <f>Badges!C480</f>
        <v>Scouts' Own for sisterhood</v>
      </c>
      <c r="K91" s="295" t="str">
        <f>IF(Badges!H480="A","A"," ")</f>
        <v xml:space="preserve"> </v>
      </c>
      <c r="M91" s="292"/>
      <c r="N91" s="293" t="str">
        <f>Badges!C554</f>
        <v>Shop for groceries</v>
      </c>
      <c r="O91" s="295" t="str">
        <f>IF(Badges!H554="A","A","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IF(Badges!H408="A","A"," ")</f>
        <v xml:space="preserve"> </v>
      </c>
      <c r="I92" s="292"/>
      <c r="J92" s="293" t="str">
        <f>Badges!C481</f>
        <v>Sisters across time</v>
      </c>
      <c r="K92" s="295" t="str">
        <f>IF(Badges!H481="A","A"," ")</f>
        <v xml:space="preserve"> </v>
      </c>
      <c r="M92" s="292"/>
      <c r="N92" s="293" t="str">
        <f>Badges!C555</f>
        <v>Go on a comparison scavenger</v>
      </c>
      <c r="O92" s="295" t="str">
        <f>IF(Badges!H555="A","A"," ")</f>
        <v xml:space="preserve"> </v>
      </c>
      <c r="Q92" s="372">
        <v>1</v>
      </c>
      <c r="R92" s="329" t="str">
        <f>'Age-Level'!C37</f>
        <v>Choose one line from the Law</v>
      </c>
      <c r="S92" s="309" t="str">
        <f>IF('Age-Level'!H37="A","A","")</f>
        <v/>
      </c>
    </row>
    <row r="93" spans="1:22" x14ac:dyDescent="0.2">
      <c r="A93" s="302"/>
      <c r="B93" s="303" t="str">
        <f>Journeys!B23</f>
        <v>Energize Award</v>
      </c>
      <c r="C93" s="304" t="str">
        <f>Journeys!H27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IF('Age-Level'!H38="A","A","")</f>
        <v/>
      </c>
    </row>
    <row r="94" spans="1:22" x14ac:dyDescent="0.2">
      <c r="A94" s="302"/>
      <c r="B94" s="303" t="str">
        <f>Journeys!B28</f>
        <v>Investigate Award</v>
      </c>
      <c r="C94" s="304" t="str">
        <f>Journeys!H32</f>
        <v xml:space="preserve"> </v>
      </c>
      <c r="E94" s="292"/>
      <c r="F94" s="293" t="str">
        <f>Badges!C410</f>
        <v>Hold a "mock vote" on</v>
      </c>
      <c r="G94" s="295" t="str">
        <f>IF(Badges!H410="A","A"," ")</f>
        <v xml:space="preserve"> </v>
      </c>
      <c r="I94" s="292"/>
      <c r="J94" s="293" t="str">
        <f>Badges!C483</f>
        <v>Improve part of a park in your</v>
      </c>
      <c r="K94" s="295" t="str">
        <f>IF(Badges!H483="A","A"," ")</f>
        <v xml:space="preserve"> </v>
      </c>
      <c r="M94" s="292"/>
      <c r="N94" s="293" t="str">
        <f>Badges!C557</f>
        <v>Help with a family purchase</v>
      </c>
      <c r="O94" s="295" t="str">
        <f>IF(Badges!H557="A","A"," ")</f>
        <v xml:space="preserve"> </v>
      </c>
      <c r="Q94" s="370">
        <v>3</v>
      </c>
      <c r="R94" s="329" t="str">
        <f>'Age-Level'!C39</f>
        <v>Gather three inspirational quotes</v>
      </c>
      <c r="S94" s="309" t="str">
        <f>IF('Age-Level'!H39="A","A","")</f>
        <v/>
      </c>
    </row>
    <row r="95" spans="1:22" x14ac:dyDescent="0.2">
      <c r="A95" s="299"/>
      <c r="B95" s="303" t="str">
        <f>Journeys!B33</f>
        <v>Innovate Award</v>
      </c>
      <c r="C95" s="304" t="str">
        <f>Journeys!H36</f>
        <v xml:space="preserve"> </v>
      </c>
      <c r="E95" s="292"/>
      <c r="F95" s="293" t="str">
        <f>Badges!C411</f>
        <v>For 24 hours, list the laws that</v>
      </c>
      <c r="G95" s="295" t="str">
        <f>IF(Badges!H411="A","A"," ")</f>
        <v xml:space="preserve"> </v>
      </c>
      <c r="I95" s="292"/>
      <c r="J95" s="293" t="str">
        <f>Badges!C484</f>
        <v>Tackle a problem in your</v>
      </c>
      <c r="K95" s="295" t="str">
        <f>IF(Badges!H484="A","A"," ")</f>
        <v xml:space="preserve"> </v>
      </c>
      <c r="M95" s="292"/>
      <c r="N95" s="293" t="str">
        <f>Badges!C558</f>
        <v>Make a plan for your cookie</v>
      </c>
      <c r="O95" s="295" t="str">
        <f>IF(Badges!H558="A","A"," ")</f>
        <v xml:space="preserve"> </v>
      </c>
      <c r="Q95" s="370">
        <v>4</v>
      </c>
      <c r="R95" s="329" t="str">
        <f>'Age-Level'!C40</f>
        <v>Make something to remind you</v>
      </c>
      <c r="S95" s="309" t="str">
        <f>IF('Age-Level'!H40="A","A","")</f>
        <v/>
      </c>
      <c r="U95" s="290"/>
      <c r="V95" s="290"/>
    </row>
    <row r="96" spans="1:22" x14ac:dyDescent="0.2">
      <c r="B96" s="364" t="str">
        <f>Journeys!A39</f>
        <v>aMUSE</v>
      </c>
      <c r="C96" s="365"/>
      <c r="E96" s="292"/>
      <c r="F96" s="293" t="str">
        <f>Badges!C412</f>
        <v>Think about laws you might</v>
      </c>
      <c r="G96" s="295" t="str">
        <f>IF(Badges!H412="A","A"," ")</f>
        <v xml:space="preserve"> </v>
      </c>
      <c r="I96" s="292"/>
      <c r="J96" s="293" t="str">
        <f>Badges!C485</f>
        <v>Make a walking tour for your</v>
      </c>
      <c r="K96" s="295" t="str">
        <f>IF(Badges!H485="A","A"," ")</f>
        <v xml:space="preserve"> </v>
      </c>
      <c r="M96" s="292"/>
      <c r="N96" s="293" t="str">
        <f>Badges!C559</f>
        <v>Look into your future</v>
      </c>
      <c r="O96" s="295" t="str">
        <f>IF(Badges!H559="A","A"," ")</f>
        <v xml:space="preserve"> </v>
      </c>
      <c r="Q96" s="370">
        <v>5</v>
      </c>
      <c r="R96" s="329" t="str">
        <f>'Age-Level'!C41</f>
        <v xml:space="preserve">Make a commitment to live what </v>
      </c>
      <c r="S96" s="309" t="str">
        <f>IF('Age-Level'!H41="A","A","")</f>
        <v/>
      </c>
      <c r="U96" s="290"/>
      <c r="V96" s="290"/>
    </row>
    <row r="97" spans="1:23" x14ac:dyDescent="0.2">
      <c r="B97" s="303" t="str">
        <f>Journeys!B40</f>
        <v>Reach Out</v>
      </c>
      <c r="C97" s="304" t="str">
        <f>Journeys!H42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Journeys!H45</f>
        <v xml:space="preserve"> </v>
      </c>
      <c r="E98" s="292"/>
      <c r="F98" s="293" t="str">
        <f>Badges!C414</f>
        <v>Report on a government meeting</v>
      </c>
      <c r="G98" s="295" t="str">
        <f>IF(Badges!H414="A","A"," ")</f>
        <v xml:space="preserve"> </v>
      </c>
      <c r="I98" s="292"/>
      <c r="J98" s="293" t="str">
        <f>Badges!C487</f>
        <v>Try a tradition from the past</v>
      </c>
      <c r="K98" s="295" t="str">
        <f>IF(Badges!H487="A","A"," ")</f>
        <v xml:space="preserve"> </v>
      </c>
      <c r="M98" s="292">
        <v>1</v>
      </c>
      <c r="N98" s="293" t="str">
        <f>Badges!C564</f>
        <v>Set a group goal</v>
      </c>
      <c r="O98" s="294"/>
      <c r="Q98" s="372">
        <v>1</v>
      </c>
      <c r="R98" s="329" t="str">
        <f>'Age-Level'!C44</f>
        <v>Choose one line from the Law</v>
      </c>
      <c r="S98" s="309" t="str">
        <f>IF('Age-Level'!H44="A","A","")</f>
        <v/>
      </c>
      <c r="U98" s="290"/>
      <c r="V98" s="290"/>
    </row>
    <row r="99" spans="1:23" x14ac:dyDescent="0.2">
      <c r="B99" s="303" t="str">
        <f>Journeys!B46</f>
        <v>Try Out</v>
      </c>
      <c r="C99" s="304" t="str">
        <f>Journeys!H48</f>
        <v xml:space="preserve"> </v>
      </c>
      <c r="E99" s="292"/>
      <c r="F99" s="293" t="str">
        <f>Badges!C415</f>
        <v>Follow the local news every day</v>
      </c>
      <c r="G99" s="295" t="str">
        <f>IF(Badges!H415="A","A"," ")</f>
        <v xml:space="preserve"> </v>
      </c>
      <c r="I99" s="292"/>
      <c r="J99" s="293" t="str">
        <f>Badges!C488</f>
        <v>Create a game about Girl Scout</v>
      </c>
      <c r="K99" s="295" t="str">
        <f>IF(Badges!H488="A","A"," ")</f>
        <v xml:space="preserve"> </v>
      </c>
      <c r="M99" s="292"/>
      <c r="N99" s="293" t="str">
        <f>Badges!C565</f>
        <v>Decide how many boxes of</v>
      </c>
      <c r="O99" s="295" t="str">
        <f>IF(Badges!H565="A","A"," ")</f>
        <v xml:space="preserve"> </v>
      </c>
      <c r="Q99" s="370">
        <v>2</v>
      </c>
      <c r="R99" s="329" t="str">
        <f>'Age-Level'!C45</f>
        <v>Find a woman in your community</v>
      </c>
      <c r="S99" s="309" t="str">
        <f>IF('Age-Level'!H45="A","A","")</f>
        <v/>
      </c>
      <c r="U99" s="368"/>
      <c r="V99" s="369"/>
      <c r="W99" s="328"/>
    </row>
    <row r="100" spans="1:23" x14ac:dyDescent="0.2">
      <c r="B100" s="320"/>
      <c r="C100" s="320"/>
      <c r="E100" s="292"/>
      <c r="F100" s="293" t="str">
        <f>Badges!C416</f>
        <v>Interview a local historian or</v>
      </c>
      <c r="G100" s="295" t="str">
        <f>IF(Badges!H416="A","A"," ")</f>
        <v xml:space="preserve"> </v>
      </c>
      <c r="I100" s="292"/>
      <c r="J100" s="293" t="str">
        <f>Badges!C489</f>
        <v>Start a Dez chain story</v>
      </c>
      <c r="K100" s="295" t="str">
        <f>IF(Badges!H489="A","A"," ")</f>
        <v xml:space="preserve"> </v>
      </c>
      <c r="M100" s="292">
        <v>2</v>
      </c>
      <c r="N100" s="293" t="str">
        <f>Badges!C566</f>
        <v>Explore how a small business</v>
      </c>
      <c r="O100" s="294"/>
      <c r="Q100" s="370">
        <v>3</v>
      </c>
      <c r="R100" s="329" t="str">
        <f>'Age-Level'!C46</f>
        <v>Gather three inspirational quotes</v>
      </c>
      <c r="S100" s="309" t="str">
        <f>IF('Age-Level'!H46="A","A","")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IF(Badges!H567="A","A"," ")</f>
        <v xml:space="preserve"> </v>
      </c>
      <c r="Q101" s="370">
        <v>4</v>
      </c>
      <c r="R101" s="329" t="str">
        <f>'Age-Level'!C47</f>
        <v>Make something to remind you</v>
      </c>
      <c r="S101" s="309" t="str">
        <f>IF('Age-Level'!H47="A","A","")</f>
        <v/>
      </c>
      <c r="U101" s="290"/>
      <c r="V101" s="290"/>
    </row>
    <row r="102" spans="1:23" x14ac:dyDescent="0.2">
      <c r="A102" s="306"/>
      <c r="B102" s="330" t="str">
        <f>Bridging!B6</f>
        <v>Pass It On!</v>
      </c>
      <c r="C102" s="296" t="str">
        <f>IF(Bridging!H10="C","C",IF(Bridging!H10="P","P",""))</f>
        <v/>
      </c>
      <c r="E102" s="292"/>
      <c r="F102" s="293" t="str">
        <f>Badges!C418</f>
        <v>Plan a campaign as if you were</v>
      </c>
      <c r="G102" s="295" t="str">
        <f>IF(Badges!H418="A","A","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IF('Age-Level'!H48="A","A","")</f>
        <v/>
      </c>
      <c r="U102" s="290"/>
      <c r="V102" s="290"/>
    </row>
    <row r="103" spans="1:23" x14ac:dyDescent="0.2">
      <c r="A103" s="306"/>
      <c r="B103" s="307" t="str">
        <f>Bridging!B11</f>
        <v>Look Ahead!</v>
      </c>
      <c r="C103" s="297" t="str">
        <f>IF(Bridging!H15="C","C",IF(Bridging!H15="P","P",""))</f>
        <v/>
      </c>
      <c r="E103" s="292"/>
      <c r="F103" s="293" t="str">
        <f>Badges!C419</f>
        <v>Work on someone else's</v>
      </c>
      <c r="G103" s="295" t="str">
        <f>IF(Badges!H419="A","A"," ")</f>
        <v xml:space="preserve"> </v>
      </c>
      <c r="I103" s="292"/>
      <c r="J103" s="293" t="str">
        <f>Badges!C494</f>
        <v>Go on a flower hunt</v>
      </c>
      <c r="K103" s="295" t="str">
        <f>IF(Badges!H494="A","A"," ")</f>
        <v xml:space="preserve"> </v>
      </c>
      <c r="M103" s="292"/>
      <c r="N103" s="293" t="str">
        <f>Badges!C569</f>
        <v>Brainstorm with your group</v>
      </c>
      <c r="O103" s="295" t="str">
        <f>IF(Badges!H569="A","A"," ")</f>
        <v xml:space="preserve"> </v>
      </c>
      <c r="Q103" s="522" t="str">
        <f>'Age-Level'!B50</f>
        <v>Safety Award</v>
      </c>
      <c r="R103" s="523"/>
      <c r="S103" s="309"/>
      <c r="U103" s="290"/>
      <c r="V103" s="290"/>
    </row>
    <row r="104" spans="1:23" x14ac:dyDescent="0.2">
      <c r="A104" s="306"/>
      <c r="B104" s="329" t="str">
        <f>Bridging!C16</f>
        <v>Plan a Ceremony</v>
      </c>
      <c r="C104" s="297" t="str">
        <f>IF(Bridging!H17="C","C",IF(Bridging!H17="P","P",""))</f>
        <v/>
      </c>
      <c r="E104" s="292"/>
      <c r="F104" s="293" t="str">
        <f>Badges!C420</f>
        <v>Create a pamphlet or poster</v>
      </c>
      <c r="G104" s="295" t="str">
        <f>IF(Badges!H420="A","A"," ")</f>
        <v xml:space="preserve"> </v>
      </c>
      <c r="I104" s="292"/>
      <c r="J104" s="293" t="str">
        <f>Badges!C495</f>
        <v>Grow your flower</v>
      </c>
      <c r="K104" s="295" t="str">
        <f>IF(Badges!H495="A","A"," ")</f>
        <v xml:space="preserve"> </v>
      </c>
      <c r="M104" s="292">
        <v>4</v>
      </c>
      <c r="N104" s="293" t="str">
        <f>Badges!C570</f>
        <v>Learn to make a good impression</v>
      </c>
      <c r="O104" s="294"/>
      <c r="Q104" s="372">
        <v>1</v>
      </c>
      <c r="R104" s="329" t="str">
        <f>'Age-Level'!C51</f>
        <v>Find out what the most common</v>
      </c>
      <c r="S104" s="309" t="str">
        <f>IF('Age-Level'!H51="A","A","")</f>
        <v/>
      </c>
      <c r="U104" s="290"/>
      <c r="V104" s="290"/>
    </row>
    <row r="105" spans="1:23" x14ac:dyDescent="0.2">
      <c r="B105" s="308" t="s">
        <v>602</v>
      </c>
      <c r="C105" s="297" t="str">
        <f>IF(Bridging!H18="C","C",IF(Bridging!H18="P","P",""))</f>
        <v/>
      </c>
      <c r="E105" s="500" t="str">
        <f>Badges!B423</f>
        <v>Simple Meals</v>
      </c>
      <c r="F105" s="501"/>
      <c r="G105" s="501"/>
      <c r="I105" s="292"/>
      <c r="J105" s="293" t="str">
        <f>Badges!C496</f>
        <v>Talk to a real botanist and learn</v>
      </c>
      <c r="K105" s="295" t="str">
        <f>IF(Badges!H496="A","A"," ")</f>
        <v xml:space="preserve"> </v>
      </c>
      <c r="M105" s="292"/>
      <c r="N105" s="293" t="str">
        <f>Badges!C571</f>
        <v>Who is more likely to make a</v>
      </c>
      <c r="O105" s="295" t="str">
        <f>IF(Badges!H571="A","A"," ")</f>
        <v xml:space="preserve"> </v>
      </c>
      <c r="Q105" s="370">
        <v>2</v>
      </c>
      <c r="R105" s="329" t="str">
        <f>'Age-Level'!C52</f>
        <v>Conduct an emergency evacuation</v>
      </c>
      <c r="S105" s="309" t="str">
        <f>IF('Age-Level'!H52="A","A","")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IF('Age-Level'!H53="A","A","")</f>
        <v/>
      </c>
      <c r="U106" s="290"/>
      <c r="V106" s="290"/>
    </row>
    <row r="107" spans="1:23" x14ac:dyDescent="0.2">
      <c r="A107" s="500" t="str">
        <f>Badges!B354</f>
        <v>Drawing</v>
      </c>
      <c r="B107" s="501"/>
      <c r="C107" s="501"/>
      <c r="E107" s="292"/>
      <c r="F107" s="293" t="str">
        <f>Badges!C425</f>
        <v>Visit a restaurant</v>
      </c>
      <c r="G107" s="295" t="str">
        <f>IF(Badges!H425="A","A"," ")</f>
        <v xml:space="preserve"> </v>
      </c>
      <c r="I107" s="292"/>
      <c r="J107" s="293" t="str">
        <f>Badges!C498</f>
        <v>Dye a flower</v>
      </c>
      <c r="K107" s="295" t="str">
        <f>IF(Badges!H498="A","A"," ")</f>
        <v xml:space="preserve"> </v>
      </c>
      <c r="M107" s="292"/>
      <c r="N107" s="293" t="str">
        <f>Badges!C573</f>
        <v>Your sales numbers are the key</v>
      </c>
      <c r="O107" s="295" t="str">
        <f>IF(Badges!H573="A","A"," ")</f>
        <v xml:space="preserve"> </v>
      </c>
      <c r="Q107" s="370">
        <v>4</v>
      </c>
      <c r="R107" s="329" t="str">
        <f>'Age-Level'!C54</f>
        <v>Learn about bicycle safety</v>
      </c>
      <c r="S107" s="309" t="str">
        <f>IF('Age-Level'!H54="A","A","")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IF(Badges!H426="A","A"," ")</f>
        <v xml:space="preserve"> </v>
      </c>
      <c r="I108" s="292"/>
      <c r="J108" s="293" t="str">
        <f>Badges!C499</f>
        <v>Stop and smell the flowers</v>
      </c>
      <c r="K108" s="295" t="str">
        <f>IF(Badges!H499="A","A"," ")</f>
        <v xml:space="preserve"> </v>
      </c>
      <c r="M108" s="500" t="str">
        <f>Badges!B576</f>
        <v>Customer Insights</v>
      </c>
      <c r="N108" s="501"/>
      <c r="O108" s="501"/>
      <c r="Q108" s="370">
        <v>5</v>
      </c>
      <c r="R108" s="329" t="str">
        <f>'Age-Level'!C55</f>
        <v>Go on a hazard-identification walk</v>
      </c>
      <c r="S108" s="309" t="str">
        <f>IF('Age-Level'!H55="A","A","")</f>
        <v/>
      </c>
      <c r="U108" s="290"/>
      <c r="V108" s="290"/>
    </row>
    <row r="109" spans="1:23" x14ac:dyDescent="0.2">
      <c r="A109" s="292"/>
      <c r="B109" s="293" t="str">
        <f>Badges!C356</f>
        <v>Try black and white</v>
      </c>
      <c r="C109" s="295" t="str">
        <f>IF(Badges!H356="A","A"," ")</f>
        <v xml:space="preserve"> </v>
      </c>
      <c r="E109" s="292"/>
      <c r="F109" s="293" t="str">
        <f>Badges!C427</f>
        <v>Tour a kitchen</v>
      </c>
      <c r="G109" s="295" t="str">
        <f>IF(Badges!H427="A","A"," ")</f>
        <v xml:space="preserve"> </v>
      </c>
      <c r="I109" s="292"/>
      <c r="J109" s="293" t="str">
        <f>Badges!C500</f>
        <v>Meet flower families</v>
      </c>
      <c r="K109" s="295" t="str">
        <f>IF(Badges!H500="A","A","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IF(Badges!H357="A","A","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IF(Badges!H578="A","A"," ")</f>
        <v xml:space="preserve"> </v>
      </c>
      <c r="Q110" s="518" t="s">
        <v>600</v>
      </c>
      <c r="R110" s="527"/>
      <c r="S110" s="527"/>
      <c r="U110" s="369"/>
      <c r="V110" s="369"/>
      <c r="W110" s="328"/>
    </row>
    <row r="111" spans="1:23" x14ac:dyDescent="0.2">
      <c r="A111" s="292"/>
      <c r="B111" s="293" t="str">
        <f>Badges!C358</f>
        <v>Mix and match</v>
      </c>
      <c r="C111" s="295" t="str">
        <f>IF(Badges!H358="A","A"," ")</f>
        <v xml:space="preserve"> </v>
      </c>
      <c r="E111" s="292"/>
      <c r="F111" s="293" t="str">
        <f>Badges!C429</f>
        <v>Make easy weekday breakfasts</v>
      </c>
      <c r="G111" s="295" t="str">
        <f>IF(Badges!H429="A","A"," ")</f>
        <v xml:space="preserve"> </v>
      </c>
      <c r="I111" s="292"/>
      <c r="J111" s="293" t="str">
        <f>Badges!C502</f>
        <v>Flowers are fruits in disguise</v>
      </c>
      <c r="K111" s="295" t="str">
        <f>IF(Badges!H502="A","A"," ")</f>
        <v xml:space="preserve"> </v>
      </c>
      <c r="M111" s="292">
        <v>2</v>
      </c>
      <c r="N111" s="293" t="str">
        <f>Badges!C579</f>
        <v>Do some research at the grocery store</v>
      </c>
      <c r="O111" s="294"/>
      <c r="Q111" s="522" t="str">
        <f>'Fun Patches'!C25</f>
        <v>&lt;LIST PATCH HERE&gt;</v>
      </c>
      <c r="R111" s="528"/>
      <c r="S111" s="304" t="str">
        <f>IF('Fun Patches'!H25="A","A","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IF(Badges!H430="A","A"," ")</f>
        <v xml:space="preserve"> </v>
      </c>
      <c r="I112" s="292"/>
      <c r="J112" s="293" t="str">
        <f>Badges!C503</f>
        <v>Flowers are healers</v>
      </c>
      <c r="K112" s="295" t="str">
        <f>IF(Badges!H503="A","A"," ")</f>
        <v xml:space="preserve"> </v>
      </c>
      <c r="M112" s="292"/>
      <c r="N112" s="293" t="str">
        <f>Badges!C580</f>
        <v>Walk through the aisles with your</v>
      </c>
      <c r="O112" s="295" t="str">
        <f>IF(Badges!H580="A","A"," ")</f>
        <v xml:space="preserve"> </v>
      </c>
      <c r="Q112" s="522" t="str">
        <f>'Fun Patches'!C26</f>
        <v>&lt;LIST PATCH HERE&gt;</v>
      </c>
      <c r="R112" s="528"/>
      <c r="S112" s="304" t="str">
        <f>IF('Fun Patches'!H26="A","A"," ")</f>
        <v xml:space="preserve"> </v>
      </c>
      <c r="U112" s="290"/>
      <c r="V112" s="290"/>
    </row>
    <row r="113" spans="1:22" x14ac:dyDescent="0.2">
      <c r="A113" s="292"/>
      <c r="B113" s="293" t="str">
        <f>Badges!C360</f>
        <v>Draw a picture of something that</v>
      </c>
      <c r="C113" s="295" t="str">
        <f>IF(Badges!H360="A","A"," ")</f>
        <v xml:space="preserve"> </v>
      </c>
      <c r="E113" s="292"/>
      <c r="F113" s="293" t="str">
        <f>Badges!C431</f>
        <v>Make a weekend breakfast</v>
      </c>
      <c r="G113" s="295" t="str">
        <f>IF(Badges!H431="A","A"," ")</f>
        <v xml:space="preserve"> </v>
      </c>
      <c r="I113" s="292"/>
      <c r="J113" s="293" t="str">
        <f>Badges!C504</f>
        <v>Flowers are calming</v>
      </c>
      <c r="K113" s="295" t="str">
        <f>IF(Badges!H504="A","A"," ")</f>
        <v xml:space="preserve"> </v>
      </c>
      <c r="M113" s="292">
        <v>3</v>
      </c>
      <c r="N113" s="293" t="str">
        <f>Badges!C581</f>
        <v>Find out who buys cookies and why</v>
      </c>
      <c r="O113" s="294"/>
      <c r="Q113" s="522" t="str">
        <f>'Fun Patches'!C27</f>
        <v>&lt;LIST PATCH HERE&gt;</v>
      </c>
      <c r="R113" s="528"/>
      <c r="S113" s="304" t="str">
        <f>IF('Fun Patches'!H27="A","A"," ")</f>
        <v xml:space="preserve"> </v>
      </c>
      <c r="U113" s="290"/>
      <c r="V113" s="290"/>
    </row>
    <row r="114" spans="1:22" x14ac:dyDescent="0.2">
      <c r="A114" s="292"/>
      <c r="B114" s="293" t="str">
        <f>Badges!C361</f>
        <v>Use hatching and crosshatching</v>
      </c>
      <c r="C114" s="295" t="str">
        <f>IF(Badges!H361="A","A","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IF(Badges!H582="A","A"," ")</f>
        <v xml:space="preserve"> </v>
      </c>
      <c r="Q114" s="522" t="str">
        <f>'Fun Patches'!C28</f>
        <v>&lt;LIST PATCH HERE&gt;</v>
      </c>
      <c r="R114" s="528"/>
      <c r="S114" s="304" t="str">
        <f>IF('Fun Patches'!H28="A","A"," ")</f>
        <v xml:space="preserve"> </v>
      </c>
      <c r="U114" s="290"/>
      <c r="V114" s="290"/>
    </row>
    <row r="115" spans="1:22" x14ac:dyDescent="0.2">
      <c r="A115" s="292"/>
      <c r="B115" s="293" t="str">
        <f>Badges!C362</f>
        <v>Use smudging to make shadows</v>
      </c>
      <c r="C115" s="295" t="str">
        <f>IF(Badges!H362="A","A"," ")</f>
        <v xml:space="preserve"> </v>
      </c>
      <c r="E115" s="292"/>
      <c r="F115" s="293" t="str">
        <f>Badges!C433</f>
        <v>Faltbread</v>
      </c>
      <c r="G115" s="295" t="str">
        <f>IF(Badges!H433="A","A"," ")</f>
        <v xml:space="preserve"> </v>
      </c>
      <c r="I115" s="292"/>
      <c r="J115" s="293" t="str">
        <f>Badges!C506</f>
        <v>Make a flower necklace</v>
      </c>
      <c r="K115" s="295" t="str">
        <f>IF(Badges!H506="A","A"," ")</f>
        <v xml:space="preserve"> </v>
      </c>
      <c r="M115" s="292">
        <v>4</v>
      </c>
      <c r="N115" s="293" t="str">
        <f>Badges!C583</f>
        <v>Learn from people who don't buy</v>
      </c>
      <c r="O115" s="294"/>
      <c r="Q115" s="522" t="str">
        <f>'Fun Patches'!C29</f>
        <v>&lt;LIST PATCH HERE&gt;</v>
      </c>
      <c r="R115" s="528"/>
      <c r="S115" s="304" t="str">
        <f>IF('Fun Patches'!H29="A","A","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IF(Badges!H434="A","A"," ")</f>
        <v xml:space="preserve"> </v>
      </c>
      <c r="I116" s="292"/>
      <c r="J116" s="293" t="str">
        <f>Badges!C507</f>
        <v>Dried-flower art</v>
      </c>
      <c r="K116" s="295" t="str">
        <f>IF(Badges!H507="A","A"," ")</f>
        <v xml:space="preserve"> </v>
      </c>
      <c r="M116" s="292"/>
      <c r="N116" s="293" t="str">
        <f>Badges!C584</f>
        <v>Hearing people say, "No, thanks"</v>
      </c>
      <c r="O116" s="295" t="str">
        <f>IF(Badges!H584="A","A"," ")</f>
        <v xml:space="preserve"> </v>
      </c>
      <c r="Q116" s="522" t="str">
        <f>'Fun Patches'!C30</f>
        <v>&lt;LIST PATCH HERE&gt;</v>
      </c>
      <c r="R116" s="528"/>
      <c r="S116" s="304" t="str">
        <f>IF('Fun Patches'!H30="A","A"," ")</f>
        <v xml:space="preserve"> </v>
      </c>
    </row>
    <row r="117" spans="1:22" x14ac:dyDescent="0.2">
      <c r="A117" s="292"/>
      <c r="B117" s="293" t="str">
        <f>Badges!C364</f>
        <v>Draw an outdoor scene</v>
      </c>
      <c r="C117" s="295" t="str">
        <f>IF(Badges!H364="A","A"," ")</f>
        <v xml:space="preserve"> </v>
      </c>
      <c r="E117" s="292"/>
      <c r="F117" s="293" t="str">
        <f>Badges!C435</f>
        <v>Pocket food</v>
      </c>
      <c r="G117" s="295" t="str">
        <f>IF(Badges!H435="A","A"," ")</f>
        <v xml:space="preserve"> </v>
      </c>
      <c r="I117" s="292"/>
      <c r="J117" s="293" t="str">
        <f>Badges!C508</f>
        <v>Fun with flower look-alikes</v>
      </c>
      <c r="K117" s="295" t="str">
        <f>IF(Badges!H508="A","A"," ")</f>
        <v xml:space="preserve"> </v>
      </c>
      <c r="M117" s="292">
        <v>5</v>
      </c>
      <c r="N117" s="293" t="str">
        <f>Badges!C585</f>
        <v>Listen for clues and ask great questions</v>
      </c>
      <c r="O117" s="294"/>
      <c r="Q117" s="522" t="str">
        <f>'Fun Patches'!C31</f>
        <v>&lt;LIST PATCH HERE&gt;</v>
      </c>
      <c r="R117" s="528"/>
      <c r="S117" s="304" t="str">
        <f>IF('Fun Patches'!H31="A","A"," ")</f>
        <v xml:space="preserve"> </v>
      </c>
    </row>
    <row r="118" spans="1:22" x14ac:dyDescent="0.2">
      <c r="A118" s="292"/>
      <c r="B118" s="293" t="str">
        <f>Badges!C365</f>
        <v>Zoom in on an object</v>
      </c>
      <c r="C118" s="295" t="str">
        <f>IF(Badges!H365="A","A","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IF(Badges!H586="A","A"," ")</f>
        <v xml:space="preserve"> </v>
      </c>
      <c r="Q118" s="522" t="str">
        <f>'Fun Patches'!C32</f>
        <v>&lt;LIST PATCH HERE&gt;</v>
      </c>
      <c r="R118" s="528"/>
      <c r="S118" s="304" t="str">
        <f>IF('Fun Patches'!H32="A","A"," ")</f>
        <v xml:space="preserve"> </v>
      </c>
    </row>
    <row r="119" spans="1:22" x14ac:dyDescent="0.2">
      <c r="A119" s="292"/>
      <c r="B119" s="293" t="str">
        <f>Badges!C366</f>
        <v>Take a bug's-eye view</v>
      </c>
      <c r="C119" s="295" t="str">
        <f>IF(Badges!H366="A","A"," ")</f>
        <v xml:space="preserve"> </v>
      </c>
      <c r="E119" s="292"/>
      <c r="F119" s="293" t="str">
        <f>Badges!C437</f>
        <v>Make a dessert you've never</v>
      </c>
      <c r="G119" s="295" t="str">
        <f>IF(Badges!H437="A","A"," ")</f>
        <v xml:space="preserve"> </v>
      </c>
      <c r="I119" s="292"/>
      <c r="J119" s="293" t="str">
        <f>Badges!C510</f>
        <v>Bouquet</v>
      </c>
      <c r="K119" s="295" t="str">
        <f>IF(Badges!H510="A","A"," ")</f>
        <v xml:space="preserve"> </v>
      </c>
      <c r="M119" s="302"/>
      <c r="N119" s="318"/>
      <c r="O119" s="328"/>
      <c r="Q119" s="522" t="str">
        <f>'Fun Patches'!C33</f>
        <v>&lt;LIST PATCH HERE&gt;</v>
      </c>
      <c r="R119" s="528"/>
      <c r="S119" s="304" t="str">
        <f>IF('Fun Patches'!H33="A","A","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IF(Badges!H438="A","A"," ")</f>
        <v xml:space="preserve"> </v>
      </c>
      <c r="I120" s="292"/>
      <c r="J120" s="293" t="str">
        <f>Badges!C511</f>
        <v>Corsage</v>
      </c>
      <c r="K120" s="295" t="str">
        <f>IF(Badges!H511="A","A"," ")</f>
        <v xml:space="preserve"> </v>
      </c>
      <c r="M120" s="518" t="s">
        <v>89</v>
      </c>
      <c r="N120" s="527"/>
      <c r="O120" s="527"/>
      <c r="Q120" s="522" t="str">
        <f>'Fun Patches'!C34</f>
        <v>&lt;LIST PATCH HERE&gt;</v>
      </c>
      <c r="R120" s="528"/>
      <c r="S120" s="304" t="str">
        <f>IF('Fun Patches'!H34="A","A"," ")</f>
        <v xml:space="preserve"> </v>
      </c>
    </row>
    <row r="121" spans="1:22" x14ac:dyDescent="0.2">
      <c r="A121" s="292"/>
      <c r="B121" s="293" t="str">
        <f>Badges!C368</f>
        <v>Draw a new cover for your</v>
      </c>
      <c r="C121" s="295" t="str">
        <f>IF(Badges!H368="A","A"," ")</f>
        <v xml:space="preserve"> </v>
      </c>
      <c r="E121" s="292"/>
      <c r="F121" s="293" t="str">
        <f>Badges!C439</f>
        <v>Make a holiday dessert</v>
      </c>
      <c r="G121" s="295" t="str">
        <f>IF(Badges!H439="A","A"," ")</f>
        <v xml:space="preserve"> </v>
      </c>
      <c r="I121" s="292"/>
      <c r="J121" s="293" t="str">
        <f>Badges!C512</f>
        <v>Arrangement</v>
      </c>
      <c r="K121" s="295" t="str">
        <f>IF(Badges!H512="A","A"," ")</f>
        <v xml:space="preserve"> </v>
      </c>
      <c r="M121" s="529" t="str">
        <f>'Fun Patches'!C5</f>
        <v>&lt;LIST PATCH HERE&gt;</v>
      </c>
      <c r="N121" s="530"/>
      <c r="O121" s="295" t="str">
        <f>IF('Fun Patches'!H5="A","A"," ")</f>
        <v xml:space="preserve"> </v>
      </c>
      <c r="Q121" s="522" t="str">
        <f>'Fun Patches'!C35</f>
        <v>&lt;LIST PATCH HERE&gt;</v>
      </c>
      <c r="R121" s="528"/>
      <c r="S121" s="304" t="str">
        <f>IF('Fun Patches'!H35="A","A"," ")</f>
        <v xml:space="preserve"> </v>
      </c>
    </row>
    <row r="122" spans="1:22" x14ac:dyDescent="0.2">
      <c r="A122" s="292"/>
      <c r="B122" s="293" t="str">
        <f>Badges!C369</f>
        <v>Draw a cartoon</v>
      </c>
      <c r="C122" s="295" t="str">
        <f>IF(Badges!H369="A","A","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Patches'!H6="A","A"," ")</f>
        <v xml:space="preserve"> </v>
      </c>
      <c r="Q122" s="522" t="str">
        <f>'Fun Patches'!C36</f>
        <v>&lt;LIST PATCH HERE&gt;</v>
      </c>
      <c r="R122" s="528"/>
      <c r="S122" s="304" t="str">
        <f>IF('Fun Patches'!H36="A","A"," ")</f>
        <v xml:space="preserve"> </v>
      </c>
    </row>
    <row r="123" spans="1:22" x14ac:dyDescent="0.2">
      <c r="A123" s="292"/>
      <c r="B123" s="293" t="str">
        <f>Badges!C370</f>
        <v>Draw a logo</v>
      </c>
      <c r="C123" s="295" t="str">
        <f>IF(Badges!H370="A","A"," ")</f>
        <v xml:space="preserve"> </v>
      </c>
      <c r="E123" s="292"/>
      <c r="F123" s="293" t="str">
        <f>Badges!C441</f>
        <v xml:space="preserve">Make a salad meal using a </v>
      </c>
      <c r="G123" s="295" t="str">
        <f>IF(Badges!H441="A","A"," ")</f>
        <v xml:space="preserve"> </v>
      </c>
      <c r="I123" s="292">
        <v>1</v>
      </c>
      <c r="J123" s="293" t="str">
        <f>Badges!C517</f>
        <v>Explore businesses you might like</v>
      </c>
      <c r="K123" s="294"/>
      <c r="M123" s="522" t="str">
        <f>'Fun Patches'!C7</f>
        <v>&lt;LIST PATCH HERE&gt;</v>
      </c>
      <c r="N123" s="528"/>
      <c r="O123" s="304" t="str">
        <f>IF('Fun Patches'!H7="A","A"," ")</f>
        <v xml:space="preserve"> </v>
      </c>
      <c r="Q123" s="522" t="str">
        <f>'Fun Patches'!C37</f>
        <v>&lt;LIST PATCH HERE&gt;</v>
      </c>
      <c r="R123" s="528"/>
      <c r="S123" s="304" t="str">
        <f>IF('Fun Patches'!H37="A","A"," ")</f>
        <v xml:space="preserve"> </v>
      </c>
    </row>
    <row r="124" spans="1:22" x14ac:dyDescent="0.2">
      <c r="A124" s="292">
        <v>5</v>
      </c>
      <c r="B124" s="293" t="str">
        <f>Badges!C371</f>
        <v>Make your masterpiece-and show</v>
      </c>
      <c r="C124" s="294"/>
      <c r="E124" s="292"/>
      <c r="F124" s="293" t="str">
        <f>Badges!C442</f>
        <v>Make a soup, stew, or other</v>
      </c>
      <c r="G124" s="295" t="str">
        <f>IF(Badges!H442="A","A"," ")</f>
        <v xml:space="preserve"> </v>
      </c>
      <c r="I124" s="292"/>
      <c r="J124" s="293" t="str">
        <f>Badges!C518</f>
        <v>Go straight to the source</v>
      </c>
      <c r="K124" s="295" t="str">
        <f>IF(Badges!H518="A","A"," ")</f>
        <v xml:space="preserve"> </v>
      </c>
      <c r="M124" s="522" t="str">
        <f>'Fun Patches'!C8</f>
        <v>&lt;LIST PATCH HERE&gt;</v>
      </c>
      <c r="N124" s="528"/>
      <c r="O124" s="304" t="str">
        <f>IF('Fun Patches'!H8="A","A"," ")</f>
        <v xml:space="preserve"> </v>
      </c>
      <c r="Q124" s="522" t="str">
        <f>'Fun Patches'!C38</f>
        <v>&lt;LIST PATCH HERE&gt;</v>
      </c>
      <c r="R124" s="528"/>
      <c r="S124" s="304" t="str">
        <f>IF('Fun Patches'!H38="A","A"," ")</f>
        <v xml:space="preserve"> </v>
      </c>
    </row>
    <row r="125" spans="1:22" x14ac:dyDescent="0.2">
      <c r="A125" s="292"/>
      <c r="B125" s="293" t="str">
        <f>Badges!C372</f>
        <v>Host an art show at a group</v>
      </c>
      <c r="C125" s="295" t="str">
        <f>IF(Badges!H372="A","A"," ")</f>
        <v xml:space="preserve"> </v>
      </c>
      <c r="E125" s="292"/>
      <c r="F125" s="293" t="str">
        <f>Badges!C443</f>
        <v>Make three dishes for one meal</v>
      </c>
      <c r="G125" s="295" t="str">
        <f>IF(Badges!H443="A","A"," ")</f>
        <v xml:space="preserve"> </v>
      </c>
      <c r="I125" s="292"/>
      <c r="J125" s="293" t="str">
        <f>Badges!C519</f>
        <v>Get associated</v>
      </c>
      <c r="K125" s="295" t="str">
        <f>IF(Badges!H519="A","A"," ")</f>
        <v xml:space="preserve"> </v>
      </c>
      <c r="M125" s="522" t="str">
        <f>'Fun Patches'!C9</f>
        <v>&lt;LIST PATCH HERE&gt;</v>
      </c>
      <c r="N125" s="528"/>
      <c r="O125" s="304" t="str">
        <f>IF('Fun Patches'!H9="A","A"," ")</f>
        <v xml:space="preserve"> </v>
      </c>
      <c r="Q125" s="522" t="str">
        <f>'Fun Patches'!C39</f>
        <v>&lt;LIST PATCH HERE&gt;</v>
      </c>
      <c r="R125" s="528"/>
      <c r="S125" s="304" t="str">
        <f>IF('Fun Patches'!H39="A","A"," ")</f>
        <v xml:space="preserve"> </v>
      </c>
    </row>
    <row r="126" spans="1:22" x14ac:dyDescent="0.2">
      <c r="A126" s="292"/>
      <c r="B126" s="293" t="str">
        <f>Badges!C373</f>
        <v>Host an art gallery party at</v>
      </c>
      <c r="C126" s="295" t="str">
        <f>IF(Badges!H373="A","A"," ")</f>
        <v xml:space="preserve"> </v>
      </c>
      <c r="E126" s="500" t="str">
        <f>Badges!B446</f>
        <v>Junior First Aid</v>
      </c>
      <c r="F126" s="501"/>
      <c r="G126" s="501"/>
      <c r="I126" s="292"/>
      <c r="J126" s="293" t="str">
        <f>Badges!C520</f>
        <v>Read all about it</v>
      </c>
      <c r="K126" s="295" t="str">
        <f>IF(Badges!H520="A","A"," ")</f>
        <v xml:space="preserve"> </v>
      </c>
      <c r="M126" s="522" t="str">
        <f>'Fun Patches'!C10</f>
        <v>&lt;LIST PATCH HERE&gt;</v>
      </c>
      <c r="N126" s="528"/>
      <c r="O126" s="304" t="str">
        <f>IF('Fun Patches'!H10="A","A"," ")</f>
        <v xml:space="preserve"> </v>
      </c>
      <c r="Q126" s="522" t="str">
        <f>'Fun Patches'!C40</f>
        <v>&lt;LIST PATCH HERE&gt;</v>
      </c>
      <c r="R126" s="528"/>
      <c r="S126" s="304" t="str">
        <f>IF('Fun Patches'!H40="A","A"," ")</f>
        <v xml:space="preserve"> </v>
      </c>
    </row>
    <row r="127" spans="1:22" x14ac:dyDescent="0.2">
      <c r="A127" s="292"/>
      <c r="B127" s="293" t="str">
        <f>Badges!C374</f>
        <v>Create a special art scrapbook</v>
      </c>
      <c r="C127" s="295" t="str">
        <f>IF(Badges!H374="A","A","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Patches'!H11="A","A"," ")</f>
        <v xml:space="preserve"> </v>
      </c>
      <c r="Q127" s="522" t="str">
        <f>'Fun Patches'!C41</f>
        <v>&lt;LIST PATCH HERE&gt;</v>
      </c>
      <c r="R127" s="528"/>
      <c r="S127" s="304" t="str">
        <f>IF('Fun Patches'!H41="A","A"," ")</f>
        <v xml:space="preserve"> </v>
      </c>
    </row>
    <row r="128" spans="1:22" x14ac:dyDescent="0.2">
      <c r="A128" s="500" t="str">
        <f>Badges!B377</f>
        <v>Practice with Purpose</v>
      </c>
      <c r="B128" s="501"/>
      <c r="C128" s="501"/>
      <c r="E128" s="292"/>
      <c r="F128" s="293" t="str">
        <f>Badges!C448</f>
        <v>Make posters</v>
      </c>
      <c r="G128" s="295" t="str">
        <f>IF(Badges!H448="A","A"," ")</f>
        <v xml:space="preserve"> </v>
      </c>
      <c r="I128" s="292"/>
      <c r="J128" s="293" t="str">
        <f>Badges!C522</f>
        <v>Follow in someone's footsteps</v>
      </c>
      <c r="K128" s="295" t="str">
        <f>IF(Badges!H522="A","A"," ")</f>
        <v xml:space="preserve"> </v>
      </c>
      <c r="M128" s="522" t="str">
        <f>'Fun Patches'!C12</f>
        <v>&lt;LIST PATCH HERE&gt;</v>
      </c>
      <c r="N128" s="528"/>
      <c r="O128" s="304" t="str">
        <f>IF('Fun Patches'!H12="A","A"," ")</f>
        <v xml:space="preserve"> </v>
      </c>
      <c r="Q128" s="522" t="str">
        <f>'Fun Patches'!C42</f>
        <v>&lt;LIST PATCH HERE&gt;</v>
      </c>
      <c r="R128" s="528"/>
      <c r="S128" s="304" t="str">
        <f>IF('Fun Patches'!H42="A","A"," ")</f>
        <v xml:space="preserve"> </v>
      </c>
    </row>
    <row r="129" spans="1:19" x14ac:dyDescent="0.2">
      <c r="A129" s="292">
        <v>1</v>
      </c>
      <c r="B129" s="293" t="str">
        <f>Badges!C378</f>
        <v>Decide on your goal</v>
      </c>
      <c r="C129" s="294"/>
      <c r="E129" s="292"/>
      <c r="F129" s="293" t="str">
        <f>Badges!C449</f>
        <v>Create a skit</v>
      </c>
      <c r="G129" s="295" t="str">
        <f>IF(Badges!H449="A","A"," ")</f>
        <v xml:space="preserve"> </v>
      </c>
      <c r="I129" s="292"/>
      <c r="J129" s="293" t="str">
        <f>Badges!C523</f>
        <v>Get on the phone</v>
      </c>
      <c r="K129" s="295" t="str">
        <f>IF(Badges!H523="A","A"," ")</f>
        <v xml:space="preserve"> </v>
      </c>
      <c r="M129" s="522" t="str">
        <f>'Fun Patches'!C13</f>
        <v>&lt;LIST PATCH HERE&gt;</v>
      </c>
      <c r="N129" s="528"/>
      <c r="O129" s="304" t="str">
        <f>IF('Fun Patches'!H13="A","A"," ")</f>
        <v xml:space="preserve"> </v>
      </c>
      <c r="Q129" s="522" t="str">
        <f>'Fun Patches'!C43</f>
        <v>&lt;LIST PATCH HERE&gt;</v>
      </c>
      <c r="R129" s="528"/>
      <c r="S129" s="304" t="str">
        <f>IF('Fun Patches'!H43="A","A"," ")</f>
        <v xml:space="preserve"> </v>
      </c>
    </row>
    <row r="130" spans="1:19" x14ac:dyDescent="0.2">
      <c r="A130" s="292"/>
      <c r="B130" s="293" t="str">
        <f>Badges!C379</f>
        <v>Ask a coach for advice</v>
      </c>
      <c r="C130" s="295" t="str">
        <f>IF(Badges!H379="A","A"," ")</f>
        <v xml:space="preserve"> </v>
      </c>
      <c r="E130" s="292"/>
      <c r="F130" s="293" t="str">
        <f>Badges!C450</f>
        <v xml:space="preserve">Make a short video  </v>
      </c>
      <c r="G130" s="295" t="str">
        <f>IF(Badges!H450="A","A"," ")</f>
        <v xml:space="preserve"> </v>
      </c>
      <c r="I130" s="292"/>
      <c r="J130" s="293" t="str">
        <f>Badges!C524</f>
        <v>Invite an expert speaker</v>
      </c>
      <c r="K130" s="295" t="str">
        <f>IF(Badges!H524="A","A"," ")</f>
        <v xml:space="preserve"> </v>
      </c>
      <c r="M130" s="522" t="str">
        <f>'Fun Patches'!C14</f>
        <v>&lt;LIST PATCH HERE&gt;</v>
      </c>
      <c r="N130" s="528"/>
      <c r="O130" s="304" t="str">
        <f>IF('Fun Patches'!H14="A","A"," ")</f>
        <v xml:space="preserve"> </v>
      </c>
      <c r="Q130" s="522" t="str">
        <f>'Fun Patches'!C44</f>
        <v>&lt;LIST PATCH HERE&gt;</v>
      </c>
      <c r="R130" s="528"/>
      <c r="S130" s="304" t="str">
        <f>IF('Fun Patches'!H44="A","A"," ")</f>
        <v xml:space="preserve"> </v>
      </c>
    </row>
    <row r="131" spans="1:19" x14ac:dyDescent="0.2">
      <c r="A131" s="292"/>
      <c r="B131" s="293" t="str">
        <f>Badges!C380</f>
        <v>Speak to a trainer at a gym or</v>
      </c>
      <c r="C131" s="295" t="str">
        <f>IF(Badges!H380="A","A","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Patches'!H15="A","A"," ")</f>
        <v xml:space="preserve"> </v>
      </c>
      <c r="Q131" s="522" t="str">
        <f>'Fun Patches'!C45</f>
        <v>&lt;LIST PATCH HERE&gt;</v>
      </c>
      <c r="R131" s="528"/>
      <c r="S131" s="304" t="str">
        <f>IF('Fun Patches'!H45="A","A"," ")</f>
        <v xml:space="preserve"> </v>
      </c>
    </row>
    <row r="132" spans="1:19" x14ac:dyDescent="0.2">
      <c r="A132" s="292"/>
      <c r="B132" s="293" t="str">
        <f>Badges!C381</f>
        <v>Talk with a physical education or</v>
      </c>
      <c r="C132" s="295" t="str">
        <f>IF(Badges!H381="A","A"," ")</f>
        <v xml:space="preserve"> </v>
      </c>
      <c r="E132" s="292"/>
      <c r="F132" s="293" t="str">
        <f>Badges!C452</f>
        <v>Talk to an EMT or firefighter</v>
      </c>
      <c r="G132" s="295" t="str">
        <f>IF(Badges!H452="A","A"," ")</f>
        <v xml:space="preserve"> </v>
      </c>
      <c r="I132" s="292"/>
      <c r="J132" s="293" t="str">
        <f>Badges!C526</f>
        <v>Take it to the bank</v>
      </c>
      <c r="K132" s="295" t="str">
        <f>IF(Badges!H526="A","A"," ")</f>
        <v xml:space="preserve"> </v>
      </c>
      <c r="M132" s="522" t="str">
        <f>'Fun Patches'!C16</f>
        <v>&lt;LIST PATCH HERE&gt;</v>
      </c>
      <c r="N132" s="528"/>
      <c r="O132" s="304" t="str">
        <f>IF('Fun Patches'!H16="A","A"," ")</f>
        <v xml:space="preserve"> </v>
      </c>
      <c r="Q132" s="522" t="str">
        <f>'Fun Patches'!C46</f>
        <v>&lt;LIST PATCH HERE&gt;</v>
      </c>
      <c r="R132" s="528"/>
      <c r="S132" s="304" t="str">
        <f>IF('Fun Patches'!H46="A","A"," ")</f>
        <v xml:space="preserve"> </v>
      </c>
    </row>
    <row r="133" spans="1:19" x14ac:dyDescent="0.2">
      <c r="A133" s="292">
        <v>2</v>
      </c>
      <c r="B133" s="293" t="str">
        <f>Badges!C382</f>
        <v>Increase your endurance</v>
      </c>
      <c r="C133" s="294"/>
      <c r="E133" s="292"/>
      <c r="F133" s="293" t="str">
        <f>Badges!C453</f>
        <v>Talk to police officers</v>
      </c>
      <c r="G133" s="295" t="str">
        <f>IF(Badges!H453="A","A"," ")</f>
        <v xml:space="preserve"> </v>
      </c>
      <c r="I133" s="292"/>
      <c r="J133" s="293" t="str">
        <f>Badges!C527</f>
        <v>Meet the Chamber of Commerce</v>
      </c>
      <c r="K133" s="295" t="str">
        <f>IF(Badges!H527="A","A"," ")</f>
        <v xml:space="preserve"> </v>
      </c>
      <c r="M133" s="529" t="str">
        <f>'Fun Patches'!C17</f>
        <v>&lt;LIST PATCH HERE&gt;</v>
      </c>
      <c r="N133" s="530"/>
      <c r="O133" s="295" t="str">
        <f>IF('Fun Patches'!H17="A","A"," ")</f>
        <v xml:space="preserve"> </v>
      </c>
      <c r="Q133" s="529" t="str">
        <f>'Fun Patches'!C47</f>
        <v>&lt;LIST PATCH HERE&gt;</v>
      </c>
      <c r="R133" s="530"/>
      <c r="S133" s="295" t="str">
        <f>IF('Fun Patches'!H47="A","A"," ")</f>
        <v xml:space="preserve"> </v>
      </c>
    </row>
    <row r="134" spans="1:19" x14ac:dyDescent="0.2">
      <c r="A134" s="292"/>
      <c r="B134" s="293" t="str">
        <f>Badges!C383</f>
        <v>Run</v>
      </c>
      <c r="C134" s="295" t="str">
        <f>IF(Badges!H383="A","A"," ")</f>
        <v xml:space="preserve"> </v>
      </c>
      <c r="E134" s="292"/>
      <c r="F134" s="293" t="str">
        <f>Badges!C454</f>
        <v>Tour an emergency room or</v>
      </c>
      <c r="G134" s="295" t="str">
        <f>IF(Badges!H454="A","A"," ")</f>
        <v xml:space="preserve"> </v>
      </c>
      <c r="I134" s="292"/>
      <c r="J134" s="293" t="str">
        <f>Badges!C528</f>
        <v>Find out about the Small</v>
      </c>
      <c r="K134" s="295" t="str">
        <f>IF(Badges!H528="A","A"," ")</f>
        <v xml:space="preserve"> </v>
      </c>
      <c r="M134" s="522" t="str">
        <f>'Fun Patches'!C18</f>
        <v>&lt;LIST PATCH HERE&gt;</v>
      </c>
      <c r="N134" s="528"/>
      <c r="O134" s="304" t="str">
        <f>IF('Fun Patches'!H18="A","A"," ")</f>
        <v xml:space="preserve"> </v>
      </c>
      <c r="Q134" s="522" t="str">
        <f>'Fun Patches'!C48</f>
        <v>&lt;LIST PATCH HERE&gt;</v>
      </c>
      <c r="R134" s="528"/>
      <c r="S134" s="304" t="str">
        <f>IF('Fun Patches'!H48="A","A"," ")</f>
        <v xml:space="preserve"> </v>
      </c>
    </row>
    <row r="135" spans="1:19" x14ac:dyDescent="0.2">
      <c r="A135" s="292"/>
      <c r="B135" s="293" t="str">
        <f>Badges!C384</f>
        <v>Dance</v>
      </c>
      <c r="C135" s="295" t="str">
        <f>IF(Badges!H384="A","A","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Patches'!H19="A","A"," ")</f>
        <v xml:space="preserve"> </v>
      </c>
      <c r="Q135" s="522" t="str">
        <f>'Fun Patches'!C49</f>
        <v>&lt;LIST PATCH HERE&gt;</v>
      </c>
      <c r="R135" s="528"/>
      <c r="S135" s="304" t="str">
        <f>IF('Fun Patches'!H49="A","A"," ")</f>
        <v xml:space="preserve"> </v>
      </c>
    </row>
    <row r="136" spans="1:19" x14ac:dyDescent="0.2">
      <c r="A136" s="292"/>
      <c r="B136" s="293" t="str">
        <f>Badges!C385</f>
        <v>Work out routine!</v>
      </c>
      <c r="C136" s="295" t="str">
        <f>IF(Badges!H385="A","A"," ")</f>
        <v xml:space="preserve"> </v>
      </c>
      <c r="E136" s="292"/>
      <c r="F136" s="293" t="str">
        <f>Badges!C456</f>
        <v xml:space="preserve">Make a first aid kit that fits in </v>
      </c>
      <c r="G136" s="295" t="str">
        <f>IF(Badges!H456="A","A"," ")</f>
        <v xml:space="preserve"> </v>
      </c>
      <c r="I136" s="292"/>
      <c r="J136" s="293" t="str">
        <f>Badges!C530</f>
        <v>Create a customer-service pledge</v>
      </c>
      <c r="K136" s="295" t="str">
        <f>IF(Badges!H530="A","A"," ")</f>
        <v xml:space="preserve"> </v>
      </c>
      <c r="M136" s="522" t="str">
        <f>'Fun Patches'!C20</f>
        <v>&lt;LIST PATCH HERE&gt;</v>
      </c>
      <c r="N136" s="528"/>
      <c r="O136" s="304" t="str">
        <f>IF('Fun Patches'!H20="A","A"," ")</f>
        <v xml:space="preserve"> </v>
      </c>
      <c r="Q136" s="522" t="str">
        <f>'Fun Patches'!C50</f>
        <v>&lt;LIST PATCH HERE&gt;</v>
      </c>
      <c r="R136" s="528"/>
      <c r="S136" s="304" t="str">
        <f>IF('Fun Patches'!H50="A","A"," ")</f>
        <v xml:space="preserve"> </v>
      </c>
    </row>
    <row r="137" spans="1:19" x14ac:dyDescent="0.2">
      <c r="A137" s="302"/>
      <c r="B137" s="318"/>
      <c r="C137" s="328"/>
      <c r="E137" s="292"/>
      <c r="F137" s="293" t="str">
        <f>Badges!C457</f>
        <v>Make a kit that fits in a car's</v>
      </c>
      <c r="G137" s="295" t="str">
        <f>IF(Badges!H457="A","A"," ")</f>
        <v xml:space="preserve"> </v>
      </c>
      <c r="I137" s="292"/>
      <c r="J137" s="293" t="str">
        <f>Badges!C531</f>
        <v>Learn from the best</v>
      </c>
      <c r="K137" s="295" t="str">
        <f>IF(Badges!H531="A","A"," ")</f>
        <v xml:space="preserve"> </v>
      </c>
      <c r="M137" s="522" t="str">
        <f>'Fun Patches'!C21</f>
        <v>&lt;LIST PATCH HERE&gt;</v>
      </c>
      <c r="N137" s="528"/>
      <c r="O137" s="304" t="str">
        <f>IF('Fun Patches'!H21="A","A"," ")</f>
        <v xml:space="preserve"> </v>
      </c>
      <c r="Q137" s="522" t="str">
        <f>'Fun Patches'!C51</f>
        <v>&lt;LIST PATCH HERE&gt;</v>
      </c>
      <c r="R137" s="528"/>
      <c r="S137" s="304" t="str">
        <f>IF('Fun Patches'!H51="A","A"," ")</f>
        <v xml:space="preserve"> </v>
      </c>
    </row>
    <row r="138" spans="1:19" x14ac:dyDescent="0.2">
      <c r="A138" s="302"/>
      <c r="B138" s="318"/>
      <c r="C138" s="328"/>
      <c r="E138" s="292"/>
      <c r="F138" s="293" t="str">
        <f>Badges!C458</f>
        <v>Make a personal kit</v>
      </c>
      <c r="G138" s="295" t="str">
        <f>IF(Badges!H458="A","A"," ")</f>
        <v xml:space="preserve"> </v>
      </c>
      <c r="I138" s="292"/>
      <c r="J138" s="293" t="str">
        <f>Badges!C532</f>
        <v>Invite some experts</v>
      </c>
      <c r="K138" s="295" t="str">
        <f>IF(Badges!H532="A","A"," ")</f>
        <v xml:space="preserve"> </v>
      </c>
      <c r="M138" s="522" t="str">
        <f>'Fun Patches'!C22</f>
        <v>&lt;LIST PATCH HERE&gt;</v>
      </c>
      <c r="N138" s="528"/>
      <c r="O138" s="304" t="str">
        <f>IF('Fun Patches'!H22="A","A"," ")</f>
        <v xml:space="preserve"> </v>
      </c>
      <c r="Q138" s="522" t="str">
        <f>'Fun Patches'!C52</f>
        <v>&lt;LIST PATCH HERE&gt;</v>
      </c>
      <c r="R138" s="528"/>
      <c r="S138" s="304" t="str">
        <f>IF('Fun Patches'!H52="A","A","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Patches'!H23="A","A"," ")</f>
        <v xml:space="preserve"> </v>
      </c>
      <c r="Q139" s="522" t="str">
        <f>'Fun Patches'!C53</f>
        <v>&lt;LIST PATCH HERE&gt;</v>
      </c>
      <c r="R139" s="528"/>
      <c r="S139" s="304" t="str">
        <f>IF('Fun Patches'!H53="A","A","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Patches'!H24="A","A"," ")</f>
        <v xml:space="preserve"> </v>
      </c>
      <c r="Q140" s="522" t="str">
        <f>'Fun Patches'!C54</f>
        <v>&lt;LIST PATCH HERE&gt;</v>
      </c>
      <c r="R140" s="528"/>
      <c r="S140" s="304" t="str">
        <f>IF('Fun Patches'!H54="A","A"," ")</f>
        <v xml:space="preserve"> </v>
      </c>
    </row>
    <row r="141" spans="1:19" ht="23.25" x14ac:dyDescent="0.35">
      <c r="A141" s="507" t="str">
        <f ca="1">MID(CELL("filename",A78),FIND(IF(ISERROR(FIND("]",CELL("filename",A78))),"$","]"),CELL("filename",A78))+1,256)</f>
        <v>Junior 5</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Own'!H31="A","A"," ")</f>
        <v xml:space="preserve"> </v>
      </c>
      <c r="I143" s="292">
        <v>1</v>
      </c>
      <c r="J143" s="329" t="str">
        <f>'Council Own'!C55</f>
        <v>&lt;List Requirement Here&gt;</v>
      </c>
      <c r="K143" s="304" t="str">
        <f>IF('Council Own'!H55="A","A"," ")</f>
        <v xml:space="preserve"> </v>
      </c>
      <c r="M143" s="292">
        <v>1</v>
      </c>
      <c r="N143" s="329" t="str">
        <f>'Council Own'!C79</f>
        <v>&lt;List Requirement Here&gt;</v>
      </c>
      <c r="O143" s="304" t="str">
        <f>IF('Council Own'!H79="A","A"," ")</f>
        <v xml:space="preserve"> </v>
      </c>
      <c r="Q143" s="292">
        <v>1</v>
      </c>
      <c r="R143" s="329" t="str">
        <f>'Council Own'!C103</f>
        <v>&lt;List Requirement Here&gt;</v>
      </c>
      <c r="S143" s="304" t="str">
        <f>IF('Council Own'!H103="A","A"," ")</f>
        <v xml:space="preserve"> </v>
      </c>
    </row>
    <row r="144" spans="1:19" x14ac:dyDescent="0.2">
      <c r="A144" s="546" t="str">
        <f>'Council Own'!B6</f>
        <v>&lt;&lt;List Badge Here&gt;&gt;</v>
      </c>
      <c r="B144" s="547"/>
      <c r="C144" s="297" t="str">
        <f>IF('Council Own'!H28="C","C",IF('Council Own'!H28="P","P",""))</f>
        <v/>
      </c>
      <c r="E144" s="292"/>
      <c r="F144" s="329" t="str">
        <f>'Council Own'!C32</f>
        <v>&lt;List Requirement Here&gt;</v>
      </c>
      <c r="G144" s="304" t="str">
        <f>IF('Council Own'!H32="A","A"," ")</f>
        <v xml:space="preserve"> </v>
      </c>
      <c r="I144" s="292"/>
      <c r="J144" s="329" t="str">
        <f>'Council Own'!C56</f>
        <v>&lt;List Requirement Here&gt;</v>
      </c>
      <c r="K144" s="304" t="str">
        <f>IF('Council Own'!H56="A","A"," ")</f>
        <v xml:space="preserve"> </v>
      </c>
      <c r="M144" s="292"/>
      <c r="N144" s="329" t="str">
        <f>'Council Own'!C80</f>
        <v>&lt;List Requirement Here&gt;</v>
      </c>
      <c r="O144" s="304" t="str">
        <f>IF('Council Own'!H80="A","A"," ")</f>
        <v xml:space="preserve"> </v>
      </c>
      <c r="Q144" s="292"/>
      <c r="R144" s="329" t="str">
        <f>'Council Own'!C104</f>
        <v>&lt;List Requirement Here&gt;</v>
      </c>
      <c r="S144" s="304" t="str">
        <f>IF('Council Own'!H104="A","A"," ")</f>
        <v xml:space="preserve"> </v>
      </c>
    </row>
    <row r="145" spans="1:19" x14ac:dyDescent="0.2">
      <c r="A145" s="546" t="str">
        <f>'Council Own'!B30</f>
        <v>&lt;&lt;List Badge Here&gt;&gt;</v>
      </c>
      <c r="B145" s="547"/>
      <c r="C145" s="297" t="str">
        <f>IF('Council Own'!H52="C","C",IF('Council Own'!H52="P","P",""))</f>
        <v/>
      </c>
      <c r="E145" s="292"/>
      <c r="F145" s="329" t="str">
        <f>'Council Own'!C33</f>
        <v>&lt;List Requirement Here&gt;</v>
      </c>
      <c r="G145" s="304" t="str">
        <f>IF('Council Own'!H33="A","A"," ")</f>
        <v xml:space="preserve"> </v>
      </c>
      <c r="I145" s="292"/>
      <c r="J145" s="329" t="str">
        <f>'Council Own'!C57</f>
        <v>&lt;List Requirement Here&gt;</v>
      </c>
      <c r="K145" s="304" t="str">
        <f>IF('Council Own'!H57="A","A"," ")</f>
        <v xml:space="preserve"> </v>
      </c>
      <c r="M145" s="292"/>
      <c r="N145" s="329" t="str">
        <f>'Council Own'!C81</f>
        <v>&lt;List Requirement Here&gt;</v>
      </c>
      <c r="O145" s="304" t="str">
        <f>IF('Council Own'!H81="A","A"," ")</f>
        <v xml:space="preserve"> </v>
      </c>
      <c r="Q145" s="292"/>
      <c r="R145" s="329" t="str">
        <f>'Council Own'!C105</f>
        <v>&lt;List Requirement Here&gt;</v>
      </c>
      <c r="S145" s="304" t="str">
        <f>IF('Council Own'!H105="A","A"," ")</f>
        <v xml:space="preserve"> </v>
      </c>
    </row>
    <row r="146" spans="1:19" x14ac:dyDescent="0.2">
      <c r="A146" s="546" t="str">
        <f>'Council Own'!B54</f>
        <v>&lt;&lt;List Badge Here&gt;&gt;</v>
      </c>
      <c r="B146" s="547"/>
      <c r="C146" s="297" t="str">
        <f>IF('Council Own'!H76="C","C",IF('Council Own'!H76="P","P",""))</f>
        <v/>
      </c>
      <c r="E146" s="292"/>
      <c r="F146" s="329" t="str">
        <f>'Council Own'!C34</f>
        <v>&lt;List Requirement Here&gt;</v>
      </c>
      <c r="G146" s="304" t="str">
        <f>IF('Council Own'!H34="A","A"," ")</f>
        <v xml:space="preserve"> </v>
      </c>
      <c r="I146" s="292"/>
      <c r="J146" s="329" t="str">
        <f>'Council Own'!C58</f>
        <v>&lt;List Requirement Here&gt;</v>
      </c>
      <c r="K146" s="304" t="str">
        <f>IF('Council Own'!H58="A","A"," ")</f>
        <v xml:space="preserve"> </v>
      </c>
      <c r="M146" s="292"/>
      <c r="N146" s="329" t="str">
        <f>'Council Own'!C82</f>
        <v>&lt;List Requirement Here&gt;</v>
      </c>
      <c r="O146" s="304" t="str">
        <f>IF('Council Own'!H82="A","A"," ")</f>
        <v xml:space="preserve"> </v>
      </c>
      <c r="Q146" s="292"/>
      <c r="R146" s="329" t="str">
        <f>'Council Own'!C106</f>
        <v>&lt;List Requirement Here&gt;</v>
      </c>
      <c r="S146" s="304" t="str">
        <f>IF('Council Own'!H106="A","A"," ")</f>
        <v xml:space="preserve"> </v>
      </c>
    </row>
    <row r="147" spans="1:19" ht="12.75" customHeight="1" x14ac:dyDescent="0.2">
      <c r="A147" s="546" t="str">
        <f>'Council Own'!B78</f>
        <v>&lt;&lt;List Badge Here&gt;&gt;</v>
      </c>
      <c r="B147" s="547"/>
      <c r="C147" s="297" t="str">
        <f>IF('Council Own'!H100="C","C",IF('Council Own'!H100="P","P",""))</f>
        <v/>
      </c>
      <c r="E147" s="292">
        <v>2</v>
      </c>
      <c r="F147" s="329" t="str">
        <f>'Council Own'!C35</f>
        <v>&lt;List Requirement Here&gt;</v>
      </c>
      <c r="G147" s="304" t="str">
        <f>IF('Council Own'!H35="A","A"," ")</f>
        <v xml:space="preserve"> </v>
      </c>
      <c r="I147" s="292">
        <v>2</v>
      </c>
      <c r="J147" s="329" t="str">
        <f>'Council Own'!C59</f>
        <v>&lt;List Requirement Here&gt;</v>
      </c>
      <c r="K147" s="304" t="str">
        <f>IF('Council Own'!H59="A","A"," ")</f>
        <v xml:space="preserve"> </v>
      </c>
      <c r="M147" s="292">
        <v>2</v>
      </c>
      <c r="N147" s="329" t="str">
        <f>'Council Own'!C83</f>
        <v>&lt;List Requirement Here&gt;</v>
      </c>
      <c r="O147" s="304" t="str">
        <f>IF('Council Own'!H83="A","A"," ")</f>
        <v xml:space="preserve"> </v>
      </c>
      <c r="Q147" s="292">
        <v>2</v>
      </c>
      <c r="R147" s="329" t="str">
        <f>'Council Own'!C107</f>
        <v>&lt;List Requirement Here&gt;</v>
      </c>
      <c r="S147" s="304" t="str">
        <f>IF('Council Own'!H107="A","A"," ")</f>
        <v xml:space="preserve"> </v>
      </c>
    </row>
    <row r="148" spans="1:19" ht="12.75" customHeight="1" x14ac:dyDescent="0.2">
      <c r="A148" s="546" t="str">
        <f>'Council Own'!B102</f>
        <v>&lt;&lt;List Badge Here&gt;&gt;</v>
      </c>
      <c r="B148" s="547"/>
      <c r="C148" s="297" t="str">
        <f>IF('Council Own'!H124="C","C",IF('Council Own'!H124="P","P",""))</f>
        <v/>
      </c>
      <c r="E148" s="292"/>
      <c r="F148" s="329" t="str">
        <f>'Council Own'!C36</f>
        <v>&lt;List Requirement Here&gt;</v>
      </c>
      <c r="G148" s="304" t="str">
        <f>IF('Council Own'!H36="A","A"," ")</f>
        <v xml:space="preserve"> </v>
      </c>
      <c r="I148" s="292"/>
      <c r="J148" s="329" t="str">
        <f>'Council Own'!C60</f>
        <v>&lt;List Requirement Here&gt;</v>
      </c>
      <c r="K148" s="304" t="str">
        <f>IF('Council Own'!H60="A","A"," ")</f>
        <v xml:space="preserve"> </v>
      </c>
      <c r="M148" s="292"/>
      <c r="N148" s="329" t="str">
        <f>'Council Own'!C84</f>
        <v>&lt;List Requirement Here&gt;</v>
      </c>
      <c r="O148" s="304" t="str">
        <f>IF('Council Own'!H84="A","A"," ")</f>
        <v xml:space="preserve"> </v>
      </c>
      <c r="Q148" s="292"/>
      <c r="R148" s="329" t="str">
        <f>'Council Own'!C108</f>
        <v>&lt;List Requirement Here&gt;</v>
      </c>
      <c r="S148" s="304" t="str">
        <f>IF('Council Own'!H108="A","A"," ")</f>
        <v xml:space="preserve"> </v>
      </c>
    </row>
    <row r="149" spans="1:19" x14ac:dyDescent="0.2">
      <c r="E149" s="292"/>
      <c r="F149" s="329" t="str">
        <f>'Council Own'!C37</f>
        <v>&lt;List Requirement Here&gt;</v>
      </c>
      <c r="G149" s="304" t="str">
        <f>IF('Council Own'!H37="A","A"," ")</f>
        <v xml:space="preserve"> </v>
      </c>
      <c r="I149" s="292"/>
      <c r="J149" s="329" t="str">
        <f>'Council Own'!C61</f>
        <v>&lt;List Requirement Here&gt;</v>
      </c>
      <c r="K149" s="304" t="str">
        <f>IF('Council Own'!H61="A","A"," ")</f>
        <v xml:space="preserve"> </v>
      </c>
      <c r="M149" s="292"/>
      <c r="N149" s="329" t="str">
        <f>'Council Own'!C85</f>
        <v>&lt;List Requirement Here&gt;</v>
      </c>
      <c r="O149" s="304" t="str">
        <f>IF('Council Own'!H85="A","A"," ")</f>
        <v xml:space="preserve"> </v>
      </c>
      <c r="Q149" s="292"/>
      <c r="R149" s="329" t="str">
        <f>'Council Own'!C109</f>
        <v>&lt;List Requirement Here&gt;</v>
      </c>
      <c r="S149" s="304" t="str">
        <f>IF('Council Own'!H109="A","A"," ")</f>
        <v xml:space="preserve"> </v>
      </c>
    </row>
    <row r="150" spans="1:19" x14ac:dyDescent="0.2">
      <c r="A150" s="504" t="s">
        <v>599</v>
      </c>
      <c r="B150" s="504"/>
      <c r="C150" s="504"/>
      <c r="E150" s="292"/>
      <c r="F150" s="329" t="str">
        <f>'Council Own'!C38</f>
        <v>&lt;List Requirement Here&gt;</v>
      </c>
      <c r="G150" s="304" t="str">
        <f>IF('Council Own'!H38="A","A"," ")</f>
        <v xml:space="preserve"> </v>
      </c>
      <c r="I150" s="292"/>
      <c r="J150" s="329" t="str">
        <f>'Council Own'!C62</f>
        <v>&lt;List Requirement Here&gt;</v>
      </c>
      <c r="K150" s="304" t="str">
        <f>IF('Council Own'!H62="A","A"," ")</f>
        <v xml:space="preserve"> </v>
      </c>
      <c r="M150" s="292"/>
      <c r="N150" s="329" t="str">
        <f>'Council Own'!C86</f>
        <v>&lt;List Requirement Here&gt;</v>
      </c>
      <c r="O150" s="304" t="str">
        <f>IF('Council Own'!H86="A","A"," ")</f>
        <v xml:space="preserve"> </v>
      </c>
      <c r="Q150" s="292"/>
      <c r="R150" s="329" t="str">
        <f>'Council Own'!C110</f>
        <v>&lt;List Requirement Here&gt;</v>
      </c>
      <c r="S150" s="304" t="str">
        <f>IF('Council Own'!H110="A","A"," ")</f>
        <v xml:space="preserve"> </v>
      </c>
    </row>
    <row r="151" spans="1:19" x14ac:dyDescent="0.2">
      <c r="A151" s="305" t="str">
        <f>'Council Own'!B6</f>
        <v>&lt;&lt;List Badge Here&gt;&gt;</v>
      </c>
      <c r="B151" s="305"/>
      <c r="C151" s="305"/>
      <c r="E151" s="292">
        <v>3</v>
      </c>
      <c r="F151" s="329" t="str">
        <f>'Council Own'!C39</f>
        <v>&lt;List Requirement Here&gt;</v>
      </c>
      <c r="G151" s="304" t="str">
        <f>IF('Council Own'!H39="A","A"," ")</f>
        <v xml:space="preserve"> </v>
      </c>
      <c r="I151" s="292">
        <v>3</v>
      </c>
      <c r="J151" s="329" t="str">
        <f>'Council Own'!C63</f>
        <v>&lt;List Requirement Here&gt;</v>
      </c>
      <c r="K151" s="304" t="str">
        <f>IF('Council Own'!H63="A","A"," ")</f>
        <v xml:space="preserve"> </v>
      </c>
      <c r="M151" s="292">
        <v>3</v>
      </c>
      <c r="N151" s="329" t="str">
        <f>'Council Own'!C87</f>
        <v>&lt;List Requirement Here&gt;</v>
      </c>
      <c r="O151" s="304" t="str">
        <f>IF('Council Own'!H87="A","A"," ")</f>
        <v xml:space="preserve"> </v>
      </c>
      <c r="Q151" s="292">
        <v>3</v>
      </c>
      <c r="R151" s="329" t="str">
        <f>'Council Own'!C111</f>
        <v>&lt;List Requirement Here&gt;</v>
      </c>
      <c r="S151" s="304" t="str">
        <f>IF('Council Own'!H111="A","A"," ")</f>
        <v xml:space="preserve"> </v>
      </c>
    </row>
    <row r="152" spans="1:19" x14ac:dyDescent="0.2">
      <c r="A152" s="292">
        <v>1</v>
      </c>
      <c r="B152" s="329" t="str">
        <f>'Council Own'!C7</f>
        <v>&lt;List Requirement Here&gt;</v>
      </c>
      <c r="C152" s="304" t="str">
        <f>IF('Council Own'!H7="A","A"," ")</f>
        <v xml:space="preserve"> </v>
      </c>
      <c r="E152" s="292"/>
      <c r="F152" s="329" t="str">
        <f>'Council Own'!C40</f>
        <v>&lt;List Requirement Here&gt;</v>
      </c>
      <c r="G152" s="304" t="str">
        <f>IF('Council Own'!H40="A","A"," ")</f>
        <v xml:space="preserve"> </v>
      </c>
      <c r="I152" s="292"/>
      <c r="J152" s="329" t="str">
        <f>'Council Own'!C64</f>
        <v>&lt;List Requirement Here&gt;</v>
      </c>
      <c r="K152" s="304" t="str">
        <f>IF('Council Own'!H64="A","A"," ")</f>
        <v xml:space="preserve"> </v>
      </c>
      <c r="M152" s="292"/>
      <c r="N152" s="329" t="str">
        <f>'Council Own'!C88</f>
        <v>&lt;List Requirement Here&gt;</v>
      </c>
      <c r="O152" s="304" t="str">
        <f>IF('Council Own'!H88="A","A"," ")</f>
        <v xml:space="preserve"> </v>
      </c>
      <c r="Q152" s="292"/>
      <c r="R152" s="329" t="str">
        <f>'Council Own'!C112</f>
        <v>&lt;List Requirement Here&gt;</v>
      </c>
      <c r="S152" s="304" t="str">
        <f>IF('Council Own'!H112="A","A"," ")</f>
        <v xml:space="preserve"> </v>
      </c>
    </row>
    <row r="153" spans="1:19" x14ac:dyDescent="0.2">
      <c r="A153" s="292"/>
      <c r="B153" s="329" t="str">
        <f>'Council Own'!C8</f>
        <v>&lt;List Requirement Here&gt;</v>
      </c>
      <c r="C153" s="304" t="str">
        <f>IF('Council Own'!H8="A","A"," ")</f>
        <v xml:space="preserve"> </v>
      </c>
      <c r="E153" s="292"/>
      <c r="F153" s="329" t="str">
        <f>'Council Own'!C41</f>
        <v>&lt;List Requirement Here&gt;</v>
      </c>
      <c r="G153" s="304" t="str">
        <f>IF('Council Own'!H41="A","A"," ")</f>
        <v xml:space="preserve"> </v>
      </c>
      <c r="I153" s="292"/>
      <c r="J153" s="329" t="str">
        <f>'Council Own'!C65</f>
        <v>&lt;List Requirement Here&gt;</v>
      </c>
      <c r="K153" s="304" t="str">
        <f>IF('Council Own'!H65="A","A"," ")</f>
        <v xml:space="preserve"> </v>
      </c>
      <c r="M153" s="292"/>
      <c r="N153" s="329" t="str">
        <f>'Council Own'!C89</f>
        <v>&lt;List Requirement Here&gt;</v>
      </c>
      <c r="O153" s="304" t="str">
        <f>IF('Council Own'!H89="A","A"," ")</f>
        <v xml:space="preserve"> </v>
      </c>
      <c r="Q153" s="292"/>
      <c r="R153" s="329" t="str">
        <f>'Council Own'!C113</f>
        <v>&lt;List Requirement Here&gt;</v>
      </c>
      <c r="S153" s="304" t="str">
        <f>IF('Council Own'!H113="A","A"," ")</f>
        <v xml:space="preserve"> </v>
      </c>
    </row>
    <row r="154" spans="1:19" x14ac:dyDescent="0.2">
      <c r="A154" s="292"/>
      <c r="B154" s="329" t="str">
        <f>'Council Own'!C9</f>
        <v>&lt;List Requirement Here&gt;</v>
      </c>
      <c r="C154" s="304" t="str">
        <f>IF('Council Own'!H9="A","A"," ")</f>
        <v xml:space="preserve"> </v>
      </c>
      <c r="E154" s="292"/>
      <c r="F154" s="329" t="str">
        <f>'Council Own'!C42</f>
        <v>&lt;List Requirement Here&gt;</v>
      </c>
      <c r="G154" s="304" t="str">
        <f>IF('Council Own'!H42="A","A"," ")</f>
        <v xml:space="preserve"> </v>
      </c>
      <c r="I154" s="292"/>
      <c r="J154" s="329" t="str">
        <f>'Council Own'!C66</f>
        <v>&lt;List Requirement Here&gt;</v>
      </c>
      <c r="K154" s="304" t="str">
        <f>IF('Council Own'!H66="A","A"," ")</f>
        <v xml:space="preserve"> </v>
      </c>
      <c r="M154" s="292"/>
      <c r="N154" s="329" t="str">
        <f>'Council Own'!C90</f>
        <v>&lt;List Requirement Here&gt;</v>
      </c>
      <c r="O154" s="304" t="str">
        <f>IF('Council Own'!H90="A","A"," ")</f>
        <v xml:space="preserve"> </v>
      </c>
      <c r="Q154" s="292"/>
      <c r="R154" s="329" t="str">
        <f>'Council Own'!C114</f>
        <v>&lt;List Requirement Here&gt;</v>
      </c>
      <c r="S154" s="304" t="str">
        <f>IF('Council Own'!H114="A","A"," ")</f>
        <v xml:space="preserve"> </v>
      </c>
    </row>
    <row r="155" spans="1:19" x14ac:dyDescent="0.2">
      <c r="A155" s="292"/>
      <c r="B155" s="329" t="str">
        <f>'Council Own'!C10</f>
        <v>&lt;List Requirement Here&gt;</v>
      </c>
      <c r="C155" s="304" t="str">
        <f>IF('Council Own'!H10="A","A"," ")</f>
        <v xml:space="preserve"> </v>
      </c>
      <c r="E155" s="292">
        <v>4</v>
      </c>
      <c r="F155" s="329" t="str">
        <f>'Council Own'!C43</f>
        <v>&lt;List Requirement Here&gt;</v>
      </c>
      <c r="G155" s="304" t="str">
        <f>IF('Council Own'!H43="A","A"," ")</f>
        <v xml:space="preserve"> </v>
      </c>
      <c r="I155" s="292">
        <v>4</v>
      </c>
      <c r="J155" s="329" t="str">
        <f>'Council Own'!C67</f>
        <v>&lt;List Requirement Here&gt;</v>
      </c>
      <c r="K155" s="304" t="str">
        <f>IF('Council Own'!H67="A","A"," ")</f>
        <v xml:space="preserve"> </v>
      </c>
      <c r="M155" s="292">
        <v>4</v>
      </c>
      <c r="N155" s="329" t="str">
        <f>'Council Own'!C91</f>
        <v>&lt;List Requirement Here&gt;</v>
      </c>
      <c r="O155" s="304" t="str">
        <f>IF('Council Own'!H91="A","A"," ")</f>
        <v xml:space="preserve"> </v>
      </c>
      <c r="Q155" s="292">
        <v>4</v>
      </c>
      <c r="R155" s="329" t="str">
        <f>'Council Own'!C115</f>
        <v>&lt;List Requirement Here&gt;</v>
      </c>
      <c r="S155" s="304" t="str">
        <f>IF('Council Own'!H115="A","A"," ")</f>
        <v xml:space="preserve"> </v>
      </c>
    </row>
    <row r="156" spans="1:19" x14ac:dyDescent="0.2">
      <c r="A156" s="292">
        <v>2</v>
      </c>
      <c r="B156" s="329" t="str">
        <f>'Council Own'!C11</f>
        <v>&lt;List Requirement Here&gt;</v>
      </c>
      <c r="C156" s="304" t="str">
        <f>IF('Council Own'!H11="A","A"," ")</f>
        <v xml:space="preserve"> </v>
      </c>
      <c r="E156" s="292"/>
      <c r="F156" s="329" t="str">
        <f>'Council Own'!C44</f>
        <v>&lt;List Requirement Here&gt;</v>
      </c>
      <c r="G156" s="304" t="str">
        <f>IF('Council Own'!H44="A","A"," ")</f>
        <v xml:space="preserve"> </v>
      </c>
      <c r="I156" s="292"/>
      <c r="J156" s="329" t="str">
        <f>'Council Own'!C68</f>
        <v>&lt;List Requirement Here&gt;</v>
      </c>
      <c r="K156" s="304" t="str">
        <f>IF('Council Own'!H68="A","A"," ")</f>
        <v xml:space="preserve"> </v>
      </c>
      <c r="M156" s="292"/>
      <c r="N156" s="329" t="str">
        <f>'Council Own'!C92</f>
        <v>&lt;List Requirement Here&gt;</v>
      </c>
      <c r="O156" s="304" t="str">
        <f>IF('Council Own'!H92="A","A"," ")</f>
        <v xml:space="preserve"> </v>
      </c>
      <c r="Q156" s="292"/>
      <c r="R156" s="329" t="str">
        <f>'Council Own'!C116</f>
        <v>&lt;List Requirement Here&gt;</v>
      </c>
      <c r="S156" s="304" t="str">
        <f>IF('Council Own'!H116="A","A"," ")</f>
        <v xml:space="preserve"> </v>
      </c>
    </row>
    <row r="157" spans="1:19" x14ac:dyDescent="0.2">
      <c r="A157" s="292"/>
      <c r="B157" s="329" t="str">
        <f>'Council Own'!C12</f>
        <v>&lt;List Requirement Here&gt;</v>
      </c>
      <c r="C157" s="304" t="str">
        <f>IF('Council Own'!H12="A","A"," ")</f>
        <v xml:space="preserve"> </v>
      </c>
      <c r="E157" s="292"/>
      <c r="F157" s="329" t="str">
        <f>'Council Own'!C45</f>
        <v>&lt;List Requirement Here&gt;</v>
      </c>
      <c r="G157" s="304" t="str">
        <f>IF('Council Own'!H45="A","A"," ")</f>
        <v xml:space="preserve"> </v>
      </c>
      <c r="I157" s="292"/>
      <c r="J157" s="329" t="str">
        <f>'Council Own'!C69</f>
        <v>&lt;List Requirement Here&gt;</v>
      </c>
      <c r="K157" s="304" t="str">
        <f>IF('Council Own'!H69="A","A"," ")</f>
        <v xml:space="preserve"> </v>
      </c>
      <c r="M157" s="292"/>
      <c r="N157" s="329" t="str">
        <f>'Council Own'!C93</f>
        <v>&lt;List Requirement Here&gt;</v>
      </c>
      <c r="O157" s="304" t="str">
        <f>IF('Council Own'!H93="A","A"," ")</f>
        <v xml:space="preserve"> </v>
      </c>
      <c r="Q157" s="292"/>
      <c r="R157" s="329" t="str">
        <f>'Council Own'!C117</f>
        <v>&lt;List Requirement Here&gt;</v>
      </c>
      <c r="S157" s="304" t="str">
        <f>IF('Council Own'!H117="A","A"," ")</f>
        <v xml:space="preserve"> </v>
      </c>
    </row>
    <row r="158" spans="1:19" x14ac:dyDescent="0.2">
      <c r="A158" s="292"/>
      <c r="B158" s="329" t="str">
        <f>'Council Own'!C13</f>
        <v>&lt;List Requirement Here&gt;</v>
      </c>
      <c r="C158" s="304" t="str">
        <f>IF('Council Own'!H13="A","A"," ")</f>
        <v xml:space="preserve"> </v>
      </c>
      <c r="E158" s="292"/>
      <c r="F158" s="329" t="str">
        <f>'Council Own'!C46</f>
        <v>&lt;List Requirement Here&gt;</v>
      </c>
      <c r="G158" s="304" t="str">
        <f>IF('Council Own'!H46="A","A"," ")</f>
        <v xml:space="preserve"> </v>
      </c>
      <c r="I158" s="292"/>
      <c r="J158" s="329" t="str">
        <f>'Council Own'!C70</f>
        <v>&lt;List Requirement Here&gt;</v>
      </c>
      <c r="K158" s="304" t="str">
        <f>IF('Council Own'!H70="A","A"," ")</f>
        <v xml:space="preserve"> </v>
      </c>
      <c r="M158" s="292"/>
      <c r="N158" s="329" t="str">
        <f>'Council Own'!C94</f>
        <v>&lt;List Requirement Here&gt;</v>
      </c>
      <c r="O158" s="304" t="str">
        <f>IF('Council Own'!H94="A","A"," ")</f>
        <v xml:space="preserve"> </v>
      </c>
      <c r="Q158" s="292"/>
      <c r="R158" s="329" t="str">
        <f>'Council Own'!C118</f>
        <v>&lt;List Requirement Here&gt;</v>
      </c>
      <c r="S158" s="304" t="str">
        <f>IF('Council Own'!H118="A","A"," ")</f>
        <v xml:space="preserve"> </v>
      </c>
    </row>
    <row r="159" spans="1:19" x14ac:dyDescent="0.2">
      <c r="A159" s="292"/>
      <c r="B159" s="329" t="str">
        <f>'Council Own'!C14</f>
        <v>&lt;List Requirement Here&gt;</v>
      </c>
      <c r="C159" s="304" t="str">
        <f>IF('Council Own'!H14="A","A"," ")</f>
        <v xml:space="preserve"> </v>
      </c>
      <c r="E159" s="292">
        <v>5</v>
      </c>
      <c r="F159" s="329" t="str">
        <f>'Council Own'!C47</f>
        <v>&lt;List Requirement Here&gt;</v>
      </c>
      <c r="G159" s="304" t="str">
        <f>IF('Council Own'!H47="A","A"," ")</f>
        <v xml:space="preserve"> </v>
      </c>
      <c r="I159" s="292">
        <v>5</v>
      </c>
      <c r="J159" s="329" t="str">
        <f>'Council Own'!C71</f>
        <v>&lt;List Requirement Here&gt;</v>
      </c>
      <c r="K159" s="304" t="str">
        <f>IF('Council Own'!H71="A","A"," ")</f>
        <v xml:space="preserve"> </v>
      </c>
      <c r="M159" s="292">
        <v>5</v>
      </c>
      <c r="N159" s="329" t="str">
        <f>'Council Own'!C95</f>
        <v>&lt;List Requirement Here&gt;</v>
      </c>
      <c r="O159" s="304" t="str">
        <f>IF('Council Own'!H95="A","A"," ")</f>
        <v xml:space="preserve"> </v>
      </c>
      <c r="Q159" s="292">
        <v>5</v>
      </c>
      <c r="R159" s="329" t="str">
        <f>'Council Own'!C119</f>
        <v>&lt;List Requirement Here&gt;</v>
      </c>
      <c r="S159" s="304" t="str">
        <f>IF('Council Own'!H119="A","A"," ")</f>
        <v xml:space="preserve"> </v>
      </c>
    </row>
    <row r="160" spans="1:19" x14ac:dyDescent="0.2">
      <c r="A160" s="292">
        <v>3</v>
      </c>
      <c r="B160" s="329" t="str">
        <f>'Council Own'!C15</f>
        <v>&lt;List Requirement Here&gt;</v>
      </c>
      <c r="C160" s="304" t="str">
        <f>IF('Council Own'!H15="A","A"," ")</f>
        <v xml:space="preserve"> </v>
      </c>
      <c r="E160" s="292"/>
      <c r="F160" s="329" t="str">
        <f>'Council Own'!C48</f>
        <v>&lt;List Requirement Here&gt;</v>
      </c>
      <c r="G160" s="304" t="str">
        <f>IF('Council Own'!H48="A","A"," ")</f>
        <v xml:space="preserve"> </v>
      </c>
      <c r="I160" s="292"/>
      <c r="J160" s="329" t="str">
        <f>'Council Own'!C72</f>
        <v>&lt;List Requirement Here&gt;</v>
      </c>
      <c r="K160" s="304" t="str">
        <f>IF('Council Own'!H72="A","A"," ")</f>
        <v xml:space="preserve"> </v>
      </c>
      <c r="M160" s="292"/>
      <c r="N160" s="329" t="str">
        <f>'Council Own'!C96</f>
        <v>&lt;List Requirement Here&gt;</v>
      </c>
      <c r="O160" s="304" t="str">
        <f>IF('Council Own'!H96="A","A"," ")</f>
        <v xml:space="preserve"> </v>
      </c>
      <c r="Q160" s="292"/>
      <c r="R160" s="329" t="str">
        <f>'Council Own'!C120</f>
        <v>&lt;List Requirement Here&gt;</v>
      </c>
      <c r="S160" s="304" t="str">
        <f>IF('Council Own'!H120="A","A"," ")</f>
        <v xml:space="preserve"> </v>
      </c>
    </row>
    <row r="161" spans="1:19" x14ac:dyDescent="0.2">
      <c r="A161" s="292"/>
      <c r="B161" s="329" t="str">
        <f>'Council Own'!C16</f>
        <v>&lt;List Requirement Here&gt;</v>
      </c>
      <c r="C161" s="304" t="str">
        <f>IF('Council Own'!H16="A","A"," ")</f>
        <v xml:space="preserve"> </v>
      </c>
      <c r="E161" s="292"/>
      <c r="F161" s="329" t="str">
        <f>'Council Own'!C49</f>
        <v>&lt;List Requirement Here&gt;</v>
      </c>
      <c r="G161" s="304" t="str">
        <f>IF('Council Own'!H49="A","A"," ")</f>
        <v xml:space="preserve"> </v>
      </c>
      <c r="I161" s="292"/>
      <c r="J161" s="329" t="str">
        <f>'Council Own'!C73</f>
        <v>&lt;List Requirement Here&gt;</v>
      </c>
      <c r="K161" s="304" t="str">
        <f>IF('Council Own'!H73="A","A"," ")</f>
        <v xml:space="preserve"> </v>
      </c>
      <c r="M161" s="292"/>
      <c r="N161" s="329" t="str">
        <f>'Council Own'!C97</f>
        <v>&lt;List Requirement Here&gt;</v>
      </c>
      <c r="O161" s="304" t="str">
        <f>IF('Council Own'!H97="A","A"," ")</f>
        <v xml:space="preserve"> </v>
      </c>
      <c r="Q161" s="292"/>
      <c r="R161" s="329" t="str">
        <f>'Council Own'!C121</f>
        <v>&lt;List Requirement Here&gt;</v>
      </c>
      <c r="S161" s="304" t="str">
        <f>IF('Council Own'!H121="A","A"," ")</f>
        <v xml:space="preserve"> </v>
      </c>
    </row>
    <row r="162" spans="1:19" x14ac:dyDescent="0.2">
      <c r="A162" s="292"/>
      <c r="B162" s="329" t="str">
        <f>'Council Own'!C17</f>
        <v>&lt;List Requirement Here&gt;</v>
      </c>
      <c r="C162" s="304" t="str">
        <f>IF('Council Own'!H17="A","A"," ")</f>
        <v xml:space="preserve"> </v>
      </c>
      <c r="E162" s="292"/>
      <c r="F162" s="329" t="str">
        <f>'Council Own'!C50</f>
        <v>&lt;List Requirement Here&gt;</v>
      </c>
      <c r="G162" s="304" t="str">
        <f>IF('Council Own'!H50="A","A"," ")</f>
        <v xml:space="preserve"> </v>
      </c>
      <c r="I162" s="292"/>
      <c r="J162" s="329" t="str">
        <f>'Council Own'!C74</f>
        <v>&lt;List Requirement Here&gt;</v>
      </c>
      <c r="K162" s="304" t="str">
        <f>IF('Council Own'!H68="A","A"," ")</f>
        <v xml:space="preserve"> </v>
      </c>
      <c r="M162" s="292"/>
      <c r="N162" s="329" t="str">
        <f>'Council Own'!C98</f>
        <v>&lt;List Requirement Here&gt;</v>
      </c>
      <c r="O162" s="304" t="str">
        <f>IF('Council Own'!H98="A","A"," ")</f>
        <v xml:space="preserve"> </v>
      </c>
      <c r="Q162" s="292"/>
      <c r="R162" s="329" t="str">
        <f>'Council Own'!C122</f>
        <v>&lt;List Requirement Here&gt;</v>
      </c>
      <c r="S162" s="304" t="str">
        <f>IF('Council Own'!H122="A","A"," ")</f>
        <v xml:space="preserve"> </v>
      </c>
    </row>
    <row r="163" spans="1:19" x14ac:dyDescent="0.2">
      <c r="A163" s="292"/>
      <c r="B163" s="329" t="str">
        <f>'Council Own'!C18</f>
        <v>&lt;List Requirement Here&gt;</v>
      </c>
      <c r="C163" s="304" t="str">
        <f>IF('Council Own'!H18="A","A"," ")</f>
        <v xml:space="preserve"> </v>
      </c>
    </row>
    <row r="164" spans="1:19" x14ac:dyDescent="0.2">
      <c r="A164" s="292">
        <v>4</v>
      </c>
      <c r="B164" s="329" t="str">
        <f>'Council Own'!C19</f>
        <v>&lt;List Requirement Here&gt;</v>
      </c>
      <c r="C164" s="304" t="str">
        <f>IF('Council Own'!H19="A","A"," ")</f>
        <v xml:space="preserve"> </v>
      </c>
    </row>
    <row r="165" spans="1:19" x14ac:dyDescent="0.2">
      <c r="A165" s="292"/>
      <c r="B165" s="329" t="str">
        <f>'Council Own'!C20</f>
        <v>&lt;List Requirement Here&gt;</v>
      </c>
      <c r="C165" s="304" t="str">
        <f>IF('Council Own'!H20="A","A"," ")</f>
        <v xml:space="preserve"> </v>
      </c>
    </row>
    <row r="166" spans="1:19" x14ac:dyDescent="0.2">
      <c r="A166" s="292"/>
      <c r="B166" s="329" t="str">
        <f>'Council Own'!C21</f>
        <v>&lt;List Requirement Here&gt;</v>
      </c>
      <c r="C166" s="304" t="str">
        <f>IF('Council Own'!H21="A","A"," ")</f>
        <v xml:space="preserve"> </v>
      </c>
    </row>
    <row r="167" spans="1:19" x14ac:dyDescent="0.2">
      <c r="A167" s="292"/>
      <c r="B167" s="329" t="str">
        <f>'Council Own'!C22</f>
        <v>&lt;List Requirement Here&gt;</v>
      </c>
      <c r="C167" s="304" t="str">
        <f>IF('Council Own'!H22="A","A"," ")</f>
        <v xml:space="preserve"> </v>
      </c>
    </row>
    <row r="168" spans="1:19" x14ac:dyDescent="0.2">
      <c r="A168" s="292">
        <v>5</v>
      </c>
      <c r="B168" s="329" t="str">
        <f>'Council Own'!C23</f>
        <v>&lt;List Requirement Here&gt;</v>
      </c>
      <c r="C168" s="304" t="str">
        <f>IF('Council Own'!H23="A","A"," ")</f>
        <v xml:space="preserve"> </v>
      </c>
    </row>
    <row r="169" spans="1:19" x14ac:dyDescent="0.2">
      <c r="A169" s="292"/>
      <c r="B169" s="329" t="str">
        <f>'Council Own'!C24</f>
        <v>&lt;List Requirement Here&gt;</v>
      </c>
      <c r="C169" s="304" t="str">
        <f>IF('Council Own'!H24="A","A"," ")</f>
        <v xml:space="preserve"> </v>
      </c>
    </row>
    <row r="170" spans="1:19" x14ac:dyDescent="0.2">
      <c r="A170" s="292"/>
      <c r="B170" s="329" t="str">
        <f>'Council Own'!C25</f>
        <v>&lt;List Requirement Here&gt;</v>
      </c>
      <c r="C170" s="304" t="str">
        <f>IF('Council Own'!H25="A","A"," ")</f>
        <v xml:space="preserve"> </v>
      </c>
    </row>
    <row r="171" spans="1:19" x14ac:dyDescent="0.2">
      <c r="A171" s="292"/>
      <c r="B171" s="329" t="str">
        <f>'Council Own'!C26</f>
        <v>&lt;List Requirement Here&gt;</v>
      </c>
      <c r="C171" s="304" t="str">
        <f>IF('Council Own'!H26="A","A","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6</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IF(Badges!I58="A","A"," ")</f>
        <v xml:space="preserve"> </v>
      </c>
      <c r="I4" s="292"/>
      <c r="J4" s="293" t="str">
        <f>Badges!C132</f>
        <v>Make a bead bracelet</v>
      </c>
      <c r="K4" s="295" t="str">
        <f>IF(Badges!I132="A","A"," ")</f>
        <v xml:space="preserve"> </v>
      </c>
      <c r="M4" s="292"/>
      <c r="N4" s="293" t="str">
        <f>Badges!C205</f>
        <v>Have some Leave No Trace fun</v>
      </c>
      <c r="O4" s="295" t="str">
        <f>IF(Badges!I205="A","A"," ")</f>
        <v xml:space="preserve"> </v>
      </c>
      <c r="Q4" s="292"/>
      <c r="R4" s="293" t="str">
        <f>Badges!C279</f>
        <v>Wildlife awareness party</v>
      </c>
      <c r="S4" s="295" t="str">
        <f>IF(Badges!I279="A","A"," ")</f>
        <v xml:space="preserve"> </v>
      </c>
      <c r="T4" s="510"/>
      <c r="U4" s="510"/>
    </row>
    <row r="5" spans="1:21" ht="12.75" customHeight="1" x14ac:dyDescent="0.2">
      <c r="A5" s="505" t="str">
        <f>Summary!A4</f>
        <v>Digital Photographer</v>
      </c>
      <c r="B5" s="506"/>
      <c r="C5" s="296" t="str">
        <f>IF(Badges!I28="C","C",IF(Badges!I28="P","P",""))</f>
        <v/>
      </c>
      <c r="E5" s="292"/>
      <c r="F5" s="293" t="str">
        <f>Badges!C59</f>
        <v>Find out more about three</v>
      </c>
      <c r="G5" s="295" t="str">
        <f>IF(Badges!I59="A","A"," ")</f>
        <v xml:space="preserve"> </v>
      </c>
      <c r="I5" s="292"/>
      <c r="J5" s="293" t="str">
        <f>Badges!C133</f>
        <v>Make two necklaces with different</v>
      </c>
      <c r="K5" s="295" t="str">
        <f>IF(Badges!I133="A","A"," ")</f>
        <v xml:space="preserve"> </v>
      </c>
      <c r="M5" s="292"/>
      <c r="N5" s="293" t="str">
        <f>Badges!C206</f>
        <v>Be a scientist-and keep a journal</v>
      </c>
      <c r="O5" s="295" t="str">
        <f>IF(Badges!I206="A","A"," ")</f>
        <v xml:space="preserve"> </v>
      </c>
      <c r="Q5" s="292"/>
      <c r="R5" s="293" t="str">
        <f>Badges!C280</f>
        <v>Create a backyard habitat</v>
      </c>
      <c r="S5" s="295" t="str">
        <f>IF(Badges!I280="A","A"," ")</f>
        <v xml:space="preserve"> </v>
      </c>
      <c r="T5" s="510"/>
      <c r="U5" s="510"/>
    </row>
    <row r="6" spans="1:21" ht="12.75" customHeight="1" x14ac:dyDescent="0.2">
      <c r="A6" s="497" t="str">
        <f>Summary!A5</f>
        <v>Staying Fit</v>
      </c>
      <c r="B6" s="498"/>
      <c r="C6" s="297" t="str">
        <f>IF(Badges!I51="C","C",IF(Badges!I51="P","P",""))</f>
        <v/>
      </c>
      <c r="E6" s="292"/>
      <c r="F6" s="293" t="str">
        <f>Badges!C60</f>
        <v>Oh say, can you see</v>
      </c>
      <c r="G6" s="295" t="str">
        <f>IF(Badges!I60="A","A"," ")</f>
        <v xml:space="preserve"> </v>
      </c>
      <c r="I6" s="292"/>
      <c r="J6" s="293" t="str">
        <f>Badges!C134</f>
        <v>Make jewelry from nature</v>
      </c>
      <c r="K6" s="295" t="str">
        <f>IF(Badges!I134="A","A"," ")</f>
        <v xml:space="preserve"> </v>
      </c>
      <c r="M6" s="292"/>
      <c r="N6" s="293" t="str">
        <f>Badges!C207</f>
        <v>Try a new adventure</v>
      </c>
      <c r="O6" s="295" t="str">
        <f>IF(Badges!I207="A","A"," ")</f>
        <v xml:space="preserve"> </v>
      </c>
      <c r="Q6" s="292"/>
      <c r="R6" s="293" t="str">
        <f>Badges!C281</f>
        <v>Help clean up an animal habitat</v>
      </c>
      <c r="S6" s="295" t="str">
        <f>IF(Badges!I281="A","A"," ")</f>
        <v xml:space="preserve"> </v>
      </c>
      <c r="T6" s="510"/>
      <c r="U6" s="510"/>
    </row>
    <row r="7" spans="1:21" x14ac:dyDescent="0.2">
      <c r="A7" s="497" t="str">
        <f>Summary!A6</f>
        <v>Musician</v>
      </c>
      <c r="B7" s="498"/>
      <c r="C7" s="297" t="str">
        <f>IF(Badges!I74="C","C",IF(Badges!I74="P","P",""))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IF(Badges!I97="C","C",IF(Badges!I97="P","P",""))</f>
        <v/>
      </c>
      <c r="E8" s="292"/>
      <c r="F8" s="293" t="str">
        <f>Badges!C62</f>
        <v>Take a music poll</v>
      </c>
      <c r="G8" s="295" t="str">
        <f>IF(Badges!I62="A","A"," ")</f>
        <v xml:space="preserve"> </v>
      </c>
      <c r="I8" s="292"/>
      <c r="J8" s="293" t="str">
        <f>Badges!C136</f>
        <v>Friendship ring from Ireland</v>
      </c>
      <c r="K8" s="295" t="str">
        <f>IF(Badges!I136="A","A"," ")</f>
        <v xml:space="preserve"> </v>
      </c>
      <c r="M8" s="292"/>
      <c r="N8" s="293" t="str">
        <f>Badges!C209</f>
        <v>Gather around the campfire</v>
      </c>
      <c r="O8" s="295" t="str">
        <f>IF(Badges!I209="A","A"," ")</f>
        <v xml:space="preserve"> </v>
      </c>
      <c r="Q8" s="292">
        <v>1</v>
      </c>
      <c r="R8" s="293" t="str">
        <f>Badges!C285</f>
        <v>Decide who you are</v>
      </c>
      <c r="S8" s="294"/>
    </row>
    <row r="9" spans="1:21" x14ac:dyDescent="0.2">
      <c r="A9" s="502" t="str">
        <f>Summary!A8</f>
        <v>Scribe</v>
      </c>
      <c r="B9" s="503"/>
      <c r="C9" s="298" t="str">
        <f>IF(Badges!I120="C","C",IF(Badges!I120="P","P",""))</f>
        <v/>
      </c>
      <c r="E9" s="292"/>
      <c r="F9" s="293" t="str">
        <f>Badges!C63</f>
        <v>Go to a live musical performance</v>
      </c>
      <c r="G9" s="295" t="str">
        <f>IF(Badges!I63="A","A"," ")</f>
        <v xml:space="preserve"> </v>
      </c>
      <c r="I9" s="292"/>
      <c r="J9" s="293" t="str">
        <f>Badges!C137</f>
        <v>American Indian animal jewelry</v>
      </c>
      <c r="K9" s="295" t="str">
        <f>IF(Badges!I137="A","A"," ")</f>
        <v xml:space="preserve"> </v>
      </c>
      <c r="M9" s="292"/>
      <c r="N9" s="293" t="str">
        <f>Badges!C210</f>
        <v>Do a night watch</v>
      </c>
      <c r="O9" s="295" t="str">
        <f>IF(Badges!I210="A","A"," ")</f>
        <v xml:space="preserve"> </v>
      </c>
      <c r="Q9" s="292"/>
      <c r="R9" s="293" t="str">
        <f>Badges!C286</f>
        <v>Write her diary</v>
      </c>
      <c r="S9" s="295" t="str">
        <f>IF(Badges!I286="A","A"," ")</f>
        <v xml:space="preserve"> </v>
      </c>
    </row>
    <row r="10" spans="1:21" x14ac:dyDescent="0.2">
      <c r="A10" s="504" t="str">
        <f>Summary!A9</f>
        <v>It's Your Planet -- Love It!</v>
      </c>
      <c r="B10" s="504"/>
      <c r="C10" s="504"/>
      <c r="E10" s="292"/>
      <c r="F10" s="293" t="str">
        <f>Badges!C64</f>
        <v>Interview someone with a job in</v>
      </c>
      <c r="G10" s="295" t="str">
        <f>IF(Badges!I64="A","A"," ")</f>
        <v xml:space="preserve"> </v>
      </c>
      <c r="I10" s="292"/>
      <c r="J10" s="293" t="str">
        <f>Badges!C138</f>
        <v>Name pendant from Egypt</v>
      </c>
      <c r="K10" s="295" t="str">
        <f>IF(Badges!I138="A","A"," ")</f>
        <v xml:space="preserve"> </v>
      </c>
      <c r="M10" s="292"/>
      <c r="N10" s="293" t="str">
        <f>Badges!C211</f>
        <v>Have fun with flashlights</v>
      </c>
      <c r="O10" s="295" t="str">
        <f>IF(Badges!I211="A","A"," ")</f>
        <v xml:space="preserve"> </v>
      </c>
      <c r="Q10" s="292"/>
      <c r="R10" s="293" t="str">
        <f>Badges!C287</f>
        <v>Write a speech for your character</v>
      </c>
      <c r="S10" s="295" t="str">
        <f>IF(Badges!I287="A","A"," ")</f>
        <v xml:space="preserve"> </v>
      </c>
    </row>
    <row r="11" spans="1:21" x14ac:dyDescent="0.2">
      <c r="A11" s="505" t="str">
        <f>Summary!A10</f>
        <v>Jeweler</v>
      </c>
      <c r="B11" s="506"/>
      <c r="C11" s="296" t="str">
        <f>IF(Badges!I144="C","C",IF(Badges!I144="P","P",""))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IF(Badges!I288="A","A"," ")</f>
        <v xml:space="preserve"> </v>
      </c>
    </row>
    <row r="12" spans="1:21" x14ac:dyDescent="0.2">
      <c r="A12" s="497" t="str">
        <f>Summary!A11</f>
        <v>Gardener</v>
      </c>
      <c r="B12" s="498"/>
      <c r="C12" s="297" t="str">
        <f>IF(Badges!I167="C","C",IF(Badges!I167="P","P",""))</f>
        <v/>
      </c>
      <c r="E12" s="292"/>
      <c r="F12" s="293" t="str">
        <f>Badges!C66</f>
        <v>Make a simple instrument</v>
      </c>
      <c r="G12" s="295" t="str">
        <f>IF(Badges!I66="A","A"," ")</f>
        <v xml:space="preserve"> </v>
      </c>
      <c r="I12" s="292"/>
      <c r="J12" s="293" t="str">
        <f>Badges!C140</f>
        <v>Make jewelry for a friend</v>
      </c>
      <c r="K12" s="295" t="str">
        <f>IF(Badges!I140="A","A","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IF(Badges!I190="C","C",IF(Badges!I190="P","P",""))</f>
        <v/>
      </c>
      <c r="E13" s="292"/>
      <c r="F13" s="293" t="str">
        <f>Badges!C67</f>
        <v>Compose your own song</v>
      </c>
      <c r="G13" s="295" t="str">
        <f>IF(Badges!I67="A","A"," ")</f>
        <v xml:space="preserve"> </v>
      </c>
      <c r="I13" s="292"/>
      <c r="J13" s="293" t="str">
        <f>Badges!C141</f>
        <v>Make jewelry for the girls in your</v>
      </c>
      <c r="K13" s="295" t="str">
        <f>IF(Badges!I141="A","A"," ")</f>
        <v xml:space="preserve"> </v>
      </c>
      <c r="M13" s="292"/>
      <c r="N13" s="293" t="str">
        <f>Badges!C216</f>
        <v>Get a bike ready to ride</v>
      </c>
      <c r="O13" s="295" t="str">
        <f>IF(Badges!I216="A","A"," ")</f>
        <v xml:space="preserve"> </v>
      </c>
      <c r="Q13" s="292"/>
      <c r="R13" s="293" t="str">
        <f>Badges!C290</f>
        <v>Do it yourself</v>
      </c>
      <c r="S13" s="295" t="str">
        <f>IF(Badges!I290="A","A"," ")</f>
        <v xml:space="preserve"> </v>
      </c>
    </row>
    <row r="14" spans="1:21" x14ac:dyDescent="0.2">
      <c r="A14" s="497" t="str">
        <f>Summary!A13</f>
        <v>Camper</v>
      </c>
      <c r="B14" s="498"/>
      <c r="C14" s="297" t="str">
        <f>IF(Badges!I213="C","C",IF(Badges!I213="P","P",""))</f>
        <v/>
      </c>
      <c r="E14" s="292"/>
      <c r="F14" s="293" t="str">
        <f>Badges!C68</f>
        <v>Make up lyrics to a song</v>
      </c>
      <c r="G14" s="295" t="str">
        <f>IF(Badges!I68="A","A"," ")</f>
        <v xml:space="preserve"> </v>
      </c>
      <c r="I14" s="292"/>
      <c r="J14" s="293" t="str">
        <f>Badges!C142</f>
        <v>Make jewelry for a relative</v>
      </c>
      <c r="K14" s="295" t="str">
        <f>IF(Badges!I142="A","A"," ")</f>
        <v xml:space="preserve"> </v>
      </c>
      <c r="M14" s="292"/>
      <c r="N14" s="293" t="str">
        <f>Badges!C217</f>
        <v>Help take care of a car</v>
      </c>
      <c r="O14" s="295" t="str">
        <f>IF(Badges!I217="A","A"," ")</f>
        <v xml:space="preserve"> </v>
      </c>
      <c r="Q14" s="292"/>
      <c r="R14" s="293" t="str">
        <f>Badges!C291</f>
        <v>Make two or three accessories</v>
      </c>
      <c r="S14" s="295" t="str">
        <f>IF(Badges!I291="A","A"," ")</f>
        <v xml:space="preserve"> </v>
      </c>
    </row>
    <row r="15" spans="1:21" x14ac:dyDescent="0.2">
      <c r="A15" s="502" t="str">
        <f>Summary!A14</f>
        <v>Independence</v>
      </c>
      <c r="B15" s="503"/>
      <c r="C15" s="298" t="str">
        <f>IF(Badges!I236="C","C",IF(Badges!I236="P","P",""))</f>
        <v/>
      </c>
      <c r="E15" s="292">
        <v>5</v>
      </c>
      <c r="F15" s="293" t="str">
        <f>Badges!C69</f>
        <v>Perform your music</v>
      </c>
      <c r="G15" s="294"/>
      <c r="I15" s="500" t="str">
        <f>Badges!B145</f>
        <v>Gardener</v>
      </c>
      <c r="J15" s="501"/>
      <c r="K15" s="501"/>
      <c r="M15" s="292"/>
      <c r="N15" s="293" t="str">
        <f>Badges!C218</f>
        <v>Use public transportation</v>
      </c>
      <c r="O15" s="295" t="str">
        <f>IF(Badges!I218="A","A"," ")</f>
        <v xml:space="preserve"> </v>
      </c>
      <c r="Q15" s="292"/>
      <c r="R15" s="293" t="str">
        <f>Badges!C292</f>
        <v>Draw it out</v>
      </c>
      <c r="S15" s="295" t="str">
        <f>IF(Badges!I292="A","A"," ")</f>
        <v xml:space="preserve"> </v>
      </c>
    </row>
    <row r="16" spans="1:21" x14ac:dyDescent="0.2">
      <c r="A16" s="504" t="str">
        <f>Summary!A15</f>
        <v>It's Your Story -- Tell It!</v>
      </c>
      <c r="B16" s="504"/>
      <c r="C16" s="504"/>
      <c r="E16" s="292"/>
      <c r="F16" s="293" t="str">
        <f>Badges!C70</f>
        <v>Create a performance</v>
      </c>
      <c r="G16" s="295" t="str">
        <f>IF(Badges!I70="A","A","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IF(Badges!I260="C","C",IF(Badges!I260="P","P",""))</f>
        <v/>
      </c>
      <c r="E17" s="292"/>
      <c r="F17" s="293" t="str">
        <f>Badges!C71</f>
        <v>Perform in a musical event</v>
      </c>
      <c r="G17" s="295" t="str">
        <f>IF(Badges!I71="A","A"," ")</f>
        <v xml:space="preserve"> </v>
      </c>
      <c r="I17" s="292"/>
      <c r="J17" s="293" t="str">
        <f>Badges!C147</f>
        <v>Visit an outdoor garden</v>
      </c>
      <c r="K17" s="295" t="str">
        <f>IF(Badges!I146="A","A"," ")</f>
        <v xml:space="preserve"> </v>
      </c>
      <c r="M17" s="292"/>
      <c r="N17" s="293" t="str">
        <f>Badges!C220</f>
        <v>Become a laundry expert</v>
      </c>
      <c r="O17" s="295" t="str">
        <f>IF(Badges!I220="A","A"," ")</f>
        <v xml:space="preserve"> </v>
      </c>
      <c r="Q17" s="292"/>
      <c r="R17" s="293" t="str">
        <f>Badges!C294</f>
        <v>What are your chores/duties</v>
      </c>
      <c r="S17" s="295" t="str">
        <f>IF(Badges!I294="A","A"," ")</f>
        <v xml:space="preserve"> </v>
      </c>
    </row>
    <row r="18" spans="1:19" x14ac:dyDescent="0.2">
      <c r="A18" s="497" t="str">
        <f>Summary!A17</f>
        <v>Animal Habitats</v>
      </c>
      <c r="B18" s="498"/>
      <c r="C18" s="297" t="str">
        <f>IF(Badges!I283="C","C",IF(Badges!I283="P","P",""))</f>
        <v/>
      </c>
      <c r="E18" s="292"/>
      <c r="F18" s="293" t="str">
        <f>Badges!C72</f>
        <v>Add to your skills</v>
      </c>
      <c r="G18" s="295" t="str">
        <f>IF(Badges!I72="A","A"," ")</f>
        <v xml:space="preserve"> </v>
      </c>
      <c r="I18" s="292"/>
      <c r="J18" s="293" t="str">
        <f>Badges!C148</f>
        <v>Visit an indoor garden</v>
      </c>
      <c r="K18" s="295" t="str">
        <f>IF(Badges!I147="A","A"," ")</f>
        <v xml:space="preserve"> </v>
      </c>
      <c r="M18" s="292"/>
      <c r="N18" s="293" t="str">
        <f>Badges!C221</f>
        <v>Learn two basic sewing skills-and</v>
      </c>
      <c r="O18" s="295" t="str">
        <f>IF(Badges!I221="A","A"," ")</f>
        <v xml:space="preserve"> </v>
      </c>
      <c r="Q18" s="292"/>
      <c r="R18" s="293" t="str">
        <f>Badges!C295</f>
        <v>Food and meals</v>
      </c>
      <c r="S18" s="295" t="str">
        <f>IF(Badges!I295="A","A"," ")</f>
        <v xml:space="preserve"> </v>
      </c>
    </row>
    <row r="19" spans="1:19" x14ac:dyDescent="0.2">
      <c r="A19" s="497" t="str">
        <f>Summary!A18</f>
        <v>Playing the Past</v>
      </c>
      <c r="B19" s="498"/>
      <c r="C19" s="297" t="str">
        <f>IF(Badges!I306="C","C",IF(Badges!I306="P","P",""))</f>
        <v/>
      </c>
      <c r="E19" s="500" t="str">
        <f>Badges!B75</f>
        <v>Entertainment Technology</v>
      </c>
      <c r="F19" s="501"/>
      <c r="G19" s="501"/>
      <c r="I19" s="292"/>
      <c r="J19" s="293" t="str">
        <f>Badges!C149</f>
        <v>Visit a landscaped garden</v>
      </c>
      <c r="K19" s="295" t="str">
        <f>IF(Badges!I148="A","A"," ")</f>
        <v xml:space="preserve"> </v>
      </c>
      <c r="M19" s="292"/>
      <c r="N19" s="293" t="str">
        <f>Badges!C222</f>
        <v>Try on the role of clothes</v>
      </c>
      <c r="O19" s="295" t="str">
        <f>IF(Badges!I222="A","A"," ")</f>
        <v xml:space="preserve"> </v>
      </c>
      <c r="Q19" s="292"/>
      <c r="R19" s="293" t="str">
        <f>Badges!C296</f>
        <v>Home Sweet Home</v>
      </c>
      <c r="S19" s="295" t="str">
        <f>IF(Badges!I296="A","A"," ")</f>
        <v xml:space="preserve"> </v>
      </c>
    </row>
    <row r="20" spans="1:19" x14ac:dyDescent="0.2">
      <c r="A20" s="497" t="str">
        <f>Summary!A19</f>
        <v>Product Designer</v>
      </c>
      <c r="B20" s="498"/>
      <c r="C20" s="297" t="str">
        <f>IF(Badges!I329="C","C",IF(Badges!I329="P","P",""))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IF(Badges!I352="C","C",IF(Badges!I352="P","P",""))</f>
        <v/>
      </c>
      <c r="E21" s="292"/>
      <c r="F21" s="293" t="str">
        <f>Badges!C77</f>
        <v>Make a flip book</v>
      </c>
      <c r="G21" s="295" t="str">
        <f>IF(Badges!I77="A","A"," ")</f>
        <v xml:space="preserve"> </v>
      </c>
      <c r="I21" s="292"/>
      <c r="J21" s="293" t="str">
        <f>Badges!C151</f>
        <v>Plan your dream garden</v>
      </c>
      <c r="K21" s="295" t="str">
        <f>IF(Badges!I150="A","A"," ")</f>
        <v xml:space="preserve"> </v>
      </c>
      <c r="M21" s="292"/>
      <c r="N21" s="293" t="str">
        <f>Badges!C224</f>
        <v>At school</v>
      </c>
      <c r="O21" s="295" t="str">
        <f>IF(Badges!I224="A","A"," ")</f>
        <v xml:space="preserve"> </v>
      </c>
      <c r="Q21" s="292"/>
      <c r="R21" s="293" t="str">
        <f>Badges!C298</f>
        <v>Make music</v>
      </c>
      <c r="S21" s="295" t="str">
        <f>IF(Badges!I298="A","A"," ")</f>
        <v xml:space="preserve"> </v>
      </c>
    </row>
    <row r="22" spans="1:19" x14ac:dyDescent="0.2">
      <c r="A22" s="299"/>
      <c r="B22" s="300"/>
      <c r="C22" s="340"/>
      <c r="E22" s="292"/>
      <c r="F22" s="293" t="str">
        <f>Badges!C78</f>
        <v>Play around with stop-action</v>
      </c>
      <c r="G22" s="295" t="str">
        <f>IF(Badges!I78="A","A"," ")</f>
        <v xml:space="preserve"> </v>
      </c>
      <c r="I22" s="292"/>
      <c r="J22" s="293" t="str">
        <f>Badges!C152</f>
        <v>Look into surprising gardens</v>
      </c>
      <c r="K22" s="295" t="str">
        <f>IF(Badges!I151="A","A"," ")</f>
        <v xml:space="preserve"> </v>
      </c>
      <c r="M22" s="292"/>
      <c r="N22" s="293" t="str">
        <f>Badges!C225</f>
        <v>At home</v>
      </c>
      <c r="O22" s="295" t="str">
        <f>IF(Badges!I225="A","A"," ")</f>
        <v xml:space="preserve"> </v>
      </c>
      <c r="Q22" s="292"/>
      <c r="R22" s="293" t="str">
        <f>Badges!C299</f>
        <v>Play a game-or two</v>
      </c>
      <c r="S22" s="295" t="str">
        <f>IF(Badges!I299="A","A"," ")</f>
        <v xml:space="preserve"> </v>
      </c>
    </row>
    <row r="23" spans="1:19" x14ac:dyDescent="0.2">
      <c r="A23" s="500" t="str">
        <f>Badges!B6</f>
        <v>Digital Photographer</v>
      </c>
      <c r="B23" s="501"/>
      <c r="C23" s="501"/>
      <c r="E23" s="292"/>
      <c r="F23" s="293" t="str">
        <f>Badges!C79</f>
        <v>Make your own thaumatrope</v>
      </c>
      <c r="G23" s="295" t="str">
        <f>IF(Badges!I79="A","A"," ")</f>
        <v xml:space="preserve"> </v>
      </c>
      <c r="I23" s="292"/>
      <c r="J23" s="293" t="str">
        <f>Badges!C153</f>
        <v>Make a mini Zen garden</v>
      </c>
      <c r="K23" s="295" t="str">
        <f>IF(Badges!I152="A","A"," ")</f>
        <v xml:space="preserve"> </v>
      </c>
      <c r="M23" s="292"/>
      <c r="N23" s="293" t="str">
        <f>Badges!C226</f>
        <v>With your friends</v>
      </c>
      <c r="O23" s="295" t="str">
        <f>IF(Badges!I226="A","A"," ")</f>
        <v xml:space="preserve"> </v>
      </c>
      <c r="Q23" s="292"/>
      <c r="R23" s="293" t="str">
        <f>Badges!C300</f>
        <v>Create art</v>
      </c>
      <c r="S23" s="295" t="str">
        <f>IF(Badges!I300="A","A","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IF(Badges!I8="A","A"," ")</f>
        <v xml:space="preserve"> </v>
      </c>
      <c r="E25" s="292"/>
      <c r="F25" s="293" t="str">
        <f>Badges!C81</f>
        <v>Use a free downloadable program</v>
      </c>
      <c r="G25" s="295" t="str">
        <f>IF(Badges!I81="A","A"," ")</f>
        <v xml:space="preserve"> </v>
      </c>
      <c r="I25" s="292"/>
      <c r="J25" s="293" t="str">
        <f>Badges!C155</f>
        <v>Find six plants that will grow in your</v>
      </c>
      <c r="K25" s="295" t="str">
        <f>IF(Badges!I154="A","A"," ")</f>
        <v xml:space="preserve"> </v>
      </c>
      <c r="M25" s="292"/>
      <c r="N25" s="293" t="str">
        <f>Badges!C228</f>
        <v>Solve a pesky plumbing problem</v>
      </c>
      <c r="O25" s="295" t="str">
        <f>IF(Badges!I228="A","A"," ")</f>
        <v xml:space="preserve"> </v>
      </c>
      <c r="Q25" s="292"/>
      <c r="R25" s="293" t="str">
        <f>Badges!C302</f>
        <v>Make your own event</v>
      </c>
      <c r="S25" s="295" t="str">
        <f>IF(Badges!I302="A","A"," ")</f>
        <v xml:space="preserve"> </v>
      </c>
    </row>
    <row r="26" spans="1:19" x14ac:dyDescent="0.2">
      <c r="A26" s="292"/>
      <c r="B26" s="293" t="str">
        <f>Badges!C9</f>
        <v>Visit a camera store</v>
      </c>
      <c r="C26" s="295" t="str">
        <f>IF(Badges!I9="A","A"," ")</f>
        <v xml:space="preserve"> </v>
      </c>
      <c r="E26" s="292"/>
      <c r="F26" s="293" t="str">
        <f>Badges!C82</f>
        <v>Go onto an interactive site</v>
      </c>
      <c r="G26" s="295" t="str">
        <f>IF(Badges!I82="A","A"," ")</f>
        <v xml:space="preserve"> </v>
      </c>
      <c r="I26" s="292"/>
      <c r="J26" s="293" t="str">
        <f>Badges!C156</f>
        <v>Find six plants that grow in different</v>
      </c>
      <c r="K26" s="295" t="str">
        <f>IF(Badges!I155="A","A"," ")</f>
        <v xml:space="preserve"> </v>
      </c>
      <c r="M26" s="292"/>
      <c r="N26" s="293" t="str">
        <f>Badges!C229</f>
        <v>Clean to the beat</v>
      </c>
      <c r="O26" s="295" t="str">
        <f>IF(Badges!I229="A","A"," ")</f>
        <v xml:space="preserve"> </v>
      </c>
      <c r="Q26" s="292"/>
      <c r="R26" s="293" t="str">
        <f>Badges!C303</f>
        <v>Have a living-history party</v>
      </c>
      <c r="S26" s="295" t="str">
        <f>IF(Badges!I303="A","A"," ")</f>
        <v xml:space="preserve"> </v>
      </c>
    </row>
    <row r="27" spans="1:19" x14ac:dyDescent="0.2">
      <c r="A27" s="292"/>
      <c r="B27" s="293" t="str">
        <f>Badges!C10</f>
        <v>Teach yourself the basics</v>
      </c>
      <c r="C27" s="295" t="str">
        <f>IF(Badges!I10="A","A"," ")</f>
        <v xml:space="preserve"> </v>
      </c>
      <c r="E27" s="292"/>
      <c r="F27" s="293" t="str">
        <f>Badges!C79</f>
        <v>Make your own thaumatrope</v>
      </c>
      <c r="G27" s="295" t="str">
        <f>IF(Badges!I83="A","A"," ")</f>
        <v xml:space="preserve"> </v>
      </c>
      <c r="I27" s="292"/>
      <c r="J27" s="293" t="str">
        <f>Badges!C157</f>
        <v>Find six seasonal plants</v>
      </c>
      <c r="K27" s="295" t="str">
        <f>IF(Badges!I156="A","A"," ")</f>
        <v xml:space="preserve"> </v>
      </c>
      <c r="M27" s="292"/>
      <c r="N27" s="293" t="str">
        <f>Badges!C230</f>
        <v>Hang something up</v>
      </c>
      <c r="O27" s="295" t="str">
        <f>IF(Badges!I230="A","A"," ")</f>
        <v xml:space="preserve"> </v>
      </c>
      <c r="Q27" s="292"/>
      <c r="R27" s="293" t="str">
        <f>Badges!C304</f>
        <v>Attend a history-oriented event in</v>
      </c>
      <c r="S27" s="295" t="str">
        <f>IF(Badges!I304="A","A","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IF(Badges!I12="A","A"," ")</f>
        <v xml:space="preserve"> </v>
      </c>
      <c r="E29" s="292"/>
      <c r="F29" s="293" t="str">
        <f>Badges!C85</f>
        <v>Create a roller coaster with marbles</v>
      </c>
      <c r="G29" s="295" t="str">
        <f>IF(Badges!I85="A","A"," ")</f>
        <v xml:space="preserve"> </v>
      </c>
      <c r="I29" s="292"/>
      <c r="J29" s="293" t="str">
        <f>Badges!C159</f>
        <v>Experiment with soil</v>
      </c>
      <c r="K29" s="295" t="str">
        <f>IF(Badges!I158="A","A"," ")</f>
        <v xml:space="preserve"> </v>
      </c>
      <c r="M29" s="292"/>
      <c r="N29" s="293" t="str">
        <f>Badges!C232</f>
        <v>Stay home alone</v>
      </c>
      <c r="O29" s="295" t="str">
        <f>IF(Badges!I232="A","A"," ")</f>
        <v xml:space="preserve"> </v>
      </c>
      <c r="Q29" s="292">
        <v>1</v>
      </c>
      <c r="R29" s="293" t="str">
        <f>Badges!C308</f>
        <v>Observe what makes a great</v>
      </c>
      <c r="S29" s="294"/>
    </row>
    <row r="30" spans="1:19" x14ac:dyDescent="0.2">
      <c r="A30" s="292"/>
      <c r="B30" s="293" t="str">
        <f>Badges!C13</f>
        <v>Photograph a pet</v>
      </c>
      <c r="C30" s="295" t="str">
        <f>IF(Badges!I13="A","A"," ")</f>
        <v xml:space="preserve"> </v>
      </c>
      <c r="E30" s="292"/>
      <c r="F30" s="293" t="str">
        <f>Badges!C86</f>
        <v>Catapult some stuff</v>
      </c>
      <c r="G30" s="295" t="str">
        <f>IF(Badges!I86="A","A"," ")</f>
        <v xml:space="preserve"> </v>
      </c>
      <c r="I30" s="292"/>
      <c r="J30" s="293" t="str">
        <f>Badges!C160</f>
        <v>Experiment with water</v>
      </c>
      <c r="K30" s="295" t="str">
        <f>IF(Badges!I159="A","A"," ")</f>
        <v xml:space="preserve"> </v>
      </c>
      <c r="M30" s="292"/>
      <c r="N30" s="293" t="str">
        <f>Badges!C233</f>
        <v>Run a family errand</v>
      </c>
      <c r="O30" s="295" t="str">
        <f>IF(Badges!I233="A","A"," ")</f>
        <v xml:space="preserve"> </v>
      </c>
      <c r="Q30" s="292"/>
      <c r="R30" s="293" t="str">
        <f>Badges!C309</f>
        <v>Choose a product you use at school</v>
      </c>
      <c r="S30" s="295" t="str">
        <f>IF(Badges!I309="A","A"," ")</f>
        <v xml:space="preserve"> </v>
      </c>
    </row>
    <row r="31" spans="1:19" x14ac:dyDescent="0.2">
      <c r="A31" s="292"/>
      <c r="B31" s="293" t="str">
        <f>Badges!C14</f>
        <v>Photograph a landscape</v>
      </c>
      <c r="C31" s="295" t="str">
        <f>IF(Badges!I14="A","A"," ")</f>
        <v xml:space="preserve"> </v>
      </c>
      <c r="E31" s="292"/>
      <c r="F31" s="293" t="str">
        <f>Badges!C83</f>
        <v>Talk to a developer</v>
      </c>
      <c r="G31" s="295" t="str">
        <f>IF(Badges!I87="A","A"," ")</f>
        <v xml:space="preserve"> </v>
      </c>
      <c r="I31" s="292"/>
      <c r="J31" s="293" t="str">
        <f>Badges!C161</f>
        <v>Experiment with sunlight</v>
      </c>
      <c r="K31" s="295" t="str">
        <f>IF(Badges!I160="A","A"," ")</f>
        <v xml:space="preserve"> </v>
      </c>
      <c r="M31" s="292"/>
      <c r="N31" s="293" t="str">
        <f>Badges!C234</f>
        <v>Go out with a friend</v>
      </c>
      <c r="O31" s="295" t="str">
        <f>IF(Badges!I234="A","A"," ")</f>
        <v xml:space="preserve"> </v>
      </c>
      <c r="Q31" s="292"/>
      <c r="R31" s="293" t="str">
        <f>Badges!C310</f>
        <v>Choose a product from a hobby</v>
      </c>
      <c r="S31" s="295" t="str">
        <f>IF(Badges!I310="A","A","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IF(Badges!I311="A","A"," ")</f>
        <v xml:space="preserve"> </v>
      </c>
    </row>
    <row r="33" spans="1:19" x14ac:dyDescent="0.2">
      <c r="A33" s="292"/>
      <c r="B33" s="293" t="str">
        <f>Badges!C16</f>
        <v>Fix something</v>
      </c>
      <c r="C33" s="295" t="str">
        <f>IF(Badges!I16="A","A"," ")</f>
        <v xml:space="preserve"> </v>
      </c>
      <c r="E33" s="292"/>
      <c r="F33" s="293" t="str">
        <f>Badges!C89</f>
        <v>Try the blue screen</v>
      </c>
      <c r="G33" s="295" t="str">
        <f>IF(Badges!I89="A","A"," ")</f>
        <v xml:space="preserve"> </v>
      </c>
      <c r="I33" s="292"/>
      <c r="J33" s="293" t="str">
        <f>Badges!C163</f>
        <v>Plant an outdoor garden</v>
      </c>
      <c r="K33" s="295" t="str">
        <f>IF(Badges!I162="A","A","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IF(Badges!I17="A","A"," ")</f>
        <v xml:space="preserve"> </v>
      </c>
      <c r="E34" s="292"/>
      <c r="F34" s="293" t="str">
        <f>Badges!C90</f>
        <v>Play makeup artist</v>
      </c>
      <c r="G34" s="295" t="str">
        <f>IF(Badges!I90="A","A"," ")</f>
        <v xml:space="preserve"> </v>
      </c>
      <c r="I34" s="292"/>
      <c r="J34" s="293" t="str">
        <f>Badges!C164</f>
        <v>Plant an indoor garden</v>
      </c>
      <c r="K34" s="295" t="str">
        <f>IF(Badges!I163="A","A"," ")</f>
        <v xml:space="preserve"> </v>
      </c>
      <c r="M34" s="292"/>
      <c r="N34" s="293" t="str">
        <f>Badges!C240</f>
        <v>With an adult, visit an official</v>
      </c>
      <c r="O34" s="295" t="str">
        <f>IF(Badges!I240="A","A"," ")</f>
        <v xml:space="preserve"> </v>
      </c>
      <c r="Q34" s="292"/>
      <c r="R34" s="293" t="str">
        <f>Badges!C313</f>
        <v>Observe</v>
      </c>
      <c r="S34" s="295" t="str">
        <f>IF(Badges!I313="A","A"," ")</f>
        <v xml:space="preserve"> </v>
      </c>
    </row>
    <row r="35" spans="1:19" x14ac:dyDescent="0.2">
      <c r="A35" s="292"/>
      <c r="B35" s="293" t="str">
        <f>Badges!C18</f>
        <v>Add something</v>
      </c>
      <c r="C35" s="295" t="str">
        <f>IF(Badges!I18="A","A"," ")</f>
        <v xml:space="preserve"> </v>
      </c>
      <c r="E35" s="292"/>
      <c r="F35" s="293" t="str">
        <f>Badges!C87</f>
        <v>Figure out centrifugal force</v>
      </c>
      <c r="G35" s="295" t="str">
        <f>IF(Badges!I91="A","A"," ")</f>
        <v xml:space="preserve"> </v>
      </c>
      <c r="I35" s="292"/>
      <c r="J35" s="293" t="str">
        <f>Badges!C165</f>
        <v>Help with planting at a community</v>
      </c>
      <c r="K35" s="295" t="str">
        <f>IF(Badges!I164="A","A"," ")</f>
        <v xml:space="preserve"> </v>
      </c>
      <c r="M35" s="292"/>
      <c r="N35" s="293" t="str">
        <f>Badges!C241</f>
        <v>Invite a geocacher to talk to you</v>
      </c>
      <c r="O35" s="295" t="str">
        <f>IF(Badges!I241="A","A"," ")</f>
        <v xml:space="preserve"> </v>
      </c>
      <c r="Q35" s="292"/>
      <c r="R35" s="293" t="str">
        <f>Badges!C314</f>
        <v>Interview</v>
      </c>
      <c r="S35" s="295" t="str">
        <f>IF(Badges!I314="A","A","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IF(Badges!I242="A","A"," ")</f>
        <v xml:space="preserve"> </v>
      </c>
      <c r="Q36" s="292"/>
      <c r="R36" s="293" t="str">
        <f>Badges!C315</f>
        <v>Photograph</v>
      </c>
      <c r="S36" s="295" t="str">
        <f>IF(Badges!I315="A","A"," ")</f>
        <v xml:space="preserve"> </v>
      </c>
    </row>
    <row r="37" spans="1:19" ht="12.75" customHeight="1" x14ac:dyDescent="0.2">
      <c r="A37" s="292"/>
      <c r="B37" s="293" t="str">
        <f>Badges!C20</f>
        <v>Create a collage</v>
      </c>
      <c r="C37" s="295" t="str">
        <f>IF(Badges!I20="A","A"," ")</f>
        <v xml:space="preserve"> </v>
      </c>
      <c r="E37" s="292"/>
      <c r="F37" s="293" t="str">
        <f>Badges!C93</f>
        <v>Experiment with acoustics</v>
      </c>
      <c r="G37" s="295" t="str">
        <f>IF(Badges!I93="A","A","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IF(Badges!I21="A","A"," ")</f>
        <v xml:space="preserve"> </v>
      </c>
      <c r="E38" s="292"/>
      <c r="F38" s="293" t="str">
        <f>Badges!C94</f>
        <v>Go on an elephant hike</v>
      </c>
      <c r="G38" s="295" t="str">
        <f>IF(Badges!I94="A","A"," ")</f>
        <v xml:space="preserve"> </v>
      </c>
      <c r="I38" s="292"/>
      <c r="J38" s="293" t="str">
        <f>Badges!C170</f>
        <v>Ask an adult helper to find and</v>
      </c>
      <c r="K38" s="295" t="str">
        <f>IF(Badges!I170="A","A"," ")</f>
        <v xml:space="preserve"> </v>
      </c>
      <c r="M38" s="292"/>
      <c r="N38" s="293" t="str">
        <f>Badges!C244</f>
        <v>Find the GPS coordinates of three</v>
      </c>
      <c r="O38" s="295" t="str">
        <f>IF(Badges!I244="A","A"," ")</f>
        <v xml:space="preserve"> </v>
      </c>
      <c r="Q38" s="292"/>
      <c r="R38" s="293" t="str">
        <f>Badges!C317</f>
        <v>Step by step</v>
      </c>
      <c r="S38" s="295" t="str">
        <f>IF(Badges!I317="A","A"," ")</f>
        <v xml:space="preserve"> </v>
      </c>
    </row>
    <row r="39" spans="1:19" x14ac:dyDescent="0.2">
      <c r="A39" s="292"/>
      <c r="B39" s="293" t="str">
        <f>Badges!C22</f>
        <v>Make a gift for someone special</v>
      </c>
      <c r="C39" s="295" t="str">
        <f>IF(Badges!I22="A","A"," ")</f>
        <v xml:space="preserve"> </v>
      </c>
      <c r="E39" s="292"/>
      <c r="F39" s="293" t="str">
        <f>Badges!C91</f>
        <v>Make your own 3-D glasses</v>
      </c>
      <c r="G39" s="295" t="str">
        <f>IF(Badges!I95="A","A"," ")</f>
        <v xml:space="preserve"> </v>
      </c>
      <c r="I39" s="292"/>
      <c r="J39" s="293" t="str">
        <f>Badges!C171</f>
        <v>Shake up a room</v>
      </c>
      <c r="K39" s="295" t="str">
        <f>IF(Badges!I171="A","A"," ")</f>
        <v xml:space="preserve"> </v>
      </c>
      <c r="M39" s="292"/>
      <c r="N39" s="293" t="str">
        <f>Badges!C245</f>
        <v>Hide an item for a friend to find</v>
      </c>
      <c r="O39" s="295" t="str">
        <f>IF(Badges!I245="A","A"," ")</f>
        <v xml:space="preserve"> </v>
      </c>
      <c r="Q39" s="292"/>
      <c r="R39" s="293" t="str">
        <f>Badges!C318</f>
        <v>Draw the product</v>
      </c>
      <c r="S39" s="295" t="str">
        <f>IF(Badges!I318="A","A","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IF(Badges!I172="A","A"," ")</f>
        <v xml:space="preserve"> </v>
      </c>
      <c r="M40" s="292"/>
      <c r="N40" s="293" t="str">
        <f>Badges!C246</f>
        <v>Go on a photo hunt</v>
      </c>
      <c r="O40" s="295" t="str">
        <f>IF(Badges!I246="A","A"," ")</f>
        <v xml:space="preserve"> </v>
      </c>
      <c r="Q40" s="292"/>
      <c r="R40" s="293" t="str">
        <f>Badges!C319</f>
        <v>Analyze a group of products</v>
      </c>
      <c r="S40" s="295" t="str">
        <f>IF(Badges!I319="A","A"," ")</f>
        <v xml:space="preserve"> </v>
      </c>
    </row>
    <row r="41" spans="1:19" x14ac:dyDescent="0.2">
      <c r="A41" s="292"/>
      <c r="B41" s="293" t="str">
        <f>Badges!C24</f>
        <v>Make a digital album</v>
      </c>
      <c r="C41" s="295" t="str">
        <f>IF(Badges!I24="A","A","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IF(Badges!I25="A","A"," ")</f>
        <v xml:space="preserve"> </v>
      </c>
      <c r="E42" s="292"/>
      <c r="F42" s="293" t="str">
        <f>Badges!C100</f>
        <v>Write one haiku and one limerick</v>
      </c>
      <c r="G42" s="295" t="str">
        <f>IF(Badges!I100="A","A"," ")</f>
        <v xml:space="preserve"> </v>
      </c>
      <c r="I42" s="292"/>
      <c r="J42" s="293" t="str">
        <f>Badges!C174</f>
        <v>Learn some classic codes</v>
      </c>
      <c r="K42" s="295" t="str">
        <f>IF(Badges!I174="A","A"," ")</f>
        <v xml:space="preserve"> </v>
      </c>
      <c r="M42" s="292"/>
      <c r="N42" s="293" t="str">
        <f>Badges!C248</f>
        <v>Make something that represents</v>
      </c>
      <c r="O42" s="295" t="str">
        <f>IF(Badges!I248="A","A"," ")</f>
        <v xml:space="preserve"> </v>
      </c>
      <c r="Q42" s="292"/>
      <c r="R42" s="293" t="str">
        <f>Badges!C321</f>
        <v>From terrible to terrific</v>
      </c>
      <c r="S42" s="295" t="str">
        <f>IF(Badges!I321="A","A"," ")</f>
        <v xml:space="preserve"> </v>
      </c>
    </row>
    <row r="43" spans="1:19" ht="12.75" customHeight="1" x14ac:dyDescent="0.2">
      <c r="A43" s="292"/>
      <c r="B43" s="293" t="str">
        <f>Badges!C26</f>
        <v>Start an online photo journal</v>
      </c>
      <c r="C43" s="295" t="str">
        <f>IF(Badges!I26="A","A"," ")</f>
        <v xml:space="preserve"> </v>
      </c>
      <c r="E43" s="292"/>
      <c r="F43" s="293" t="str">
        <f>Badges!C101</f>
        <v>Write one sonnet</v>
      </c>
      <c r="G43" s="295" t="str">
        <f>IF(Badges!I101="A","A"," ")</f>
        <v xml:space="preserve"> </v>
      </c>
      <c r="I43" s="292"/>
      <c r="J43" s="293" t="str">
        <f>Badges!C175</f>
        <v>Create your own code with your</v>
      </c>
      <c r="K43" s="295" t="str">
        <f>IF(Badges!I175="A","A"," ")</f>
        <v xml:space="preserve"> </v>
      </c>
      <c r="M43" s="292"/>
      <c r="N43" s="293" t="str">
        <f>Badges!C249</f>
        <v>Make a piece of jewelry</v>
      </c>
      <c r="O43" s="295" t="str">
        <f>IF(Badges!I249="A","A"," ")</f>
        <v xml:space="preserve"> </v>
      </c>
      <c r="Q43" s="292"/>
      <c r="R43" s="293" t="str">
        <f>Badges!C322</f>
        <v>Troubleshoot</v>
      </c>
      <c r="S43" s="295" t="str">
        <f>IF(Badges!I322="A","A"," ")</f>
        <v xml:space="preserve"> </v>
      </c>
    </row>
    <row r="44" spans="1:19" x14ac:dyDescent="0.2">
      <c r="A44" s="500" t="str">
        <f>Badges!B29</f>
        <v>Staying Fit</v>
      </c>
      <c r="B44" s="501"/>
      <c r="C44" s="501"/>
      <c r="E44" s="292"/>
      <c r="F44" s="293" t="str">
        <f>Badges!C102</f>
        <v>Write a free-verse poem</v>
      </c>
      <c r="G44" s="295" t="str">
        <f>IF(Badges!I102="A","A"," ")</f>
        <v xml:space="preserve"> </v>
      </c>
      <c r="I44" s="292"/>
      <c r="J44" s="293" t="str">
        <f>Badges!C176</f>
        <v>Make invisible inks</v>
      </c>
      <c r="K44" s="295" t="str">
        <f>IF(Badges!I176="A","A"," ")</f>
        <v xml:space="preserve"> </v>
      </c>
      <c r="M44" s="292"/>
      <c r="N44" s="293" t="str">
        <f>Badges!C250</f>
        <v>Make something that represents</v>
      </c>
      <c r="O44" s="295" t="str">
        <f>IF(Badges!I250="A","A"," ")</f>
        <v xml:space="preserve"> </v>
      </c>
      <c r="Q44" s="292"/>
      <c r="R44" s="293" t="str">
        <f>Badges!C323</f>
        <v>Fire the product, keep the job</v>
      </c>
      <c r="S44" s="295" t="str">
        <f>IF(Badges!I323="A","A","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IF(Badges!I31="A","A"," ")</f>
        <v xml:space="preserve"> </v>
      </c>
      <c r="E46" s="292"/>
      <c r="F46" s="293" t="str">
        <f>Badges!C104</f>
        <v>Mystery</v>
      </c>
      <c r="G46" s="295" t="str">
        <f>IF(Badges!I104="A","A"," ")</f>
        <v xml:space="preserve"> </v>
      </c>
      <c r="I46" s="292"/>
      <c r="J46" s="293" t="str">
        <f>Badges!C178</f>
        <v>Study three sets of prints</v>
      </c>
      <c r="K46" s="295" t="str">
        <f>IF(Badges!I178="A","A"," ")</f>
        <v xml:space="preserve"> </v>
      </c>
      <c r="M46" s="292"/>
      <c r="N46" s="293" t="str">
        <f>Badges!C252</f>
        <v>Make it a hiking adventure</v>
      </c>
      <c r="O46" s="295" t="str">
        <f>IF(Badges!I252="A","A"," ")</f>
        <v xml:space="preserve"> </v>
      </c>
      <c r="Q46" s="292"/>
      <c r="R46" s="293" t="str">
        <f>Badges!C325</f>
        <v>Draw your idea</v>
      </c>
      <c r="S46" s="295" t="str">
        <f>IF(Badges!I325="A","A"," ")</f>
        <v xml:space="preserve"> </v>
      </c>
    </row>
    <row r="47" spans="1:19" x14ac:dyDescent="0.2">
      <c r="A47" s="292"/>
      <c r="B47" s="293" t="str">
        <f>Badges!C32</f>
        <v>Find a way to make your day more</v>
      </c>
      <c r="C47" s="295" t="str">
        <f>IF(Badges!I32="A","A"," ")</f>
        <v xml:space="preserve"> </v>
      </c>
      <c r="E47" s="292"/>
      <c r="F47" s="293" t="str">
        <f>Badges!C105</f>
        <v>Humor</v>
      </c>
      <c r="G47" s="295" t="str">
        <f>IF(Badges!I105="A","A"," ")</f>
        <v xml:space="preserve"> </v>
      </c>
      <c r="I47" s="292"/>
      <c r="J47" s="293" t="str">
        <f>Badges!C179</f>
        <v>Make your own identity card</v>
      </c>
      <c r="K47" s="295" t="str">
        <f>IF(Badges!I179="A","A"," ")</f>
        <v xml:space="preserve"> </v>
      </c>
      <c r="M47" s="292"/>
      <c r="N47" s="293" t="str">
        <f>Badges!C253</f>
        <v>Take a multi-cache adventure</v>
      </c>
      <c r="O47" s="295" t="str">
        <f>IF(Badges!I253="A","A"," ")</f>
        <v xml:space="preserve"> </v>
      </c>
      <c r="Q47" s="292"/>
      <c r="R47" s="293" t="str">
        <f>Badges!C326</f>
        <v>Build a prototype</v>
      </c>
      <c r="S47" s="295" t="str">
        <f>IF(Badges!I326="A","A"," ")</f>
        <v xml:space="preserve"> </v>
      </c>
    </row>
    <row r="48" spans="1:19" x14ac:dyDescent="0.2">
      <c r="A48" s="292"/>
      <c r="B48" s="293" t="str">
        <f>Badges!C33</f>
        <v>Forget being a couch potato</v>
      </c>
      <c r="C48" s="295" t="str">
        <f>IF(Badges!I33="A","A"," ")</f>
        <v xml:space="preserve"> </v>
      </c>
      <c r="E48" s="292"/>
      <c r="F48" s="293" t="str">
        <f>Badges!C106</f>
        <v>Adventure</v>
      </c>
      <c r="G48" s="295" t="str">
        <f>IF(Badges!I106="A","A"," ")</f>
        <v xml:space="preserve"> </v>
      </c>
      <c r="I48" s="292"/>
      <c r="J48" s="293" t="str">
        <f>Badges!C180</f>
        <v>Get fingerprinted at your local police</v>
      </c>
      <c r="K48" s="295" t="str">
        <f>IF(Badges!I180="A","A"," ")</f>
        <v xml:space="preserve"> </v>
      </c>
      <c r="M48" s="292"/>
      <c r="N48" s="293" t="str">
        <f>Badges!C254</f>
        <v>Go on a themed adventure</v>
      </c>
      <c r="O48" s="295" t="str">
        <f>IF(Badges!I254="A","A"," ")</f>
        <v xml:space="preserve"> </v>
      </c>
      <c r="Q48" s="292"/>
      <c r="R48" s="293" t="str">
        <f>Badges!C327</f>
        <v>Make your change on the original</v>
      </c>
      <c r="S48" s="295" t="str">
        <f>IF(Badges!I327="A","A","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IF(Badges!I35="A","A"," ")</f>
        <v xml:space="preserve"> </v>
      </c>
      <c r="E50" s="292"/>
      <c r="F50" s="293" t="str">
        <f>Badges!C108</f>
        <v>A favorite Girl Scout memory</v>
      </c>
      <c r="G50" s="295" t="str">
        <f>IF(Badges!I108="A","A"," ")</f>
        <v xml:space="preserve"> </v>
      </c>
      <c r="I50" s="292"/>
      <c r="J50" s="293" t="str">
        <f>Badges!C182</f>
        <v>Look at three kinds of "evidence"</v>
      </c>
      <c r="K50" s="295" t="str">
        <f>IF(Badges!I182="A","A"," ")</f>
        <v xml:space="preserve"> </v>
      </c>
      <c r="M50" s="292"/>
      <c r="N50" s="293" t="str">
        <f>Badges!C256</f>
        <v>Make a bug go around the world</v>
      </c>
      <c r="O50" s="295" t="str">
        <f>IF(Badges!I256="A","A"," ")</f>
        <v xml:space="preserve"> </v>
      </c>
      <c r="Q50" s="292">
        <v>1</v>
      </c>
      <c r="R50" s="293" t="str">
        <f>Badges!C331</f>
        <v>Hold a conversation</v>
      </c>
      <c r="S50" s="294"/>
    </row>
    <row r="51" spans="1:19" x14ac:dyDescent="0.2">
      <c r="A51" s="292"/>
      <c r="B51" s="293" t="str">
        <f>Badges!C36</f>
        <v>Play a brainstorm game</v>
      </c>
      <c r="C51" s="295" t="str">
        <f>IF(Badges!I36="A","A"," ")</f>
        <v xml:space="preserve"> </v>
      </c>
      <c r="E51" s="292"/>
      <c r="F51" s="293" t="str">
        <f>Badges!C109</f>
        <v>A memorable day</v>
      </c>
      <c r="G51" s="295" t="str">
        <f>IF(Badges!I109="A","A"," ")</f>
        <v xml:space="preserve"> </v>
      </c>
      <c r="I51" s="292"/>
      <c r="J51" s="293" t="str">
        <f>Badges!C183</f>
        <v>Find out about DNA</v>
      </c>
      <c r="K51" s="295" t="str">
        <f>IF(Badges!I183="A","A"," ")</f>
        <v xml:space="preserve"> </v>
      </c>
      <c r="M51" s="292"/>
      <c r="N51" s="293" t="str">
        <f>Badges!C257</f>
        <v>Have your bug follow the girls</v>
      </c>
      <c r="O51" s="295" t="str">
        <f>IF(Badges!I257="A","A"," ")</f>
        <v xml:space="preserve"> </v>
      </c>
      <c r="Q51" s="292"/>
      <c r="R51" s="293" t="str">
        <f>Badges!C332</f>
        <v>Practice conversation starters</v>
      </c>
      <c r="S51" s="295" t="str">
        <f>IF(Badges!I332="A","A"," ")</f>
        <v xml:space="preserve"> </v>
      </c>
    </row>
    <row r="52" spans="1:19" x14ac:dyDescent="0.2">
      <c r="A52" s="292"/>
      <c r="B52" s="293" t="str">
        <f>Badges!C37</f>
        <v>Nutrient scavenger hunt</v>
      </c>
      <c r="C52" s="295" t="str">
        <f>IF(Badges!I37="A","A"," ")</f>
        <v xml:space="preserve"> </v>
      </c>
      <c r="E52" s="292"/>
      <c r="F52" s="293" t="str">
        <f>Badges!C110</f>
        <v>A big adventure</v>
      </c>
      <c r="G52" s="295" t="str">
        <f>IF(Badges!I110="A","A"," ")</f>
        <v xml:space="preserve"> </v>
      </c>
      <c r="I52" s="292"/>
      <c r="J52" s="293" t="str">
        <f>Badges!C184</f>
        <v>Detect handwriting details</v>
      </c>
      <c r="K52" s="295" t="str">
        <f>IF(Badges!I184="A","A"," ")</f>
        <v xml:space="preserve"> </v>
      </c>
      <c r="M52" s="292"/>
      <c r="N52" s="293" t="str">
        <f>Badges!C258</f>
        <v>Track a bug's travels</v>
      </c>
      <c r="O52" s="295" t="str">
        <f>IF(Badges!I258="A","A"," ")</f>
        <v xml:space="preserve"> </v>
      </c>
      <c r="Q52" s="292"/>
      <c r="R52" s="293" t="str">
        <f>Badges!C333</f>
        <v>Invite an expert to come talk about</v>
      </c>
      <c r="S52" s="295" t="str">
        <f>IF(Badges!I333="A","A","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IF(Badges!I334="A","A"," ")</f>
        <v xml:space="preserve"> </v>
      </c>
    </row>
    <row r="54" spans="1:19" x14ac:dyDescent="0.2">
      <c r="A54" s="292"/>
      <c r="B54" s="293" t="str">
        <f>Badges!C39</f>
        <v>Dear self</v>
      </c>
      <c r="C54" s="295" t="str">
        <f>IF(Badges!I39="A","A"," ")</f>
        <v xml:space="preserve"> </v>
      </c>
      <c r="E54" s="292"/>
      <c r="F54" s="293" t="str">
        <f>Badges!C112</f>
        <v>An interview article</v>
      </c>
      <c r="G54" s="295" t="str">
        <f>IF(Badges!I112="A","A"," ")</f>
        <v xml:space="preserve"> </v>
      </c>
      <c r="I54" s="292"/>
      <c r="J54" s="293" t="str">
        <f>Badges!C186</f>
        <v>Ask friends to create a clue hunt</v>
      </c>
      <c r="K54" s="295" t="str">
        <f>IF(Badges!I186="A","A","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IF(Badges!I40="A","A"," ")</f>
        <v xml:space="preserve"> </v>
      </c>
      <c r="E55" s="292"/>
      <c r="F55" s="293" t="str">
        <f>Badges!C113</f>
        <v>A news story</v>
      </c>
      <c r="G55" s="295" t="str">
        <f>IF(Badges!I113="A","A"," ")</f>
        <v xml:space="preserve"> </v>
      </c>
      <c r="I55" s="292"/>
      <c r="J55" s="293" t="str">
        <f>Badges!C187</f>
        <v>Find clues "on the scene"</v>
      </c>
      <c r="K55" s="295" t="str">
        <f>IF(Badges!I187="A","A"," ")</f>
        <v xml:space="preserve"> </v>
      </c>
      <c r="M55" s="292"/>
      <c r="N55" s="293" t="str">
        <f>Badges!C263</f>
        <v>Observe a pet or tame animal</v>
      </c>
      <c r="O55" s="295" t="str">
        <f>IF(Badges!I263="A","A"," ")</f>
        <v xml:space="preserve"> </v>
      </c>
      <c r="Q55" s="292"/>
      <c r="R55" s="293" t="str">
        <f>Badges!C336</f>
        <v>Brainstorm five things not to do at</v>
      </c>
      <c r="S55" s="295" t="str">
        <f>IF(Badges!I336="A","A"," ")</f>
        <v xml:space="preserve"> </v>
      </c>
    </row>
    <row r="56" spans="1:19" x14ac:dyDescent="0.2">
      <c r="A56" s="292"/>
      <c r="B56" s="293" t="str">
        <f>Badges!C41</f>
        <v>Create a stress-free zone</v>
      </c>
      <c r="C56" s="295" t="str">
        <f>IF(Badges!I41="A","A"," ")</f>
        <v xml:space="preserve"> </v>
      </c>
      <c r="E56" s="292"/>
      <c r="F56" s="293" t="str">
        <f>Badges!C114</f>
        <v>A "roundup" article</v>
      </c>
      <c r="G56" s="295" t="str">
        <f>IF(Badges!I114="A","A"," ")</f>
        <v xml:space="preserve"> </v>
      </c>
      <c r="I56" s="292"/>
      <c r="J56" s="293" t="str">
        <f>Badges!C188</f>
        <v>Solve three online mysteries.</v>
      </c>
      <c r="K56" s="295" t="str">
        <f>IF(Badges!I188="A","A"," ")</f>
        <v xml:space="preserve"> </v>
      </c>
      <c r="M56" s="292"/>
      <c r="N56" s="293" t="str">
        <f>Badges!C264</f>
        <v>Make a skit or puppet show about</v>
      </c>
      <c r="O56" s="295" t="str">
        <f>IF(Badges!I264="A","A"," ")</f>
        <v xml:space="preserve"> </v>
      </c>
      <c r="Q56" s="292"/>
      <c r="R56" s="293" t="str">
        <f>Badges!C337</f>
        <v>Set the table</v>
      </c>
      <c r="S56" s="295" t="str">
        <f>IF(Badges!I337="A","A","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IF(Badges!I265="A","A"," ")</f>
        <v xml:space="preserve"> </v>
      </c>
      <c r="Q57" s="292"/>
      <c r="R57" s="293" t="str">
        <f>Badges!C338</f>
        <v>Study table manners from other</v>
      </c>
      <c r="S57" s="295" t="str">
        <f>IF(Badges!I338="A","A"," ")</f>
        <v xml:space="preserve"> </v>
      </c>
    </row>
    <row r="58" spans="1:19" x14ac:dyDescent="0.2">
      <c r="A58" s="292"/>
      <c r="B58" s="293" t="str">
        <f>Badges!C43</f>
        <v>Review health websites</v>
      </c>
      <c r="C58" s="295" t="str">
        <f>IF(Badges!I43="A","A"," ")</f>
        <v xml:space="preserve"> </v>
      </c>
      <c r="E58" s="292"/>
      <c r="F58" s="293" t="str">
        <f>Badges!C116</f>
        <v>A favorite animal</v>
      </c>
      <c r="G58" s="295" t="str">
        <f>IF(Badges!I116="A","A","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IF(Badges!I44="A","A"," ")</f>
        <v xml:space="preserve"> </v>
      </c>
      <c r="E59" s="292"/>
      <c r="F59" s="293" t="str">
        <f>Badges!C117</f>
        <v>A place you'd like to visit</v>
      </c>
      <c r="G59" s="295" t="str">
        <f>IF(Badges!I117="A","A"," ")</f>
        <v xml:space="preserve"> </v>
      </c>
      <c r="I59" s="292"/>
      <c r="J59" s="293" t="str">
        <f>Badges!C193</f>
        <v>Talk to an experienced camper</v>
      </c>
      <c r="K59" s="295" t="str">
        <f>IF(Badges!I193="A","A"," ")</f>
        <v xml:space="preserve"> </v>
      </c>
      <c r="M59" s="292"/>
      <c r="N59" s="293" t="str">
        <f>Badges!C267</f>
        <v>Visit a zoo or animal sanctuary</v>
      </c>
      <c r="O59" s="295" t="str">
        <f>IF(Badges!I267="A","A"," ")</f>
        <v xml:space="preserve"> </v>
      </c>
      <c r="Q59" s="292"/>
      <c r="R59" s="293" t="str">
        <f>Badges!C340</f>
        <v>Wedding</v>
      </c>
      <c r="S59" s="295" t="str">
        <f>IF(Badges!I340="A","A"," ")</f>
        <v xml:space="preserve"> </v>
      </c>
    </row>
    <row r="60" spans="1:19" x14ac:dyDescent="0.2">
      <c r="A60" s="292"/>
      <c r="B60" s="293" t="str">
        <f>Badges!C45</f>
        <v>Find truth in advertising</v>
      </c>
      <c r="C60" s="295" t="str">
        <f>IF(Badges!I45="A","A"," ")</f>
        <v xml:space="preserve"> </v>
      </c>
      <c r="E60" s="292"/>
      <c r="F60" s="293" t="str">
        <f>Badges!C118</f>
        <v>Your favorite book</v>
      </c>
      <c r="G60" s="295" t="str">
        <f>IF(Badges!I118="A","A"," ")</f>
        <v xml:space="preserve"> </v>
      </c>
      <c r="I60" s="292"/>
      <c r="J60" s="293" t="str">
        <f>Badges!C194</f>
        <v>Go to an outdoor store</v>
      </c>
      <c r="K60" s="295" t="str">
        <f>IF(Badges!I194="A","A"," ")</f>
        <v xml:space="preserve"> </v>
      </c>
      <c r="M60" s="292"/>
      <c r="N60" s="293" t="str">
        <f>Badges!C268</f>
        <v>Explore an animal habitat near</v>
      </c>
      <c r="O60" s="295" t="str">
        <f>IF(Badges!I268="A","A"," ")</f>
        <v xml:space="preserve"> </v>
      </c>
      <c r="Q60" s="292"/>
      <c r="R60" s="293" t="str">
        <f>Badges!C341</f>
        <v>Funeral or wake</v>
      </c>
      <c r="S60" s="295" t="str">
        <f>IF(Badges!I341="A","A","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IF(Badges!I195="A","A"," ")</f>
        <v xml:space="preserve"> </v>
      </c>
      <c r="M61" s="292"/>
      <c r="N61" s="293" t="str">
        <f>Badges!C269</f>
        <v>Make a habitat collage</v>
      </c>
      <c r="O61" s="295" t="str">
        <f>IF(Badges!I269="A","A"," ")</f>
        <v xml:space="preserve"> </v>
      </c>
      <c r="Q61" s="292"/>
      <c r="R61" s="293" t="str">
        <f>Badges!C342</f>
        <v>Coming-of-age ceremony</v>
      </c>
      <c r="S61" s="295" t="str">
        <f>IF(Badges!I342="A","A"," ")</f>
        <v xml:space="preserve"> </v>
      </c>
    </row>
    <row r="62" spans="1:19" ht="12.75" customHeight="1" x14ac:dyDescent="0.2">
      <c r="A62" s="292"/>
      <c r="B62" s="293" t="str">
        <f>Badges!C47</f>
        <v>Have a "slow food" dinner</v>
      </c>
      <c r="C62" s="295" t="str">
        <f>IF(Badges!I47="A","A","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IF(Badges!I48="A","A"," ")</f>
        <v xml:space="preserve"> </v>
      </c>
      <c r="E63" s="292"/>
      <c r="F63" s="293" t="str">
        <f>Badges!C124</f>
        <v>Visit a jewelry store or jewelry artist</v>
      </c>
      <c r="G63" s="295" t="str">
        <f>IF(Badges!I124="A","A"," ")</f>
        <v xml:space="preserve"> </v>
      </c>
      <c r="I63" s="292"/>
      <c r="J63" s="293" t="str">
        <f>Badges!C197</f>
        <v>Tie useful knots</v>
      </c>
      <c r="K63" s="295" t="str">
        <f>IF(Badges!I197="A","A"," ")</f>
        <v xml:space="preserve"> </v>
      </c>
      <c r="M63" s="292"/>
      <c r="N63" s="293" t="str">
        <f>Badges!C271</f>
        <v>Check out baby-animal habitats</v>
      </c>
      <c r="O63" s="295" t="str">
        <f>IF(Badges!I271="A","A"," ")</f>
        <v xml:space="preserve"> </v>
      </c>
      <c r="Q63" s="292"/>
      <c r="R63" s="293" t="str">
        <f>Badges!C344</f>
        <v>Thank the host</v>
      </c>
      <c r="S63" s="295" t="str">
        <f>IF(Badges!I344="A","A"," ")</f>
        <v xml:space="preserve"> </v>
      </c>
    </row>
    <row r="64" spans="1:19" x14ac:dyDescent="0.2">
      <c r="A64" s="292"/>
      <c r="B64" s="293" t="str">
        <f>Badges!C49</f>
        <v>Have a family check-in night</v>
      </c>
      <c r="C64" s="295" t="str">
        <f>IF(Badges!I49="A","A"," ")</f>
        <v xml:space="preserve"> </v>
      </c>
      <c r="E64" s="292"/>
      <c r="F64" s="293" t="str">
        <f>Badges!C125</f>
        <v>Visit a museum with an exhibit on</v>
      </c>
      <c r="G64" s="295" t="str">
        <f>IF(Badges!I125="A","A"," ")</f>
        <v xml:space="preserve"> </v>
      </c>
      <c r="I64" s="292"/>
      <c r="J64" s="293" t="str">
        <f>Badges!C198</f>
        <v>Use a map and compass or GPS</v>
      </c>
      <c r="K64" s="295" t="str">
        <f>IF(Badges!I198="A","A"," ")</f>
        <v xml:space="preserve"> </v>
      </c>
      <c r="M64" s="292"/>
      <c r="N64" s="293" t="str">
        <f>Badges!C272</f>
        <v>Make your own animal house</v>
      </c>
      <c r="O64" s="295" t="str">
        <f>IF(Badges!I272="A","A"," ")</f>
        <v xml:space="preserve"> </v>
      </c>
      <c r="Q64" s="292"/>
      <c r="R64" s="293" t="str">
        <f>Badges!C345</f>
        <v>Handwrite a thank-you note</v>
      </c>
      <c r="S64" s="295" t="str">
        <f>IF(Badges!I345="A","A"," ")</f>
        <v xml:space="preserve"> </v>
      </c>
    </row>
    <row r="65" spans="1:19" x14ac:dyDescent="0.2">
      <c r="A65" s="500" t="str">
        <f>Badges!B52</f>
        <v>Musician</v>
      </c>
      <c r="B65" s="501"/>
      <c r="C65" s="501"/>
      <c r="E65" s="292"/>
      <c r="F65" s="293" t="str">
        <f>Badges!C126</f>
        <v>Invite a jewelry maker to talk to your</v>
      </c>
      <c r="G65" s="295" t="str">
        <f>IF(Badges!I126="A","A"," ")</f>
        <v xml:space="preserve"> </v>
      </c>
      <c r="I65" s="292"/>
      <c r="J65" s="293" t="str">
        <f>Badges!C199</f>
        <v>Build a campfire</v>
      </c>
      <c r="K65" s="295" t="str">
        <f>IF(Badges!I199="A","A"," ")</f>
        <v xml:space="preserve"> </v>
      </c>
      <c r="M65" s="292"/>
      <c r="N65" s="293" t="str">
        <f>Badges!C273</f>
        <v>Insulate your own "nest."</v>
      </c>
      <c r="O65" s="295" t="str">
        <f>IF(Badges!I273="A","A"," ")</f>
        <v xml:space="preserve"> </v>
      </c>
      <c r="Q65" s="292"/>
      <c r="R65" s="293" t="str">
        <f>Badges!C346</f>
        <v>Make a thank-you gift</v>
      </c>
      <c r="S65" s="295" t="str">
        <f>IF(Badges!I346="A","A","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IF(Badges!I54="A","A"," ")</f>
        <v xml:space="preserve"> </v>
      </c>
      <c r="E67" s="292"/>
      <c r="F67" s="293" t="str">
        <f>Badges!C128</f>
        <v>Make a chain-loop necklace or</v>
      </c>
      <c r="G67" s="295" t="str">
        <f>IF(Badges!I128="A","A"," ")</f>
        <v xml:space="preserve"> </v>
      </c>
      <c r="I67" s="292"/>
      <c r="J67" s="293" t="str">
        <f>Badges!C201</f>
        <v>Make a one-pot meal</v>
      </c>
      <c r="K67" s="295" t="str">
        <f>IF(Badges!I201="A","A"," ")</f>
        <v xml:space="preserve"> </v>
      </c>
      <c r="M67" s="292"/>
      <c r="N67" s="293" t="str">
        <f>Badges!C275</f>
        <v>The Artic Circle</v>
      </c>
      <c r="O67" s="295" t="str">
        <f>IF(Badges!I275="A","A"," ")</f>
        <v xml:space="preserve"> </v>
      </c>
      <c r="Q67" s="292"/>
      <c r="R67" s="293" t="str">
        <f>Badges!C348</f>
        <v>Other Girl Scouts</v>
      </c>
      <c r="S67" s="295" t="str">
        <f>IF(Badges!I348="A","A"," ")</f>
        <v xml:space="preserve"> </v>
      </c>
    </row>
    <row r="68" spans="1:19" x14ac:dyDescent="0.2">
      <c r="A68" s="292"/>
      <c r="B68" s="293" t="str">
        <f>Badges!C55</f>
        <v>Be a conductor</v>
      </c>
      <c r="C68" s="295" t="str">
        <f>IF(Badges!I55="A","A"," ")</f>
        <v xml:space="preserve"> </v>
      </c>
      <c r="E68" s="292"/>
      <c r="F68" s="293" t="str">
        <f>Badges!C129</f>
        <v>Make a pendant with a photo or</v>
      </c>
      <c r="G68" s="295" t="str">
        <f>IF(Badges!I129="A","A"," ")</f>
        <v xml:space="preserve"> </v>
      </c>
      <c r="I68" s="292"/>
      <c r="J68" s="293" t="str">
        <f>Badges!C202</f>
        <v>Cook in foil</v>
      </c>
      <c r="K68" s="295" t="str">
        <f>IF(Badges!I202="A","A"," ")</f>
        <v xml:space="preserve"> </v>
      </c>
      <c r="M68" s="292"/>
      <c r="N68" s="293" t="str">
        <f>Badges!C276</f>
        <v>The Gulf of Mexico</v>
      </c>
      <c r="O68" s="295" t="str">
        <f>IF(Badges!I276="A","A"," ")</f>
        <v xml:space="preserve"> </v>
      </c>
      <c r="Q68" s="292"/>
      <c r="R68" s="293" t="str">
        <f>Badges!C349</f>
        <v>Your friends and their parents</v>
      </c>
      <c r="S68" s="295" t="str">
        <f>IF(Badges!I349="A","A"," ")</f>
        <v xml:space="preserve"> </v>
      </c>
    </row>
    <row r="69" spans="1:19" x14ac:dyDescent="0.2">
      <c r="A69" s="292"/>
      <c r="B69" s="293" t="str">
        <f>Badges!C56</f>
        <v>Get in the musical mood</v>
      </c>
      <c r="C69" s="295" t="str">
        <f>IF(Badges!I56="A","A"," ")</f>
        <v xml:space="preserve"> </v>
      </c>
      <c r="E69" s="292"/>
      <c r="F69" s="293" t="str">
        <f>Badges!C130</f>
        <v>Make earrings by twisting wire into</v>
      </c>
      <c r="G69" s="295" t="str">
        <f>IF(Badges!I130="A","A"," ")</f>
        <v xml:space="preserve"> </v>
      </c>
      <c r="I69" s="292"/>
      <c r="J69" s="293" t="str">
        <f>Badges!C203</f>
        <v>Cook a meal on a stick</v>
      </c>
      <c r="K69" s="295" t="str">
        <f>IF(Badges!I203="A","A"," ")</f>
        <v xml:space="preserve"> </v>
      </c>
      <c r="M69" s="292"/>
      <c r="N69" s="293" t="str">
        <f>Badges!C277</f>
        <v>The Amazon rain forest</v>
      </c>
      <c r="O69" s="295" t="str">
        <f>IF(Badges!I277="A","A"," ")</f>
        <v xml:space="preserve"> </v>
      </c>
      <c r="Q69" s="292"/>
      <c r="R69" s="293" t="str">
        <f>Badges!C350</f>
        <v>Everyone in your class</v>
      </c>
      <c r="S69" s="295" t="str">
        <f>IF(Badges!I350="A","A"," ")</f>
        <v xml:space="preserve"> </v>
      </c>
    </row>
    <row r="70" spans="1:19" ht="23.25" x14ac:dyDescent="0.35">
      <c r="A70" s="507" t="str">
        <f ca="1">MID(CELL("filename",A8),FIND(IF(ISERROR(FIND("]",CELL("filename",A8))),"$","]"),CELL("filename",A8))+1,256)</f>
        <v>Junior 6</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IF('Age-Level'!I9="C","C",IF('Age-Level'!I9="P","P",""))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IF('Age-Level'!I11="A","A"," ")</f>
        <v xml:space="preserve"> </v>
      </c>
    </row>
    <row r="73" spans="1:19" x14ac:dyDescent="0.2">
      <c r="A73" s="505" t="str">
        <f>Summary!A22</f>
        <v>Drawing</v>
      </c>
      <c r="B73" s="506"/>
      <c r="C73" s="296" t="str">
        <f>IF(Badges!I376="C","C",IF(Badges!I376="P","P",""))</f>
        <v/>
      </c>
      <c r="E73" s="292"/>
      <c r="F73" s="293" t="str">
        <f>Badges!C387</f>
        <v xml:space="preserve">Work with an older athlete in </v>
      </c>
      <c r="G73" s="295" t="str">
        <f>IF(Badges!I387="A","A"," ")</f>
        <v xml:space="preserve"> </v>
      </c>
      <c r="I73" s="292"/>
      <c r="J73" s="293" t="str">
        <f>Badges!C460</f>
        <v>With your Junior friends, organize</v>
      </c>
      <c r="K73" s="295" t="str">
        <f>IF(Badges!I460="A","A"," ")</f>
        <v xml:space="preserve"> </v>
      </c>
      <c r="M73" s="292"/>
      <c r="N73" s="293" t="str">
        <f>Badges!C534</f>
        <v>Pitch your pretend business</v>
      </c>
      <c r="O73" s="295" t="str">
        <f>IF(Badges!I534="A","A"," ")</f>
        <v xml:space="preserve"> </v>
      </c>
      <c r="Q73" s="499" t="str">
        <f>'Age-Level'!C12</f>
        <v>Cookie Sales (Year 1)</v>
      </c>
      <c r="R73" s="499"/>
      <c r="S73" s="304" t="str">
        <f>IF('Age-Level'!I12="A","A"," ")</f>
        <v xml:space="preserve"> </v>
      </c>
    </row>
    <row r="74" spans="1:19" x14ac:dyDescent="0.2">
      <c r="A74" s="497" t="str">
        <f>Summary!A23</f>
        <v>Practice with Purpose</v>
      </c>
      <c r="B74" s="498"/>
      <c r="C74" s="297" t="str">
        <f>IF(Badges!I399="C","C",IF(Badges!I399="P","P",""))</f>
        <v/>
      </c>
      <c r="E74" s="292"/>
      <c r="F74" s="293" t="str">
        <f>Badges!C388</f>
        <v>Work with an expert, coach</v>
      </c>
      <c r="G74" s="295" t="str">
        <f>IF(Badges!I388="A","A"," ")</f>
        <v xml:space="preserve"> </v>
      </c>
      <c r="I74" s="292"/>
      <c r="J74" s="293" t="str">
        <f>Badges!C461</f>
        <v>Research situations that require</v>
      </c>
      <c r="K74" s="295" t="str">
        <f>IF(Badges!I461="A","A"," ")</f>
        <v xml:space="preserve"> </v>
      </c>
      <c r="M74" s="292"/>
      <c r="N74" s="293" t="str">
        <f>Badges!C535</f>
        <v>Conduct a "focus group"</v>
      </c>
      <c r="O74" s="295" t="str">
        <f>IF(Badges!I535="A","A"," ")</f>
        <v xml:space="preserve"> </v>
      </c>
      <c r="Q74" s="499" t="str">
        <f>'Age-Level'!C13</f>
        <v>Cookie Pin (Year 1)</v>
      </c>
      <c r="R74" s="499"/>
      <c r="S74" s="304" t="str">
        <f>IF('Age-Level'!I13="A","A"," ")</f>
        <v xml:space="preserve"> </v>
      </c>
    </row>
    <row r="75" spans="1:19" x14ac:dyDescent="0.2">
      <c r="A75" s="497" t="str">
        <f>Summary!A24</f>
        <v>Inside Government</v>
      </c>
      <c r="B75" s="498"/>
      <c r="C75" s="297" t="str">
        <f>IF(Badges!I422="C","C",IF(Badges!I422="P","P",""))</f>
        <v/>
      </c>
      <c r="E75" s="292"/>
      <c r="F75" s="293" t="str">
        <f>Badges!C389</f>
        <v xml:space="preserve">Find a video with strength </v>
      </c>
      <c r="G75" s="295" t="str">
        <f>IF(Badges!I389="A","A"," ")</f>
        <v xml:space="preserve"> </v>
      </c>
      <c r="I75" s="292"/>
      <c r="J75" s="293" t="str">
        <f>Badges!C462</f>
        <v>Go on a field trip to an ER</v>
      </c>
      <c r="K75" s="295" t="str">
        <f>IF(Badges!I462="A","A"," ")</f>
        <v xml:space="preserve"> </v>
      </c>
      <c r="M75" s="292"/>
      <c r="N75" s="293" t="str">
        <f>Badges!C536</f>
        <v>Do a survey</v>
      </c>
      <c r="O75" s="295" t="str">
        <f>IF(Badges!I536="A","A"," ")</f>
        <v xml:space="preserve"> </v>
      </c>
      <c r="Q75" s="499" t="str">
        <f>'Age-Level'!C14</f>
        <v>Cookie Rally (Year 2)</v>
      </c>
      <c r="R75" s="499"/>
      <c r="S75" s="304" t="str">
        <f>IF('Age-Level'!I14="A","A"," ")</f>
        <v xml:space="preserve"> </v>
      </c>
    </row>
    <row r="76" spans="1:19" x14ac:dyDescent="0.2">
      <c r="A76" s="497" t="str">
        <f>Summary!A25</f>
        <v>Simple Meals</v>
      </c>
      <c r="B76" s="498"/>
      <c r="C76" s="297" t="str">
        <f>IF(Badges!I445="C","C",IF(Badges!I445="P","P",""))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IF('Age-Level'!I15="A","A"," ")</f>
        <v xml:space="preserve"> </v>
      </c>
    </row>
    <row r="77" spans="1:19" x14ac:dyDescent="0.2">
      <c r="A77" s="497" t="str">
        <f>Summary!A26</f>
        <v>Junior First Aid</v>
      </c>
      <c r="B77" s="498"/>
      <c r="C77" s="297" t="str">
        <f>IF(Badges!I468="C","C",IF(Badges!I468="P","P",""))</f>
        <v/>
      </c>
      <c r="E77" s="292"/>
      <c r="F77" s="293" t="str">
        <f>Badges!C391</f>
        <v>Talk to a coach or gym teacher</v>
      </c>
      <c r="G77" s="295" t="str">
        <f>IF(Badges!I391="A","A"," ")</f>
        <v xml:space="preserve"> </v>
      </c>
      <c r="I77" s="292"/>
      <c r="J77" s="293" t="str">
        <f>Badges!C464</f>
        <v>Read about illnesses and how to</v>
      </c>
      <c r="K77" s="295" t="str">
        <f>IF(Badges!I464="A","A"," ")</f>
        <v xml:space="preserve"> </v>
      </c>
      <c r="M77" s="292">
        <v>1</v>
      </c>
      <c r="N77" s="293" t="str">
        <f>Badges!C540</f>
        <v>Explore your needs and wants</v>
      </c>
      <c r="O77" s="294"/>
      <c r="Q77" s="499" t="str">
        <f>'Age-Level'!C16</f>
        <v>Cookie Pin (Year 2)</v>
      </c>
      <c r="R77" s="499"/>
      <c r="S77" s="304" t="str">
        <f>IF('Age-Level'!I16="A","A"," ")</f>
        <v xml:space="preserve"> </v>
      </c>
    </row>
    <row r="78" spans="1:19" x14ac:dyDescent="0.2">
      <c r="A78" s="497" t="str">
        <f>Summary!A27</f>
        <v>Junior Girl Scout Way</v>
      </c>
      <c r="B78" s="498"/>
      <c r="C78" s="297" t="str">
        <f>IF(Badges!I491="C","C",IF(Badges!I491="P","P",""))</f>
        <v/>
      </c>
      <c r="E78" s="292"/>
      <c r="F78" s="293" t="str">
        <f>Badges!C392</f>
        <v>Work with a friend who likes the</v>
      </c>
      <c r="G78" s="295" t="str">
        <f>IF(Badges!I392="A","A"," ")</f>
        <v xml:space="preserve"> </v>
      </c>
      <c r="I78" s="292"/>
      <c r="J78" s="293" t="str">
        <f>Badges!C465</f>
        <v>Visit a medical clinic</v>
      </c>
      <c r="K78" s="295" t="str">
        <f>IF(Badges!I465="A","A"," ")</f>
        <v xml:space="preserve"> </v>
      </c>
      <c r="M78" s="292"/>
      <c r="N78" s="293" t="str">
        <f>Badges!C541</f>
        <v>Go on a home tour</v>
      </c>
      <c r="O78" s="295" t="str">
        <f>IF(Badges!I541="A","A"," ")</f>
        <v xml:space="preserve"> </v>
      </c>
      <c r="Q78" s="499" t="str">
        <f>'Age-Level'!C18</f>
        <v>Fall Sales (Year 1)</v>
      </c>
      <c r="R78" s="499"/>
      <c r="S78" s="297" t="str">
        <f>IF('Age-Level'!I18="A","A","")</f>
        <v/>
      </c>
    </row>
    <row r="79" spans="1:19" x14ac:dyDescent="0.2">
      <c r="A79" s="502" t="str">
        <f>Summary!A28</f>
        <v>Flowers</v>
      </c>
      <c r="B79" s="503"/>
      <c r="C79" s="298" t="str">
        <f>IF(Badges!I514="C","C",IF(Badges!I514="P","P",""))</f>
        <v/>
      </c>
      <c r="E79" s="292"/>
      <c r="F79" s="293" t="str">
        <f>Badges!C393</f>
        <v>Find a drill in a book or online</v>
      </c>
      <c r="G79" s="295" t="str">
        <f>IF(Badges!I393="A","A"," ")</f>
        <v xml:space="preserve"> </v>
      </c>
      <c r="I79" s="292"/>
      <c r="J79" s="293" t="str">
        <f>Badges!C466</f>
        <v>Talk to family members and</v>
      </c>
      <c r="K79" s="295" t="str">
        <f>IF(Badges!I466="A","A"," ")</f>
        <v xml:space="preserve"> </v>
      </c>
      <c r="M79" s="292"/>
      <c r="N79" s="293" t="str">
        <f>Badges!C542</f>
        <v>Make a collage</v>
      </c>
      <c r="O79" s="295" t="str">
        <f>IF(Badges!I542="A","A"," ")</f>
        <v xml:space="preserve"> </v>
      </c>
      <c r="Q79" s="499" t="str">
        <f>'Age-Level'!C19</f>
        <v>Fall Sales (Year 2)</v>
      </c>
      <c r="R79" s="499"/>
      <c r="S79" s="297" t="str">
        <f>IF('Age-Level'!I19="A","A","")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IF(Badges!I543="A","A"," ")</f>
        <v xml:space="preserve"> </v>
      </c>
      <c r="Q80" s="499" t="str">
        <f>'Age-Level'!C21</f>
        <v>Thinking Day (Year 1)</v>
      </c>
      <c r="R80" s="499"/>
      <c r="S80" s="297" t="str">
        <f>IF('Age-Level'!I21="A","A","")</f>
        <v/>
      </c>
    </row>
    <row r="81" spans="1:22" x14ac:dyDescent="0.2">
      <c r="A81" s="505" t="str">
        <f>Summary!A30</f>
        <v>Business Owner</v>
      </c>
      <c r="B81" s="506"/>
      <c r="C81" s="296" t="str">
        <f>IF(Badges!I538="C","C",IF(Badges!I538="P","P",""))</f>
        <v/>
      </c>
      <c r="E81" s="292"/>
      <c r="F81" s="293" t="str">
        <f>Badges!C395</f>
        <v>Discuss the process with a</v>
      </c>
      <c r="G81" s="295" t="str">
        <f>IF(Badges!I395="A","A","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IF('Age-Level'!I22="A","A","")</f>
        <v/>
      </c>
    </row>
    <row r="82" spans="1:22" x14ac:dyDescent="0.2">
      <c r="A82" s="497" t="str">
        <f>Summary!A31</f>
        <v>Savvy Shopper</v>
      </c>
      <c r="B82" s="498"/>
      <c r="C82" s="297" t="str">
        <f>IF(Badges!I561="C","C",IF(Badges!I561="P","P",""))</f>
        <v/>
      </c>
      <c r="E82" s="292"/>
      <c r="F82" s="293" t="str">
        <f>Badges!C396</f>
        <v>Write a "Top 10 Tips for</v>
      </c>
      <c r="G82" s="295" t="str">
        <f>IF(Badges!I396="A","A"," ")</f>
        <v xml:space="preserve"> </v>
      </c>
      <c r="I82" s="292"/>
      <c r="J82" s="293" t="str">
        <f>Badges!C471</f>
        <v>Find lift-the-spirit songs</v>
      </c>
      <c r="K82" s="295" t="str">
        <f>IF(Badges!I471="A","A"," ")</f>
        <v xml:space="preserve"> </v>
      </c>
      <c r="M82" s="292"/>
      <c r="N82" s="293" t="str">
        <f>Badges!C545</f>
        <v>Log your wants</v>
      </c>
      <c r="O82" s="295" t="str">
        <f>IF(Badges!I545="A","A"," ")</f>
        <v xml:space="preserve"> </v>
      </c>
      <c r="Q82" s="499" t="str">
        <f>'Age-Level'!C24</f>
        <v>Global Action Award</v>
      </c>
      <c r="R82" s="499"/>
      <c r="S82" s="297" t="str">
        <f>IF('Age-Level'!I24="A","A","")</f>
        <v/>
      </c>
    </row>
    <row r="83" spans="1:22" x14ac:dyDescent="0.2">
      <c r="A83" s="524" t="str">
        <f>Summary!A32</f>
        <v>Cookie Business</v>
      </c>
      <c r="B83" s="525"/>
      <c r="C83" s="526"/>
      <c r="D83" s="288"/>
      <c r="E83" s="292"/>
      <c r="F83" s="293" t="str">
        <f>Badges!C397</f>
        <v>Make a short video or photo</v>
      </c>
      <c r="G83" s="295" t="str">
        <f>IF(Badges!I397="A","A"," ")</f>
        <v xml:space="preserve"> </v>
      </c>
      <c r="I83" s="292"/>
      <c r="J83" s="293" t="str">
        <f>Badges!C472</f>
        <v>Pick songs for a ceremony or</v>
      </c>
      <c r="K83" s="295" t="str">
        <f>IF(Badges!I472="A","A"," ")</f>
        <v xml:space="preserve"> </v>
      </c>
      <c r="M83" s="292"/>
      <c r="N83" s="293" t="str">
        <f>Badges!C546</f>
        <v>Investigate the latest trends</v>
      </c>
      <c r="O83" s="295" t="str">
        <f>IF(Badges!I546="A","A"," ")</f>
        <v xml:space="preserve"> </v>
      </c>
      <c r="Q83" s="499" t="str">
        <f>'Age-Level'!C26</f>
        <v>Journey Summit Pin</v>
      </c>
      <c r="R83" s="499"/>
      <c r="S83" s="297" t="str">
        <f>IF('Age-Level'!I26="A","A","")</f>
        <v/>
      </c>
    </row>
    <row r="84" spans="1:22" x14ac:dyDescent="0.2">
      <c r="A84" s="497" t="str">
        <f>Summary!A33</f>
        <v>Cookie CEO</v>
      </c>
      <c r="B84" s="498"/>
      <c r="C84" s="297" t="str">
        <f>IF(Badges!I575="C","C",IF(Badges!I575="P","P",""))</f>
        <v/>
      </c>
      <c r="E84" s="500" t="str">
        <f>Badges!B400</f>
        <v>Inside Government</v>
      </c>
      <c r="F84" s="500"/>
      <c r="G84" s="500"/>
      <c r="I84" s="292"/>
      <c r="J84" s="293" t="str">
        <f>Badges!C473</f>
        <v>Make up a song to share a</v>
      </c>
      <c r="K84" s="295" t="str">
        <f>IF(Badges!I473="A","A"," ")</f>
        <v xml:space="preserve"> </v>
      </c>
      <c r="M84" s="292"/>
      <c r="N84" s="293" t="str">
        <f>Badges!C547</f>
        <v>Do some time travel</v>
      </c>
      <c r="O84" s="295" t="str">
        <f>IF(Badges!I547="A","A"," ")</f>
        <v xml:space="preserve"> </v>
      </c>
      <c r="Q84" s="499" t="str">
        <f>'Age-Level'!C28</f>
        <v>International Friendship Recognition</v>
      </c>
      <c r="R84" s="499"/>
      <c r="S84" s="297" t="str">
        <f>IF('Age-Level'!I28="A","A","")</f>
        <v/>
      </c>
    </row>
    <row r="85" spans="1:22" x14ac:dyDescent="0.2">
      <c r="A85" s="497" t="str">
        <f>Summary!A34</f>
        <v>Customer Insights</v>
      </c>
      <c r="B85" s="498"/>
      <c r="C85" s="297" t="str">
        <f>IF(Badges!I588="C","C",IF(Badges!I588="P","P",""))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IF('Age-Level'!I30="A","A","")</f>
        <v/>
      </c>
    </row>
    <row r="86" spans="1:22" x14ac:dyDescent="0.2">
      <c r="A86" s="332"/>
      <c r="B86" s="332"/>
      <c r="C86" s="361"/>
      <c r="E86" s="292"/>
      <c r="F86" s="293" t="str">
        <f>Badges!C402</f>
        <v>Be an active citizen in action</v>
      </c>
      <c r="G86" s="295" t="str">
        <f>IF(Badges!I402="A","A"," ")</f>
        <v xml:space="preserve"> </v>
      </c>
      <c r="I86" s="292"/>
      <c r="J86" s="293" t="str">
        <f>Badges!C475</f>
        <v>Celebrate the Girl Scout Promise</v>
      </c>
      <c r="K86" s="295" t="str">
        <f>IF(Badges!I475="A","A"," ")</f>
        <v xml:space="preserve"> </v>
      </c>
      <c r="M86" s="292"/>
      <c r="N86" s="293" t="str">
        <f>Badges!C549</f>
        <v>Family stories</v>
      </c>
      <c r="O86" s="295" t="str">
        <f>IF(Badges!I549="A","A"," ")</f>
        <v xml:space="preserve"> </v>
      </c>
      <c r="Q86" s="499" t="str">
        <f>'Age-Level'!C31</f>
        <v>Rededication (1st year)</v>
      </c>
      <c r="R86" s="499"/>
      <c r="S86" s="309" t="str">
        <f>IF('Age-Level'!I31="C","C","")</f>
        <v/>
      </c>
    </row>
    <row r="87" spans="1:22" x14ac:dyDescent="0.2">
      <c r="A87" s="518" t="s">
        <v>133</v>
      </c>
      <c r="B87" s="519"/>
      <c r="C87" s="519"/>
      <c r="E87" s="292"/>
      <c r="F87" s="293" t="str">
        <f>Badges!C403</f>
        <v>Take a poll</v>
      </c>
      <c r="G87" s="295" t="str">
        <f>IF(Badges!I403="A","A"," ")</f>
        <v xml:space="preserve"> </v>
      </c>
      <c r="I87" s="292"/>
      <c r="J87" s="293" t="str">
        <f>Badges!C476</f>
        <v xml:space="preserve">Imagine yourself as one of the </v>
      </c>
      <c r="K87" s="295" t="str">
        <f>IF(Badges!I476="A","A"," ")</f>
        <v xml:space="preserve"> </v>
      </c>
      <c r="M87" s="292"/>
      <c r="N87" s="293" t="str">
        <f>Badges!C550</f>
        <v>Trade stories with friends</v>
      </c>
      <c r="O87" s="295" t="str">
        <f>IF(Badges!I550="A","A"," ")</f>
        <v xml:space="preserve"> </v>
      </c>
      <c r="Q87" s="499" t="str">
        <f>'Age-Level'!C32</f>
        <v>Rededication (2nd year)</v>
      </c>
      <c r="R87" s="499"/>
      <c r="S87" s="309" t="str">
        <f>IF('Age-Level'!I32="C","C","")</f>
        <v/>
      </c>
    </row>
    <row r="88" spans="1:22" x14ac:dyDescent="0.2">
      <c r="B88" s="520" t="str">
        <f>Journeys!A6</f>
        <v>Agent of Change</v>
      </c>
      <c r="C88" s="521"/>
      <c r="E88" s="292"/>
      <c r="F88" s="293" t="str">
        <f>Badges!C404</f>
        <v>Get a global view</v>
      </c>
      <c r="G88" s="295" t="str">
        <f>IF(Badges!I404="A","A"," ")</f>
        <v xml:space="preserve"> </v>
      </c>
      <c r="I88" s="292"/>
      <c r="J88" s="293" t="str">
        <f>Badges!C477</f>
        <v>Help a Brownie or Daisy group</v>
      </c>
      <c r="K88" s="295" t="str">
        <f>IF(Badges!I477="A","A"," ")</f>
        <v xml:space="preserve"> </v>
      </c>
      <c r="M88" s="292"/>
      <c r="N88" s="293" t="str">
        <f>Badges!C551</f>
        <v>Analyze customer reviews</v>
      </c>
      <c r="O88" s="295" t="str">
        <f>IF(Badges!I551="A","A"," ")</f>
        <v xml:space="preserve"> </v>
      </c>
      <c r="Q88" s="499" t="str">
        <f>'Age-Level'!C33</f>
        <v>Rededication (3rd year)</v>
      </c>
      <c r="R88" s="499"/>
      <c r="S88" s="309" t="str">
        <f>IF('Age-Level'!I33="C","C","")</f>
        <v/>
      </c>
    </row>
    <row r="89" spans="1:22" x14ac:dyDescent="0.2">
      <c r="B89" s="303" t="str">
        <f>Journeys!B7</f>
        <v>The Power of One Award</v>
      </c>
      <c r="C89" s="304" t="str">
        <f>Journeys!I11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IF('Age-Level'!I34="C","C","")</f>
        <v/>
      </c>
    </row>
    <row r="90" spans="1:22" x14ac:dyDescent="0.2">
      <c r="B90" s="303" t="str">
        <f>Journeys!B12</f>
        <v>The Power of Team Award</v>
      </c>
      <c r="C90" s="304" t="str">
        <f>Journeys!I15</f>
        <v xml:space="preserve"> </v>
      </c>
      <c r="E90" s="292"/>
      <c r="F90" s="293" t="str">
        <f>Badges!C406</f>
        <v>Visit a branch of the city, town</v>
      </c>
      <c r="G90" s="295" t="str">
        <f>IF(Badges!I406="A","A"," ")</f>
        <v xml:space="preserve"> </v>
      </c>
      <c r="I90" s="292"/>
      <c r="J90" s="293" t="str">
        <f>Badges!C479</f>
        <v>Make a time capsule</v>
      </c>
      <c r="K90" s="295" t="str">
        <f>IF(Badges!I479="A","A"," ")</f>
        <v xml:space="preserve"> </v>
      </c>
      <c r="M90" s="292"/>
      <c r="N90" s="293" t="str">
        <f>Badges!C553</f>
        <v>Visit the mall</v>
      </c>
      <c r="O90" s="295" t="str">
        <f>IF(Badges!I553="A","A"," ")</f>
        <v xml:space="preserve"> </v>
      </c>
      <c r="Q90" s="499" t="str">
        <f>'Age-Level'!C35</f>
        <v>Rededication (5th year)</v>
      </c>
      <c r="R90" s="499"/>
      <c r="S90" s="309" t="str">
        <f>IF('Age-Level'!I35="C","C","")</f>
        <v/>
      </c>
    </row>
    <row r="91" spans="1:22" x14ac:dyDescent="0.2">
      <c r="B91" s="303" t="str">
        <f>Journeys!B16</f>
        <v>The Power of Community Award</v>
      </c>
      <c r="C91" s="304" t="str">
        <f>Journeys!I19</f>
        <v xml:space="preserve"> </v>
      </c>
      <c r="E91" s="292"/>
      <c r="F91" s="293" t="str">
        <f>Badges!C407</f>
        <v>Interview an elected official</v>
      </c>
      <c r="G91" s="295" t="str">
        <f>IF(Badges!I407="A","A"," ")</f>
        <v xml:space="preserve"> </v>
      </c>
      <c r="I91" s="292"/>
      <c r="J91" s="293" t="str">
        <f>Badges!C480</f>
        <v>Scouts' Own for sisterhood</v>
      </c>
      <c r="K91" s="295" t="str">
        <f>IF(Badges!I480="A","A"," ")</f>
        <v xml:space="preserve"> </v>
      </c>
      <c r="M91" s="292"/>
      <c r="N91" s="293" t="str">
        <f>Badges!C554</f>
        <v>Shop for groceries</v>
      </c>
      <c r="O91" s="295" t="str">
        <f>IF(Badges!I554="A","A","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IF(Badges!I408="A","A"," ")</f>
        <v xml:space="preserve"> </v>
      </c>
      <c r="I92" s="292"/>
      <c r="J92" s="293" t="str">
        <f>Badges!C481</f>
        <v>Sisters across time</v>
      </c>
      <c r="K92" s="295" t="str">
        <f>IF(Badges!I481="A","A"," ")</f>
        <v xml:space="preserve"> </v>
      </c>
      <c r="M92" s="292"/>
      <c r="N92" s="293" t="str">
        <f>Badges!C555</f>
        <v>Go on a comparison scavenger</v>
      </c>
      <c r="O92" s="295" t="str">
        <f>IF(Badges!I555="A","A"," ")</f>
        <v xml:space="preserve"> </v>
      </c>
      <c r="Q92" s="372">
        <v>1</v>
      </c>
      <c r="R92" s="329" t="str">
        <f>'Age-Level'!C37</f>
        <v>Choose one line from the Law</v>
      </c>
      <c r="S92" s="309" t="str">
        <f>IF('Age-Level'!I37="A","A","")</f>
        <v/>
      </c>
    </row>
    <row r="93" spans="1:22" x14ac:dyDescent="0.2">
      <c r="A93" s="302"/>
      <c r="B93" s="303" t="str">
        <f>Journeys!B23</f>
        <v>Energize Award</v>
      </c>
      <c r="C93" s="304" t="str">
        <f>Journeys!I27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IF('Age-Level'!I38="A","A","")</f>
        <v/>
      </c>
    </row>
    <row r="94" spans="1:22" x14ac:dyDescent="0.2">
      <c r="A94" s="302"/>
      <c r="B94" s="303" t="str">
        <f>Journeys!B28</f>
        <v>Investigate Award</v>
      </c>
      <c r="C94" s="304" t="str">
        <f>Journeys!I32</f>
        <v xml:space="preserve"> </v>
      </c>
      <c r="E94" s="292"/>
      <c r="F94" s="293" t="str">
        <f>Badges!C410</f>
        <v>Hold a "mock vote" on</v>
      </c>
      <c r="G94" s="295" t="str">
        <f>IF(Badges!I410="A","A"," ")</f>
        <v xml:space="preserve"> </v>
      </c>
      <c r="I94" s="292"/>
      <c r="J94" s="293" t="str">
        <f>Badges!C483</f>
        <v>Improve part of a park in your</v>
      </c>
      <c r="K94" s="295" t="str">
        <f>IF(Badges!I483="A","A"," ")</f>
        <v xml:space="preserve"> </v>
      </c>
      <c r="M94" s="292"/>
      <c r="N94" s="293" t="str">
        <f>Badges!C557</f>
        <v>Help with a family purchase</v>
      </c>
      <c r="O94" s="295" t="str">
        <f>IF(Badges!I557="A","A"," ")</f>
        <v xml:space="preserve"> </v>
      </c>
      <c r="Q94" s="370">
        <v>3</v>
      </c>
      <c r="R94" s="329" t="str">
        <f>'Age-Level'!C39</f>
        <v>Gather three inspirational quotes</v>
      </c>
      <c r="S94" s="309" t="str">
        <f>IF('Age-Level'!I39="A","A","")</f>
        <v/>
      </c>
    </row>
    <row r="95" spans="1:22" x14ac:dyDescent="0.2">
      <c r="A95" s="299"/>
      <c r="B95" s="303" t="str">
        <f>Journeys!B33</f>
        <v>Innovate Award</v>
      </c>
      <c r="C95" s="304" t="str">
        <f>Journeys!I36</f>
        <v xml:space="preserve"> </v>
      </c>
      <c r="E95" s="292"/>
      <c r="F95" s="293" t="str">
        <f>Badges!C411</f>
        <v>For 24 hours, list the laws that</v>
      </c>
      <c r="G95" s="295" t="str">
        <f>IF(Badges!I411="A","A"," ")</f>
        <v xml:space="preserve"> </v>
      </c>
      <c r="I95" s="292"/>
      <c r="J95" s="293" t="str">
        <f>Badges!C484</f>
        <v>Tackle a problem in your</v>
      </c>
      <c r="K95" s="295" t="str">
        <f>IF(Badges!I484="A","A"," ")</f>
        <v xml:space="preserve"> </v>
      </c>
      <c r="M95" s="292"/>
      <c r="N95" s="293" t="str">
        <f>Badges!C558</f>
        <v>Make a plan for your cookie</v>
      </c>
      <c r="O95" s="295" t="str">
        <f>IF(Badges!I558="A","A"," ")</f>
        <v xml:space="preserve"> </v>
      </c>
      <c r="Q95" s="370">
        <v>4</v>
      </c>
      <c r="R95" s="329" t="str">
        <f>'Age-Level'!C40</f>
        <v>Make something to remind you</v>
      </c>
      <c r="S95" s="309" t="str">
        <f>IF('Age-Level'!I40="A","A","")</f>
        <v/>
      </c>
      <c r="U95" s="290"/>
      <c r="V95" s="290"/>
    </row>
    <row r="96" spans="1:22" x14ac:dyDescent="0.2">
      <c r="B96" s="364" t="str">
        <f>Journeys!A39</f>
        <v>aMUSE</v>
      </c>
      <c r="C96" s="365"/>
      <c r="E96" s="292"/>
      <c r="F96" s="293" t="str">
        <f>Badges!C412</f>
        <v>Think about laws you might</v>
      </c>
      <c r="G96" s="295" t="str">
        <f>IF(Badges!I412="A","A"," ")</f>
        <v xml:space="preserve"> </v>
      </c>
      <c r="I96" s="292"/>
      <c r="J96" s="293" t="str">
        <f>Badges!C485</f>
        <v>Make a walking tour for your</v>
      </c>
      <c r="K96" s="295" t="str">
        <f>IF(Badges!I485="A","A"," ")</f>
        <v xml:space="preserve"> </v>
      </c>
      <c r="M96" s="292"/>
      <c r="N96" s="293" t="str">
        <f>Badges!C559</f>
        <v>Look into your future</v>
      </c>
      <c r="O96" s="295" t="str">
        <f>IF(Badges!I559="A","A"," ")</f>
        <v xml:space="preserve"> </v>
      </c>
      <c r="Q96" s="370">
        <v>5</v>
      </c>
      <c r="R96" s="329" t="str">
        <f>'Age-Level'!C41</f>
        <v xml:space="preserve">Make a commitment to live what </v>
      </c>
      <c r="S96" s="309" t="str">
        <f>IF('Age-Level'!I41="A","A","")</f>
        <v/>
      </c>
      <c r="U96" s="290"/>
      <c r="V96" s="290"/>
    </row>
    <row r="97" spans="1:23" x14ac:dyDescent="0.2">
      <c r="B97" s="303" t="str">
        <f>Journeys!B40</f>
        <v>Reach Out</v>
      </c>
      <c r="C97" s="304" t="str">
        <f>Journeys!I42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Journeys!I45</f>
        <v xml:space="preserve"> </v>
      </c>
      <c r="E98" s="292"/>
      <c r="F98" s="293" t="str">
        <f>Badges!C414</f>
        <v>Report on a government meeting</v>
      </c>
      <c r="G98" s="295" t="str">
        <f>IF(Badges!I414="A","A"," ")</f>
        <v xml:space="preserve"> </v>
      </c>
      <c r="I98" s="292"/>
      <c r="J98" s="293" t="str">
        <f>Badges!C487</f>
        <v>Try a tradition from the past</v>
      </c>
      <c r="K98" s="295" t="str">
        <f>IF(Badges!I487="A","A"," ")</f>
        <v xml:space="preserve"> </v>
      </c>
      <c r="M98" s="292">
        <v>1</v>
      </c>
      <c r="N98" s="293" t="str">
        <f>Badges!C564</f>
        <v>Set a group goal</v>
      </c>
      <c r="O98" s="294"/>
      <c r="Q98" s="372">
        <v>1</v>
      </c>
      <c r="R98" s="329" t="str">
        <f>'Age-Level'!C44</f>
        <v>Choose one line from the Law</v>
      </c>
      <c r="S98" s="309" t="str">
        <f>IF('Age-Level'!I44="A","A","")</f>
        <v/>
      </c>
      <c r="U98" s="290"/>
      <c r="V98" s="290"/>
    </row>
    <row r="99" spans="1:23" x14ac:dyDescent="0.2">
      <c r="B99" s="303" t="str">
        <f>Journeys!B46</f>
        <v>Try Out</v>
      </c>
      <c r="C99" s="304" t="str">
        <f>Journeys!I48</f>
        <v xml:space="preserve"> </v>
      </c>
      <c r="E99" s="292"/>
      <c r="F99" s="293" t="str">
        <f>Badges!C415</f>
        <v>Follow the local news every day</v>
      </c>
      <c r="G99" s="295" t="str">
        <f>IF(Badges!I415="A","A"," ")</f>
        <v xml:space="preserve"> </v>
      </c>
      <c r="I99" s="292"/>
      <c r="J99" s="293" t="str">
        <f>Badges!C488</f>
        <v>Create a game about Girl Scout</v>
      </c>
      <c r="K99" s="295" t="str">
        <f>IF(Badges!I488="A","A"," ")</f>
        <v xml:space="preserve"> </v>
      </c>
      <c r="M99" s="292"/>
      <c r="N99" s="293" t="str">
        <f>Badges!C565</f>
        <v>Decide how many boxes of</v>
      </c>
      <c r="O99" s="295" t="str">
        <f>IF(Badges!I565="A","A"," ")</f>
        <v xml:space="preserve"> </v>
      </c>
      <c r="Q99" s="370">
        <v>2</v>
      </c>
      <c r="R99" s="329" t="str">
        <f>'Age-Level'!C45</f>
        <v>Find a woman in your community</v>
      </c>
      <c r="S99" s="309" t="str">
        <f>IF('Age-Level'!I45="A","A","")</f>
        <v/>
      </c>
      <c r="U99" s="368"/>
      <c r="V99" s="369"/>
      <c r="W99" s="328"/>
    </row>
    <row r="100" spans="1:23" x14ac:dyDescent="0.2">
      <c r="B100" s="320"/>
      <c r="C100" s="320"/>
      <c r="E100" s="292"/>
      <c r="F100" s="293" t="str">
        <f>Badges!C416</f>
        <v>Interview a local historian or</v>
      </c>
      <c r="G100" s="295" t="str">
        <f>IF(Badges!I416="A","A"," ")</f>
        <v xml:space="preserve"> </v>
      </c>
      <c r="I100" s="292"/>
      <c r="J100" s="293" t="str">
        <f>Badges!C489</f>
        <v>Start a Dez chain story</v>
      </c>
      <c r="K100" s="295" t="str">
        <f>IF(Badges!I489="A","A"," ")</f>
        <v xml:space="preserve"> </v>
      </c>
      <c r="M100" s="292">
        <v>2</v>
      </c>
      <c r="N100" s="293" t="str">
        <f>Badges!C566</f>
        <v>Explore how a small business</v>
      </c>
      <c r="O100" s="294"/>
      <c r="Q100" s="370">
        <v>3</v>
      </c>
      <c r="R100" s="329" t="str">
        <f>'Age-Level'!C46</f>
        <v>Gather three inspirational quotes</v>
      </c>
      <c r="S100" s="309" t="str">
        <f>IF('Age-Level'!I46="A","A","")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IF(Badges!I567="A","A"," ")</f>
        <v xml:space="preserve"> </v>
      </c>
      <c r="Q101" s="370">
        <v>4</v>
      </c>
      <c r="R101" s="329" t="str">
        <f>'Age-Level'!C47</f>
        <v>Make something to remind you</v>
      </c>
      <c r="S101" s="309" t="str">
        <f>IF('Age-Level'!I47="A","A","")</f>
        <v/>
      </c>
      <c r="U101" s="290"/>
      <c r="V101" s="290"/>
    </row>
    <row r="102" spans="1:23" x14ac:dyDescent="0.2">
      <c r="A102" s="306"/>
      <c r="B102" s="330" t="str">
        <f>Bridging!B6</f>
        <v>Pass It On!</v>
      </c>
      <c r="C102" s="296" t="str">
        <f>IF(Bridging!I10="C","C",IF(Bridging!I10="P","P",""))</f>
        <v/>
      </c>
      <c r="E102" s="292"/>
      <c r="F102" s="293" t="str">
        <f>Badges!C418</f>
        <v>Plan a campaign as if you were</v>
      </c>
      <c r="G102" s="295" t="str">
        <f>IF(Badges!I418="A","A","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IF('Age-Level'!I48="A","A","")</f>
        <v/>
      </c>
      <c r="U102" s="290"/>
      <c r="V102" s="290"/>
    </row>
    <row r="103" spans="1:23" x14ac:dyDescent="0.2">
      <c r="A103" s="306"/>
      <c r="B103" s="307" t="str">
        <f>Bridging!B11</f>
        <v>Look Ahead!</v>
      </c>
      <c r="C103" s="297" t="str">
        <f>IF(Bridging!I15="C","C",IF(Bridging!I15="P","P",""))</f>
        <v/>
      </c>
      <c r="E103" s="292"/>
      <c r="F103" s="293" t="str">
        <f>Badges!C419</f>
        <v>Work on someone else's</v>
      </c>
      <c r="G103" s="295" t="str">
        <f>IF(Badges!I419="A","A"," ")</f>
        <v xml:space="preserve"> </v>
      </c>
      <c r="I103" s="292"/>
      <c r="J103" s="293" t="str">
        <f>Badges!C494</f>
        <v>Go on a flower hunt</v>
      </c>
      <c r="K103" s="295" t="str">
        <f>IF(Badges!I494="A","A"," ")</f>
        <v xml:space="preserve"> </v>
      </c>
      <c r="M103" s="292"/>
      <c r="N103" s="293" t="str">
        <f>Badges!C569</f>
        <v>Brainstorm with your group</v>
      </c>
      <c r="O103" s="295" t="str">
        <f>IF(Badges!I569="A","A"," ")</f>
        <v xml:space="preserve"> </v>
      </c>
      <c r="Q103" s="522" t="str">
        <f>'Age-Level'!B50</f>
        <v>Safety Award</v>
      </c>
      <c r="R103" s="523"/>
      <c r="S103" s="309"/>
      <c r="U103" s="290"/>
      <c r="V103" s="290"/>
    </row>
    <row r="104" spans="1:23" x14ac:dyDescent="0.2">
      <c r="A104" s="306"/>
      <c r="B104" s="329" t="str">
        <f>Bridging!C16</f>
        <v>Plan a Ceremony</v>
      </c>
      <c r="C104" s="297" t="str">
        <f>IF(Bridging!I17="C","C",IF(Bridging!I17="P","P",""))</f>
        <v/>
      </c>
      <c r="E104" s="292"/>
      <c r="F104" s="293" t="str">
        <f>Badges!C420</f>
        <v>Create a pamphlet or poster</v>
      </c>
      <c r="G104" s="295" t="str">
        <f>IF(Badges!I420="A","A"," ")</f>
        <v xml:space="preserve"> </v>
      </c>
      <c r="I104" s="292"/>
      <c r="J104" s="293" t="str">
        <f>Badges!C495</f>
        <v>Grow your flower</v>
      </c>
      <c r="K104" s="295" t="str">
        <f>IF(Badges!I495="A","A"," ")</f>
        <v xml:space="preserve"> </v>
      </c>
      <c r="M104" s="292">
        <v>4</v>
      </c>
      <c r="N104" s="293" t="str">
        <f>Badges!C570</f>
        <v>Learn to make a good impression</v>
      </c>
      <c r="O104" s="294"/>
      <c r="Q104" s="372">
        <v>1</v>
      </c>
      <c r="R104" s="329" t="str">
        <f>'Age-Level'!C51</f>
        <v>Find out what the most common</v>
      </c>
      <c r="S104" s="309" t="str">
        <f>IF('Age-Level'!I51="A","A","")</f>
        <v/>
      </c>
      <c r="U104" s="290"/>
      <c r="V104" s="290"/>
    </row>
    <row r="105" spans="1:23" x14ac:dyDescent="0.2">
      <c r="B105" s="308" t="s">
        <v>602</v>
      </c>
      <c r="C105" s="297" t="str">
        <f>IF(Bridging!I18="C","C",IF(Bridging!I18="P","P",""))</f>
        <v/>
      </c>
      <c r="E105" s="500" t="str">
        <f>Badges!B423</f>
        <v>Simple Meals</v>
      </c>
      <c r="F105" s="501"/>
      <c r="G105" s="501"/>
      <c r="I105" s="292"/>
      <c r="J105" s="293" t="str">
        <f>Badges!C496</f>
        <v>Talk to a real botanist and learn</v>
      </c>
      <c r="K105" s="295" t="str">
        <f>IF(Badges!I496="A","A"," ")</f>
        <v xml:space="preserve"> </v>
      </c>
      <c r="M105" s="292"/>
      <c r="N105" s="293" t="str">
        <f>Badges!C571</f>
        <v>Who is more likely to make a</v>
      </c>
      <c r="O105" s="295" t="str">
        <f>IF(Badges!I571="A","A"," ")</f>
        <v xml:space="preserve"> </v>
      </c>
      <c r="Q105" s="370">
        <v>2</v>
      </c>
      <c r="R105" s="329" t="str">
        <f>'Age-Level'!C52</f>
        <v>Conduct an emergency evacuation</v>
      </c>
      <c r="S105" s="309" t="str">
        <f>IF('Age-Level'!I52="A","A","")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IF('Age-Level'!I53="A","A","")</f>
        <v/>
      </c>
      <c r="U106" s="290"/>
      <c r="V106" s="290"/>
    </row>
    <row r="107" spans="1:23" x14ac:dyDescent="0.2">
      <c r="A107" s="500" t="str">
        <f>Badges!B354</f>
        <v>Drawing</v>
      </c>
      <c r="B107" s="501"/>
      <c r="C107" s="501"/>
      <c r="E107" s="292"/>
      <c r="F107" s="293" t="str">
        <f>Badges!C425</f>
        <v>Visit a restaurant</v>
      </c>
      <c r="G107" s="295" t="str">
        <f>IF(Badges!I425="A","A"," ")</f>
        <v xml:space="preserve"> </v>
      </c>
      <c r="I107" s="292"/>
      <c r="J107" s="293" t="str">
        <f>Badges!C498</f>
        <v>Dye a flower</v>
      </c>
      <c r="K107" s="295" t="str">
        <f>IF(Badges!I498="A","A"," ")</f>
        <v xml:space="preserve"> </v>
      </c>
      <c r="M107" s="292"/>
      <c r="N107" s="293" t="str">
        <f>Badges!C573</f>
        <v>Your sales numbers are the key</v>
      </c>
      <c r="O107" s="295" t="str">
        <f>IF(Badges!I573="A","A"," ")</f>
        <v xml:space="preserve"> </v>
      </c>
      <c r="Q107" s="370">
        <v>4</v>
      </c>
      <c r="R107" s="329" t="str">
        <f>'Age-Level'!C54</f>
        <v>Learn about bicycle safety</v>
      </c>
      <c r="S107" s="309" t="str">
        <f>IF('Age-Level'!I54="A","A","")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IF(Badges!I426="A","A"," ")</f>
        <v xml:space="preserve"> </v>
      </c>
      <c r="I108" s="292"/>
      <c r="J108" s="293" t="str">
        <f>Badges!C499</f>
        <v>Stop and smell the flowers</v>
      </c>
      <c r="K108" s="295" t="str">
        <f>IF(Badges!I499="A","A"," ")</f>
        <v xml:space="preserve"> </v>
      </c>
      <c r="M108" s="500" t="str">
        <f>Badges!B576</f>
        <v>Customer Insights</v>
      </c>
      <c r="N108" s="501"/>
      <c r="O108" s="501"/>
      <c r="Q108" s="370">
        <v>5</v>
      </c>
      <c r="R108" s="329" t="str">
        <f>'Age-Level'!C55</f>
        <v>Go on a hazard-identification walk</v>
      </c>
      <c r="S108" s="309" t="str">
        <f>IF('Age-Level'!I55="A","A","")</f>
        <v/>
      </c>
      <c r="U108" s="290"/>
      <c r="V108" s="290"/>
    </row>
    <row r="109" spans="1:23" x14ac:dyDescent="0.2">
      <c r="A109" s="292"/>
      <c r="B109" s="293" t="str">
        <f>Badges!C356</f>
        <v>Try black and white</v>
      </c>
      <c r="C109" s="295" t="str">
        <f>IF(Badges!I356="A","A"," ")</f>
        <v xml:space="preserve"> </v>
      </c>
      <c r="E109" s="292"/>
      <c r="F109" s="293" t="str">
        <f>Badges!C427</f>
        <v>Tour a kitchen</v>
      </c>
      <c r="G109" s="295" t="str">
        <f>IF(Badges!I427="A","A"," ")</f>
        <v xml:space="preserve"> </v>
      </c>
      <c r="I109" s="292"/>
      <c r="J109" s="293" t="str">
        <f>Badges!C500</f>
        <v>Meet flower families</v>
      </c>
      <c r="K109" s="295" t="str">
        <f>IF(Badges!I500="A","A","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IF(Badges!I357="A","A","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IF(Badges!I578="A","A"," ")</f>
        <v xml:space="preserve"> </v>
      </c>
      <c r="Q110" s="518" t="s">
        <v>600</v>
      </c>
      <c r="R110" s="527"/>
      <c r="S110" s="527"/>
      <c r="U110" s="369"/>
      <c r="V110" s="369"/>
      <c r="W110" s="328"/>
    </row>
    <row r="111" spans="1:23" x14ac:dyDescent="0.2">
      <c r="A111" s="292"/>
      <c r="B111" s="293" t="str">
        <f>Badges!C358</f>
        <v>Mix and match</v>
      </c>
      <c r="C111" s="295" t="str">
        <f>IF(Badges!I358="A","A"," ")</f>
        <v xml:space="preserve"> </v>
      </c>
      <c r="E111" s="292"/>
      <c r="F111" s="293" t="str">
        <f>Badges!C429</f>
        <v>Make easy weekday breakfasts</v>
      </c>
      <c r="G111" s="295" t="str">
        <f>IF(Badges!I429="A","A"," ")</f>
        <v xml:space="preserve"> </v>
      </c>
      <c r="I111" s="292"/>
      <c r="J111" s="293" t="str">
        <f>Badges!C502</f>
        <v>Flowers are fruits in disguise</v>
      </c>
      <c r="K111" s="295" t="str">
        <f>IF(Badges!I502="A","A"," ")</f>
        <v xml:space="preserve"> </v>
      </c>
      <c r="M111" s="292">
        <v>2</v>
      </c>
      <c r="N111" s="293" t="str">
        <f>Badges!C579</f>
        <v>Do some research at the grocery store</v>
      </c>
      <c r="O111" s="294"/>
      <c r="Q111" s="522" t="str">
        <f>'Fun Patches'!C25</f>
        <v>&lt;LIST PATCH HERE&gt;</v>
      </c>
      <c r="R111" s="528"/>
      <c r="S111" s="304" t="str">
        <f>IF('Fun Patches'!I25="A","A","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IF(Badges!I430="A","A"," ")</f>
        <v xml:space="preserve"> </v>
      </c>
      <c r="I112" s="292"/>
      <c r="J112" s="293" t="str">
        <f>Badges!C503</f>
        <v>Flowers are healers</v>
      </c>
      <c r="K112" s="295" t="str">
        <f>IF(Badges!I503="A","A"," ")</f>
        <v xml:space="preserve"> </v>
      </c>
      <c r="M112" s="292"/>
      <c r="N112" s="293" t="str">
        <f>Badges!C580</f>
        <v>Walk through the aisles with your</v>
      </c>
      <c r="O112" s="295" t="str">
        <f>IF(Badges!I580="A","A"," ")</f>
        <v xml:space="preserve"> </v>
      </c>
      <c r="Q112" s="522" t="str">
        <f>'Fun Patches'!C26</f>
        <v>&lt;LIST PATCH HERE&gt;</v>
      </c>
      <c r="R112" s="528"/>
      <c r="S112" s="304" t="str">
        <f>IF('Fun Patches'!I26="A","A"," ")</f>
        <v xml:space="preserve"> </v>
      </c>
      <c r="U112" s="290"/>
      <c r="V112" s="290"/>
    </row>
    <row r="113" spans="1:22" x14ac:dyDescent="0.2">
      <c r="A113" s="292"/>
      <c r="B113" s="293" t="str">
        <f>Badges!C360</f>
        <v>Draw a picture of something that</v>
      </c>
      <c r="C113" s="295" t="str">
        <f>IF(Badges!I360="A","A"," ")</f>
        <v xml:space="preserve"> </v>
      </c>
      <c r="E113" s="292"/>
      <c r="F113" s="293" t="str">
        <f>Badges!C431</f>
        <v>Make a weekend breakfast</v>
      </c>
      <c r="G113" s="295" t="str">
        <f>IF(Badges!I431="A","A"," ")</f>
        <v xml:space="preserve"> </v>
      </c>
      <c r="I113" s="292"/>
      <c r="J113" s="293" t="str">
        <f>Badges!C504</f>
        <v>Flowers are calming</v>
      </c>
      <c r="K113" s="295" t="str">
        <f>IF(Badges!I504="A","A"," ")</f>
        <v xml:space="preserve"> </v>
      </c>
      <c r="M113" s="292">
        <v>3</v>
      </c>
      <c r="N113" s="293" t="str">
        <f>Badges!C581</f>
        <v>Find out who buys cookies and why</v>
      </c>
      <c r="O113" s="294"/>
      <c r="Q113" s="522" t="str">
        <f>'Fun Patches'!C27</f>
        <v>&lt;LIST PATCH HERE&gt;</v>
      </c>
      <c r="R113" s="528"/>
      <c r="S113" s="304" t="str">
        <f>IF('Fun Patches'!I27="A","A"," ")</f>
        <v xml:space="preserve"> </v>
      </c>
      <c r="U113" s="290"/>
      <c r="V113" s="290"/>
    </row>
    <row r="114" spans="1:22" x14ac:dyDescent="0.2">
      <c r="A114" s="292"/>
      <c r="B114" s="293" t="str">
        <f>Badges!C361</f>
        <v>Use hatching and crosshatching</v>
      </c>
      <c r="C114" s="295" t="str">
        <f>IF(Badges!I361="A","A","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IF(Badges!I582="A","A"," ")</f>
        <v xml:space="preserve"> </v>
      </c>
      <c r="Q114" s="522" t="str">
        <f>'Fun Patches'!C28</f>
        <v>&lt;LIST PATCH HERE&gt;</v>
      </c>
      <c r="R114" s="528"/>
      <c r="S114" s="304" t="str">
        <f>IF('Fun Patches'!I28="A","A"," ")</f>
        <v xml:space="preserve"> </v>
      </c>
      <c r="U114" s="290"/>
      <c r="V114" s="290"/>
    </row>
    <row r="115" spans="1:22" x14ac:dyDescent="0.2">
      <c r="A115" s="292"/>
      <c r="B115" s="293" t="str">
        <f>Badges!C362</f>
        <v>Use smudging to make shadows</v>
      </c>
      <c r="C115" s="295" t="str">
        <f>IF(Badges!I362="A","A"," ")</f>
        <v xml:space="preserve"> </v>
      </c>
      <c r="E115" s="292"/>
      <c r="F115" s="293" t="str">
        <f>Badges!C433</f>
        <v>Faltbread</v>
      </c>
      <c r="G115" s="295" t="str">
        <f>IF(Badges!I433="A","A"," ")</f>
        <v xml:space="preserve"> </v>
      </c>
      <c r="I115" s="292"/>
      <c r="J115" s="293" t="str">
        <f>Badges!C506</f>
        <v>Make a flower necklace</v>
      </c>
      <c r="K115" s="295" t="str">
        <f>IF(Badges!I506="A","A"," ")</f>
        <v xml:space="preserve"> </v>
      </c>
      <c r="M115" s="292">
        <v>4</v>
      </c>
      <c r="N115" s="293" t="str">
        <f>Badges!C583</f>
        <v>Learn from people who don't buy</v>
      </c>
      <c r="O115" s="294"/>
      <c r="Q115" s="522" t="str">
        <f>'Fun Patches'!C29</f>
        <v>&lt;LIST PATCH HERE&gt;</v>
      </c>
      <c r="R115" s="528"/>
      <c r="S115" s="304" t="str">
        <f>IF('Fun Patches'!I29="A","A","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IF(Badges!I434="A","A"," ")</f>
        <v xml:space="preserve"> </v>
      </c>
      <c r="I116" s="292"/>
      <c r="J116" s="293" t="str">
        <f>Badges!C507</f>
        <v>Dried-flower art</v>
      </c>
      <c r="K116" s="295" t="str">
        <f>IF(Badges!I507="A","A"," ")</f>
        <v xml:space="preserve"> </v>
      </c>
      <c r="M116" s="292"/>
      <c r="N116" s="293" t="str">
        <f>Badges!C584</f>
        <v>Hearing people say, "No, thanks"</v>
      </c>
      <c r="O116" s="295" t="str">
        <f>IF(Badges!I584="A","A"," ")</f>
        <v xml:space="preserve"> </v>
      </c>
      <c r="Q116" s="522" t="str">
        <f>'Fun Patches'!C30</f>
        <v>&lt;LIST PATCH HERE&gt;</v>
      </c>
      <c r="R116" s="528"/>
      <c r="S116" s="304" t="str">
        <f>IF('Fun Patches'!I30="A","A"," ")</f>
        <v xml:space="preserve"> </v>
      </c>
    </row>
    <row r="117" spans="1:22" x14ac:dyDescent="0.2">
      <c r="A117" s="292"/>
      <c r="B117" s="293" t="str">
        <f>Badges!C364</f>
        <v>Draw an outdoor scene</v>
      </c>
      <c r="C117" s="295" t="str">
        <f>IF(Badges!I364="A","A"," ")</f>
        <v xml:space="preserve"> </v>
      </c>
      <c r="E117" s="292"/>
      <c r="F117" s="293" t="str">
        <f>Badges!C435</f>
        <v>Pocket food</v>
      </c>
      <c r="G117" s="295" t="str">
        <f>IF(Badges!I435="A","A"," ")</f>
        <v xml:space="preserve"> </v>
      </c>
      <c r="I117" s="292"/>
      <c r="J117" s="293" t="str">
        <f>Badges!C508</f>
        <v>Fun with flower look-alikes</v>
      </c>
      <c r="K117" s="295" t="str">
        <f>IF(Badges!I508="A","A"," ")</f>
        <v xml:space="preserve"> </v>
      </c>
      <c r="M117" s="292">
        <v>5</v>
      </c>
      <c r="N117" s="293" t="str">
        <f>Badges!C585</f>
        <v>Listen for clues and ask great questions</v>
      </c>
      <c r="O117" s="294"/>
      <c r="Q117" s="522" t="str">
        <f>'Fun Patches'!C31</f>
        <v>&lt;LIST PATCH HERE&gt;</v>
      </c>
      <c r="R117" s="528"/>
      <c r="S117" s="304" t="str">
        <f>IF('Fun Patches'!I31="A","A"," ")</f>
        <v xml:space="preserve"> </v>
      </c>
    </row>
    <row r="118" spans="1:22" x14ac:dyDescent="0.2">
      <c r="A118" s="292"/>
      <c r="B118" s="293" t="str">
        <f>Badges!C365</f>
        <v>Zoom in on an object</v>
      </c>
      <c r="C118" s="295" t="str">
        <f>IF(Badges!I365="A","A","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IF(Badges!I586="A","A"," ")</f>
        <v xml:space="preserve"> </v>
      </c>
      <c r="Q118" s="522" t="str">
        <f>'Fun Patches'!C32</f>
        <v>&lt;LIST PATCH HERE&gt;</v>
      </c>
      <c r="R118" s="528"/>
      <c r="S118" s="304" t="str">
        <f>IF('Fun Patches'!I32="A","A"," ")</f>
        <v xml:space="preserve"> </v>
      </c>
    </row>
    <row r="119" spans="1:22" x14ac:dyDescent="0.2">
      <c r="A119" s="292"/>
      <c r="B119" s="293" t="str">
        <f>Badges!C366</f>
        <v>Take a bug's-eye view</v>
      </c>
      <c r="C119" s="295" t="str">
        <f>IF(Badges!I366="A","A"," ")</f>
        <v xml:space="preserve"> </v>
      </c>
      <c r="E119" s="292"/>
      <c r="F119" s="293" t="str">
        <f>Badges!C437</f>
        <v>Make a dessert you've never</v>
      </c>
      <c r="G119" s="295" t="str">
        <f>IF(Badges!I437="A","A"," ")</f>
        <v xml:space="preserve"> </v>
      </c>
      <c r="I119" s="292"/>
      <c r="J119" s="293" t="str">
        <f>Badges!C510</f>
        <v>Bouquet</v>
      </c>
      <c r="K119" s="295" t="str">
        <f>IF(Badges!I510="A","A"," ")</f>
        <v xml:space="preserve"> </v>
      </c>
      <c r="M119" s="302"/>
      <c r="N119" s="318"/>
      <c r="O119" s="328"/>
      <c r="Q119" s="522" t="str">
        <f>'Fun Patches'!C33</f>
        <v>&lt;LIST PATCH HERE&gt;</v>
      </c>
      <c r="R119" s="528"/>
      <c r="S119" s="304" t="str">
        <f>IF('Fun Patches'!I33="A","A","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IF(Badges!I438="A","A"," ")</f>
        <v xml:space="preserve"> </v>
      </c>
      <c r="I120" s="292"/>
      <c r="J120" s="293" t="str">
        <f>Badges!C511</f>
        <v>Corsage</v>
      </c>
      <c r="K120" s="295" t="str">
        <f>IF(Badges!I511="A","A"," ")</f>
        <v xml:space="preserve"> </v>
      </c>
      <c r="M120" s="518" t="s">
        <v>89</v>
      </c>
      <c r="N120" s="527"/>
      <c r="O120" s="527"/>
      <c r="Q120" s="522" t="str">
        <f>'Fun Patches'!C34</f>
        <v>&lt;LIST PATCH HERE&gt;</v>
      </c>
      <c r="R120" s="528"/>
      <c r="S120" s="304" t="str">
        <f>IF('Fun Patches'!I34="A","A"," ")</f>
        <v xml:space="preserve"> </v>
      </c>
    </row>
    <row r="121" spans="1:22" x14ac:dyDescent="0.2">
      <c r="A121" s="292"/>
      <c r="B121" s="293" t="str">
        <f>Badges!C368</f>
        <v>Draw a new cover for your</v>
      </c>
      <c r="C121" s="295" t="str">
        <f>IF(Badges!I368="A","A"," ")</f>
        <v xml:space="preserve"> </v>
      </c>
      <c r="E121" s="292"/>
      <c r="F121" s="293" t="str">
        <f>Badges!C439</f>
        <v>Make a holiday dessert</v>
      </c>
      <c r="G121" s="295" t="str">
        <f>IF(Badges!I439="A","A"," ")</f>
        <v xml:space="preserve"> </v>
      </c>
      <c r="I121" s="292"/>
      <c r="J121" s="293" t="str">
        <f>Badges!C512</f>
        <v>Arrangement</v>
      </c>
      <c r="K121" s="295" t="str">
        <f>IF(Badges!I512="A","A"," ")</f>
        <v xml:space="preserve"> </v>
      </c>
      <c r="M121" s="529" t="str">
        <f>'Fun Patches'!C5</f>
        <v>&lt;LIST PATCH HERE&gt;</v>
      </c>
      <c r="N121" s="530"/>
      <c r="O121" s="295" t="str">
        <f>IF('Fun Patches'!I5="A","A"," ")</f>
        <v xml:space="preserve"> </v>
      </c>
      <c r="Q121" s="522" t="str">
        <f>'Fun Patches'!C35</f>
        <v>&lt;LIST PATCH HERE&gt;</v>
      </c>
      <c r="R121" s="528"/>
      <c r="S121" s="304" t="str">
        <f>IF('Fun Patches'!I35="A","A"," ")</f>
        <v xml:space="preserve"> </v>
      </c>
    </row>
    <row r="122" spans="1:22" x14ac:dyDescent="0.2">
      <c r="A122" s="292"/>
      <c r="B122" s="293" t="str">
        <f>Badges!C369</f>
        <v>Draw a cartoon</v>
      </c>
      <c r="C122" s="295" t="str">
        <f>IF(Badges!I369="A","A","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Patches'!I6="A","A"," ")</f>
        <v xml:space="preserve"> </v>
      </c>
      <c r="Q122" s="522" t="str">
        <f>'Fun Patches'!C36</f>
        <v>&lt;LIST PATCH HERE&gt;</v>
      </c>
      <c r="R122" s="528"/>
      <c r="S122" s="304" t="str">
        <f>IF('Fun Patches'!I36="A","A"," ")</f>
        <v xml:space="preserve"> </v>
      </c>
    </row>
    <row r="123" spans="1:22" x14ac:dyDescent="0.2">
      <c r="A123" s="292"/>
      <c r="B123" s="293" t="str">
        <f>Badges!C370</f>
        <v>Draw a logo</v>
      </c>
      <c r="C123" s="295" t="str">
        <f>IF(Badges!I370="A","A"," ")</f>
        <v xml:space="preserve"> </v>
      </c>
      <c r="E123" s="292"/>
      <c r="F123" s="293" t="str">
        <f>Badges!C441</f>
        <v xml:space="preserve">Make a salad meal using a </v>
      </c>
      <c r="G123" s="295" t="str">
        <f>IF(Badges!I441="A","A"," ")</f>
        <v xml:space="preserve"> </v>
      </c>
      <c r="I123" s="292">
        <v>1</v>
      </c>
      <c r="J123" s="293" t="str">
        <f>Badges!C517</f>
        <v>Explore businesses you might like</v>
      </c>
      <c r="K123" s="294"/>
      <c r="M123" s="522" t="str">
        <f>'Fun Patches'!C7</f>
        <v>&lt;LIST PATCH HERE&gt;</v>
      </c>
      <c r="N123" s="528"/>
      <c r="O123" s="304" t="str">
        <f>IF('Fun Patches'!I7="A","A"," ")</f>
        <v xml:space="preserve"> </v>
      </c>
      <c r="Q123" s="522" t="str">
        <f>'Fun Patches'!C37</f>
        <v>&lt;LIST PATCH HERE&gt;</v>
      </c>
      <c r="R123" s="528"/>
      <c r="S123" s="304" t="str">
        <f>IF('Fun Patches'!I37="A","A"," ")</f>
        <v xml:space="preserve"> </v>
      </c>
    </row>
    <row r="124" spans="1:22" x14ac:dyDescent="0.2">
      <c r="A124" s="292">
        <v>5</v>
      </c>
      <c r="B124" s="293" t="str">
        <f>Badges!C371</f>
        <v>Make your masterpiece-and show</v>
      </c>
      <c r="C124" s="294"/>
      <c r="E124" s="292"/>
      <c r="F124" s="293" t="str">
        <f>Badges!C442</f>
        <v>Make a soup, stew, or other</v>
      </c>
      <c r="G124" s="295" t="str">
        <f>IF(Badges!I442="A","A"," ")</f>
        <v xml:space="preserve"> </v>
      </c>
      <c r="I124" s="292"/>
      <c r="J124" s="293" t="str">
        <f>Badges!C518</f>
        <v>Go straight to the source</v>
      </c>
      <c r="K124" s="295" t="str">
        <f>IF(Badges!I518="A","A"," ")</f>
        <v xml:space="preserve"> </v>
      </c>
      <c r="M124" s="522" t="str">
        <f>'Fun Patches'!C8</f>
        <v>&lt;LIST PATCH HERE&gt;</v>
      </c>
      <c r="N124" s="528"/>
      <c r="O124" s="304" t="str">
        <f>IF('Fun Patches'!I8="A","A"," ")</f>
        <v xml:space="preserve"> </v>
      </c>
      <c r="Q124" s="522" t="str">
        <f>'Fun Patches'!C38</f>
        <v>&lt;LIST PATCH HERE&gt;</v>
      </c>
      <c r="R124" s="528"/>
      <c r="S124" s="304" t="str">
        <f>IF('Fun Patches'!I38="A","A"," ")</f>
        <v xml:space="preserve"> </v>
      </c>
    </row>
    <row r="125" spans="1:22" x14ac:dyDescent="0.2">
      <c r="A125" s="292"/>
      <c r="B125" s="293" t="str">
        <f>Badges!C372</f>
        <v>Host an art show at a group</v>
      </c>
      <c r="C125" s="295" t="str">
        <f>IF(Badges!I372="A","A"," ")</f>
        <v xml:space="preserve"> </v>
      </c>
      <c r="E125" s="292"/>
      <c r="F125" s="293" t="str">
        <f>Badges!C443</f>
        <v>Make three dishes for one meal</v>
      </c>
      <c r="G125" s="295" t="str">
        <f>IF(Badges!I443="A","A"," ")</f>
        <v xml:space="preserve"> </v>
      </c>
      <c r="I125" s="292"/>
      <c r="J125" s="293" t="str">
        <f>Badges!C519</f>
        <v>Get associated</v>
      </c>
      <c r="K125" s="295" t="str">
        <f>IF(Badges!I519="A","A"," ")</f>
        <v xml:space="preserve"> </v>
      </c>
      <c r="M125" s="522" t="str">
        <f>'Fun Patches'!C9</f>
        <v>&lt;LIST PATCH HERE&gt;</v>
      </c>
      <c r="N125" s="528"/>
      <c r="O125" s="304" t="str">
        <f>IF('Fun Patches'!I9="A","A"," ")</f>
        <v xml:space="preserve"> </v>
      </c>
      <c r="Q125" s="522" t="str">
        <f>'Fun Patches'!C39</f>
        <v>&lt;LIST PATCH HERE&gt;</v>
      </c>
      <c r="R125" s="528"/>
      <c r="S125" s="304" t="str">
        <f>IF('Fun Patches'!I39="A","A"," ")</f>
        <v xml:space="preserve"> </v>
      </c>
    </row>
    <row r="126" spans="1:22" x14ac:dyDescent="0.2">
      <c r="A126" s="292"/>
      <c r="B126" s="293" t="str">
        <f>Badges!C373</f>
        <v>Host an art gallery party at</v>
      </c>
      <c r="C126" s="295" t="str">
        <f>IF(Badges!I373="A","A"," ")</f>
        <v xml:space="preserve"> </v>
      </c>
      <c r="E126" s="500" t="str">
        <f>Badges!B446</f>
        <v>Junior First Aid</v>
      </c>
      <c r="F126" s="501"/>
      <c r="G126" s="501"/>
      <c r="I126" s="292"/>
      <c r="J126" s="293" t="str">
        <f>Badges!C520</f>
        <v>Read all about it</v>
      </c>
      <c r="K126" s="295" t="str">
        <f>IF(Badges!I520="A","A"," ")</f>
        <v xml:space="preserve"> </v>
      </c>
      <c r="M126" s="522" t="str">
        <f>'Fun Patches'!C10</f>
        <v>&lt;LIST PATCH HERE&gt;</v>
      </c>
      <c r="N126" s="528"/>
      <c r="O126" s="304" t="str">
        <f>IF('Fun Patches'!I10="A","A"," ")</f>
        <v xml:space="preserve"> </v>
      </c>
      <c r="Q126" s="522" t="str">
        <f>'Fun Patches'!C40</f>
        <v>&lt;LIST PATCH HERE&gt;</v>
      </c>
      <c r="R126" s="528"/>
      <c r="S126" s="304" t="str">
        <f>IF('Fun Patches'!I40="A","A"," ")</f>
        <v xml:space="preserve"> </v>
      </c>
    </row>
    <row r="127" spans="1:22" x14ac:dyDescent="0.2">
      <c r="A127" s="292"/>
      <c r="B127" s="293" t="str">
        <f>Badges!C374</f>
        <v>Create a special art scrapbook</v>
      </c>
      <c r="C127" s="295" t="str">
        <f>IF(Badges!I374="A","A","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Patches'!I11="A","A"," ")</f>
        <v xml:space="preserve"> </v>
      </c>
      <c r="Q127" s="522" t="str">
        <f>'Fun Patches'!C41</f>
        <v>&lt;LIST PATCH HERE&gt;</v>
      </c>
      <c r="R127" s="528"/>
      <c r="S127" s="304" t="str">
        <f>IF('Fun Patches'!I41="A","A"," ")</f>
        <v xml:space="preserve"> </v>
      </c>
    </row>
    <row r="128" spans="1:22" x14ac:dyDescent="0.2">
      <c r="A128" s="500" t="str">
        <f>Badges!B377</f>
        <v>Practice with Purpose</v>
      </c>
      <c r="B128" s="501"/>
      <c r="C128" s="501"/>
      <c r="E128" s="292"/>
      <c r="F128" s="293" t="str">
        <f>Badges!C448</f>
        <v>Make posters</v>
      </c>
      <c r="G128" s="295" t="str">
        <f>IF(Badges!I448="A","A"," ")</f>
        <v xml:space="preserve"> </v>
      </c>
      <c r="I128" s="292"/>
      <c r="J128" s="293" t="str">
        <f>Badges!C522</f>
        <v>Follow in someone's footsteps</v>
      </c>
      <c r="K128" s="295" t="str">
        <f>IF(Badges!I522="A","A"," ")</f>
        <v xml:space="preserve"> </v>
      </c>
      <c r="M128" s="522" t="str">
        <f>'Fun Patches'!C12</f>
        <v>&lt;LIST PATCH HERE&gt;</v>
      </c>
      <c r="N128" s="528"/>
      <c r="O128" s="304" t="str">
        <f>IF('Fun Patches'!I12="A","A"," ")</f>
        <v xml:space="preserve"> </v>
      </c>
      <c r="Q128" s="522" t="str">
        <f>'Fun Patches'!C42</f>
        <v>&lt;LIST PATCH HERE&gt;</v>
      </c>
      <c r="R128" s="528"/>
      <c r="S128" s="304" t="str">
        <f>IF('Fun Patches'!I42="A","A"," ")</f>
        <v xml:space="preserve"> </v>
      </c>
    </row>
    <row r="129" spans="1:19" x14ac:dyDescent="0.2">
      <c r="A129" s="292">
        <v>1</v>
      </c>
      <c r="B129" s="293" t="str">
        <f>Badges!C378</f>
        <v>Decide on your goal</v>
      </c>
      <c r="C129" s="294"/>
      <c r="E129" s="292"/>
      <c r="F129" s="293" t="str">
        <f>Badges!C449</f>
        <v>Create a skit</v>
      </c>
      <c r="G129" s="295" t="str">
        <f>IF(Badges!I449="A","A"," ")</f>
        <v xml:space="preserve"> </v>
      </c>
      <c r="I129" s="292"/>
      <c r="J129" s="293" t="str">
        <f>Badges!C523</f>
        <v>Get on the phone</v>
      </c>
      <c r="K129" s="295" t="str">
        <f>IF(Badges!I523="A","A"," ")</f>
        <v xml:space="preserve"> </v>
      </c>
      <c r="M129" s="522" t="str">
        <f>'Fun Patches'!C13</f>
        <v>&lt;LIST PATCH HERE&gt;</v>
      </c>
      <c r="N129" s="528"/>
      <c r="O129" s="304" t="str">
        <f>IF('Fun Patches'!I13="A","A"," ")</f>
        <v xml:space="preserve"> </v>
      </c>
      <c r="Q129" s="522" t="str">
        <f>'Fun Patches'!C43</f>
        <v>&lt;LIST PATCH HERE&gt;</v>
      </c>
      <c r="R129" s="528"/>
      <c r="S129" s="304" t="str">
        <f>IF('Fun Patches'!I43="A","A"," ")</f>
        <v xml:space="preserve"> </v>
      </c>
    </row>
    <row r="130" spans="1:19" x14ac:dyDescent="0.2">
      <c r="A130" s="292"/>
      <c r="B130" s="293" t="str">
        <f>Badges!C379</f>
        <v>Ask a coach for advice</v>
      </c>
      <c r="C130" s="295" t="str">
        <f>IF(Badges!I379="A","A"," ")</f>
        <v xml:space="preserve"> </v>
      </c>
      <c r="E130" s="292"/>
      <c r="F130" s="293" t="str">
        <f>Badges!C450</f>
        <v xml:space="preserve">Make a short video  </v>
      </c>
      <c r="G130" s="295" t="str">
        <f>IF(Badges!I450="A","A"," ")</f>
        <v xml:space="preserve"> </v>
      </c>
      <c r="I130" s="292"/>
      <c r="J130" s="293" t="str">
        <f>Badges!C524</f>
        <v>Invite an expert speaker</v>
      </c>
      <c r="K130" s="295" t="str">
        <f>IF(Badges!I524="A","A"," ")</f>
        <v xml:space="preserve"> </v>
      </c>
      <c r="M130" s="522" t="str">
        <f>'Fun Patches'!C14</f>
        <v>&lt;LIST PATCH HERE&gt;</v>
      </c>
      <c r="N130" s="528"/>
      <c r="O130" s="304" t="str">
        <f>IF('Fun Patches'!I14="A","A"," ")</f>
        <v xml:space="preserve"> </v>
      </c>
      <c r="Q130" s="522" t="str">
        <f>'Fun Patches'!C44</f>
        <v>&lt;LIST PATCH HERE&gt;</v>
      </c>
      <c r="R130" s="528"/>
      <c r="S130" s="304" t="str">
        <f>IF('Fun Patches'!I44="A","A"," ")</f>
        <v xml:space="preserve"> </v>
      </c>
    </row>
    <row r="131" spans="1:19" x14ac:dyDescent="0.2">
      <c r="A131" s="292"/>
      <c r="B131" s="293" t="str">
        <f>Badges!C380</f>
        <v>Speak to a trainer at a gym or</v>
      </c>
      <c r="C131" s="295" t="str">
        <f>IF(Badges!I380="A","A","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Patches'!I15="A","A"," ")</f>
        <v xml:space="preserve"> </v>
      </c>
      <c r="Q131" s="522" t="str">
        <f>'Fun Patches'!C45</f>
        <v>&lt;LIST PATCH HERE&gt;</v>
      </c>
      <c r="R131" s="528"/>
      <c r="S131" s="304" t="str">
        <f>IF('Fun Patches'!I45="A","A"," ")</f>
        <v xml:space="preserve"> </v>
      </c>
    </row>
    <row r="132" spans="1:19" x14ac:dyDescent="0.2">
      <c r="A132" s="292"/>
      <c r="B132" s="293" t="str">
        <f>Badges!C381</f>
        <v>Talk with a physical education or</v>
      </c>
      <c r="C132" s="295" t="str">
        <f>IF(Badges!I381="A","A"," ")</f>
        <v xml:space="preserve"> </v>
      </c>
      <c r="E132" s="292"/>
      <c r="F132" s="293" t="str">
        <f>Badges!C452</f>
        <v>Talk to an EMT or firefighter</v>
      </c>
      <c r="G132" s="295" t="str">
        <f>IF(Badges!I452="A","A"," ")</f>
        <v xml:space="preserve"> </v>
      </c>
      <c r="I132" s="292"/>
      <c r="J132" s="293" t="str">
        <f>Badges!C526</f>
        <v>Take it to the bank</v>
      </c>
      <c r="K132" s="295" t="str">
        <f>IF(Badges!I526="A","A"," ")</f>
        <v xml:space="preserve"> </v>
      </c>
      <c r="M132" s="522" t="str">
        <f>'Fun Patches'!C16</f>
        <v>&lt;LIST PATCH HERE&gt;</v>
      </c>
      <c r="N132" s="528"/>
      <c r="O132" s="304" t="str">
        <f>IF('Fun Patches'!I16="A","A"," ")</f>
        <v xml:space="preserve"> </v>
      </c>
      <c r="Q132" s="522" t="str">
        <f>'Fun Patches'!C46</f>
        <v>&lt;LIST PATCH HERE&gt;</v>
      </c>
      <c r="R132" s="528"/>
      <c r="S132" s="304" t="str">
        <f>IF('Fun Patches'!I46="A","A"," ")</f>
        <v xml:space="preserve"> </v>
      </c>
    </row>
    <row r="133" spans="1:19" x14ac:dyDescent="0.2">
      <c r="A133" s="292">
        <v>2</v>
      </c>
      <c r="B133" s="293" t="str">
        <f>Badges!C382</f>
        <v>Increase your endurance</v>
      </c>
      <c r="C133" s="294"/>
      <c r="E133" s="292"/>
      <c r="F133" s="293" t="str">
        <f>Badges!C453</f>
        <v>Talk to police officers</v>
      </c>
      <c r="G133" s="295" t="str">
        <f>IF(Badges!I453="A","A"," ")</f>
        <v xml:space="preserve"> </v>
      </c>
      <c r="I133" s="292"/>
      <c r="J133" s="293" t="str">
        <f>Badges!C527</f>
        <v>Meet the Chamber of Commerce</v>
      </c>
      <c r="K133" s="295" t="str">
        <f>IF(Badges!I527="A","A"," ")</f>
        <v xml:space="preserve"> </v>
      </c>
      <c r="M133" s="529" t="str">
        <f>'Fun Patches'!C17</f>
        <v>&lt;LIST PATCH HERE&gt;</v>
      </c>
      <c r="N133" s="530"/>
      <c r="O133" s="295" t="str">
        <f>IF('Fun Patches'!I17="A","A"," ")</f>
        <v xml:space="preserve"> </v>
      </c>
      <c r="Q133" s="529" t="str">
        <f>'Fun Patches'!C47</f>
        <v>&lt;LIST PATCH HERE&gt;</v>
      </c>
      <c r="R133" s="530"/>
      <c r="S133" s="295" t="str">
        <f>IF('Fun Patches'!I47="A","A"," ")</f>
        <v xml:space="preserve"> </v>
      </c>
    </row>
    <row r="134" spans="1:19" x14ac:dyDescent="0.2">
      <c r="A134" s="292"/>
      <c r="B134" s="293" t="str">
        <f>Badges!C383</f>
        <v>Run</v>
      </c>
      <c r="C134" s="295" t="str">
        <f>IF(Badges!I383="A","A"," ")</f>
        <v xml:space="preserve"> </v>
      </c>
      <c r="E134" s="292"/>
      <c r="F134" s="293" t="str">
        <f>Badges!C454</f>
        <v>Tour an emergency room or</v>
      </c>
      <c r="G134" s="295" t="str">
        <f>IF(Badges!I454="A","A"," ")</f>
        <v xml:space="preserve"> </v>
      </c>
      <c r="I134" s="292"/>
      <c r="J134" s="293" t="str">
        <f>Badges!C528</f>
        <v>Find out about the Small</v>
      </c>
      <c r="K134" s="295" t="str">
        <f>IF(Badges!I528="A","A"," ")</f>
        <v xml:space="preserve"> </v>
      </c>
      <c r="M134" s="522" t="str">
        <f>'Fun Patches'!C18</f>
        <v>&lt;LIST PATCH HERE&gt;</v>
      </c>
      <c r="N134" s="528"/>
      <c r="O134" s="304" t="str">
        <f>IF('Fun Patches'!I18="A","A"," ")</f>
        <v xml:space="preserve"> </v>
      </c>
      <c r="Q134" s="522" t="str">
        <f>'Fun Patches'!C48</f>
        <v>&lt;LIST PATCH HERE&gt;</v>
      </c>
      <c r="R134" s="528"/>
      <c r="S134" s="304" t="str">
        <f>IF('Fun Patches'!I48="A","A"," ")</f>
        <v xml:space="preserve"> </v>
      </c>
    </row>
    <row r="135" spans="1:19" x14ac:dyDescent="0.2">
      <c r="A135" s="292"/>
      <c r="B135" s="293" t="str">
        <f>Badges!C384</f>
        <v>Dance</v>
      </c>
      <c r="C135" s="295" t="str">
        <f>IF(Badges!I384="A","A","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Patches'!I19="A","A"," ")</f>
        <v xml:space="preserve"> </v>
      </c>
      <c r="Q135" s="522" t="str">
        <f>'Fun Patches'!C49</f>
        <v>&lt;LIST PATCH HERE&gt;</v>
      </c>
      <c r="R135" s="528"/>
      <c r="S135" s="304" t="str">
        <f>IF('Fun Patches'!I49="A","A"," ")</f>
        <v xml:space="preserve"> </v>
      </c>
    </row>
    <row r="136" spans="1:19" x14ac:dyDescent="0.2">
      <c r="A136" s="292"/>
      <c r="B136" s="293" t="str">
        <f>Badges!C385</f>
        <v>Work out routine!</v>
      </c>
      <c r="C136" s="295" t="str">
        <f>IF(Badges!I385="A","A"," ")</f>
        <v xml:space="preserve"> </v>
      </c>
      <c r="E136" s="292"/>
      <c r="F136" s="293" t="str">
        <f>Badges!C456</f>
        <v xml:space="preserve">Make a first aid kit that fits in </v>
      </c>
      <c r="G136" s="295" t="str">
        <f>IF(Badges!I456="A","A"," ")</f>
        <v xml:space="preserve"> </v>
      </c>
      <c r="I136" s="292"/>
      <c r="J136" s="293" t="str">
        <f>Badges!C530</f>
        <v>Create a customer-service pledge</v>
      </c>
      <c r="K136" s="295" t="str">
        <f>IF(Badges!I530="A","A"," ")</f>
        <v xml:space="preserve"> </v>
      </c>
      <c r="M136" s="522" t="str">
        <f>'Fun Patches'!C20</f>
        <v>&lt;LIST PATCH HERE&gt;</v>
      </c>
      <c r="N136" s="528"/>
      <c r="O136" s="304" t="str">
        <f>IF('Fun Patches'!I20="A","A"," ")</f>
        <v xml:space="preserve"> </v>
      </c>
      <c r="Q136" s="522" t="str">
        <f>'Fun Patches'!C50</f>
        <v>&lt;LIST PATCH HERE&gt;</v>
      </c>
      <c r="R136" s="528"/>
      <c r="S136" s="304" t="str">
        <f>IF('Fun Patches'!I50="A","A"," ")</f>
        <v xml:space="preserve"> </v>
      </c>
    </row>
    <row r="137" spans="1:19" x14ac:dyDescent="0.2">
      <c r="A137" s="302"/>
      <c r="B137" s="318"/>
      <c r="C137" s="328"/>
      <c r="E137" s="292"/>
      <c r="F137" s="293" t="str">
        <f>Badges!C457</f>
        <v>Make a kit that fits in a car's</v>
      </c>
      <c r="G137" s="295" t="str">
        <f>IF(Badges!I457="A","A"," ")</f>
        <v xml:space="preserve"> </v>
      </c>
      <c r="I137" s="292"/>
      <c r="J137" s="293" t="str">
        <f>Badges!C531</f>
        <v>Learn from the best</v>
      </c>
      <c r="K137" s="295" t="str">
        <f>IF(Badges!I531="A","A"," ")</f>
        <v xml:space="preserve"> </v>
      </c>
      <c r="M137" s="522" t="str">
        <f>'Fun Patches'!C21</f>
        <v>&lt;LIST PATCH HERE&gt;</v>
      </c>
      <c r="N137" s="528"/>
      <c r="O137" s="304" t="str">
        <f>IF('Fun Patches'!I21="A","A"," ")</f>
        <v xml:space="preserve"> </v>
      </c>
      <c r="Q137" s="522" t="str">
        <f>'Fun Patches'!C51</f>
        <v>&lt;LIST PATCH HERE&gt;</v>
      </c>
      <c r="R137" s="528"/>
      <c r="S137" s="304" t="str">
        <f>IF('Fun Patches'!I51="A","A"," ")</f>
        <v xml:space="preserve"> </v>
      </c>
    </row>
    <row r="138" spans="1:19" x14ac:dyDescent="0.2">
      <c r="A138" s="302"/>
      <c r="B138" s="318"/>
      <c r="C138" s="328"/>
      <c r="E138" s="292"/>
      <c r="F138" s="293" t="str">
        <f>Badges!C458</f>
        <v>Make a personal kit</v>
      </c>
      <c r="G138" s="295" t="str">
        <f>IF(Badges!I458="A","A"," ")</f>
        <v xml:space="preserve"> </v>
      </c>
      <c r="I138" s="292"/>
      <c r="J138" s="293" t="str">
        <f>Badges!C532</f>
        <v>Invite some experts</v>
      </c>
      <c r="K138" s="295" t="str">
        <f>IF(Badges!I532="A","A"," ")</f>
        <v xml:space="preserve"> </v>
      </c>
      <c r="M138" s="522" t="str">
        <f>'Fun Patches'!C22</f>
        <v>&lt;LIST PATCH HERE&gt;</v>
      </c>
      <c r="N138" s="528"/>
      <c r="O138" s="304" t="str">
        <f>IF('Fun Patches'!I22="A","A"," ")</f>
        <v xml:space="preserve"> </v>
      </c>
      <c r="Q138" s="522" t="str">
        <f>'Fun Patches'!C52</f>
        <v>&lt;LIST PATCH HERE&gt;</v>
      </c>
      <c r="R138" s="528"/>
      <c r="S138" s="304" t="str">
        <f>IF('Fun Patches'!I52="A","A","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Patches'!I23="A","A"," ")</f>
        <v xml:space="preserve"> </v>
      </c>
      <c r="Q139" s="522" t="str">
        <f>'Fun Patches'!C53</f>
        <v>&lt;LIST PATCH HERE&gt;</v>
      </c>
      <c r="R139" s="528"/>
      <c r="S139" s="304" t="str">
        <f>IF('Fun Patches'!I53="A","A","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Patches'!I24="A","A"," ")</f>
        <v xml:space="preserve"> </v>
      </c>
      <c r="Q140" s="522" t="str">
        <f>'Fun Patches'!C54</f>
        <v>&lt;LIST PATCH HERE&gt;</v>
      </c>
      <c r="R140" s="528"/>
      <c r="S140" s="304" t="str">
        <f>IF('Fun Patches'!I54="A","A"," ")</f>
        <v xml:space="preserve"> </v>
      </c>
    </row>
    <row r="141" spans="1:19" ht="23.25" x14ac:dyDescent="0.35">
      <c r="A141" s="507" t="str">
        <f ca="1">MID(CELL("filename",A78),FIND(IF(ISERROR(FIND("]",CELL("filename",A78))),"$","]"),CELL("filename",A78))+1,256)</f>
        <v>Junior 6</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Own'!I31="A","A"," ")</f>
        <v xml:space="preserve"> </v>
      </c>
      <c r="I143" s="292">
        <v>1</v>
      </c>
      <c r="J143" s="329" t="str">
        <f>'Council Own'!C55</f>
        <v>&lt;List Requirement Here&gt;</v>
      </c>
      <c r="K143" s="304" t="str">
        <f>IF('Council Own'!I55="A","A"," ")</f>
        <v xml:space="preserve"> </v>
      </c>
      <c r="M143" s="292">
        <v>1</v>
      </c>
      <c r="N143" s="329" t="str">
        <f>'Council Own'!C79</f>
        <v>&lt;List Requirement Here&gt;</v>
      </c>
      <c r="O143" s="304" t="str">
        <f>IF('Council Own'!I79="A","A"," ")</f>
        <v xml:space="preserve"> </v>
      </c>
      <c r="Q143" s="292">
        <v>1</v>
      </c>
      <c r="R143" s="329" t="str">
        <f>'Council Own'!C103</f>
        <v>&lt;List Requirement Here&gt;</v>
      </c>
      <c r="S143" s="304" t="str">
        <f>IF('Council Own'!I103="A","A"," ")</f>
        <v xml:space="preserve"> </v>
      </c>
    </row>
    <row r="144" spans="1:19" x14ac:dyDescent="0.2">
      <c r="A144" s="546" t="str">
        <f>'Council Own'!B6</f>
        <v>&lt;&lt;List Badge Here&gt;&gt;</v>
      </c>
      <c r="B144" s="547"/>
      <c r="C144" s="297" t="str">
        <f>IF('Council Own'!I28="C","C",IF('Council Own'!I28="P","P",""))</f>
        <v/>
      </c>
      <c r="E144" s="292"/>
      <c r="F144" s="329" t="str">
        <f>'Council Own'!C32</f>
        <v>&lt;List Requirement Here&gt;</v>
      </c>
      <c r="G144" s="304" t="str">
        <f>IF('Council Own'!I32="A","A"," ")</f>
        <v xml:space="preserve"> </v>
      </c>
      <c r="I144" s="292"/>
      <c r="J144" s="329" t="str">
        <f>'Council Own'!C56</f>
        <v>&lt;List Requirement Here&gt;</v>
      </c>
      <c r="K144" s="304" t="str">
        <f>IF('Council Own'!I56="A","A"," ")</f>
        <v xml:space="preserve"> </v>
      </c>
      <c r="M144" s="292"/>
      <c r="N144" s="329" t="str">
        <f>'Council Own'!C80</f>
        <v>&lt;List Requirement Here&gt;</v>
      </c>
      <c r="O144" s="304" t="str">
        <f>IF('Council Own'!I80="A","A"," ")</f>
        <v xml:space="preserve"> </v>
      </c>
      <c r="Q144" s="292"/>
      <c r="R144" s="329" t="str">
        <f>'Council Own'!C104</f>
        <v>&lt;List Requirement Here&gt;</v>
      </c>
      <c r="S144" s="304" t="str">
        <f>IF('Council Own'!I104="A","A"," ")</f>
        <v xml:space="preserve"> </v>
      </c>
    </row>
    <row r="145" spans="1:19" x14ac:dyDescent="0.2">
      <c r="A145" s="546" t="str">
        <f>'Council Own'!B30</f>
        <v>&lt;&lt;List Badge Here&gt;&gt;</v>
      </c>
      <c r="B145" s="547"/>
      <c r="C145" s="297" t="str">
        <f>IF('Council Own'!I52="C","C",IF('Council Own'!I52="P","P",""))</f>
        <v/>
      </c>
      <c r="E145" s="292"/>
      <c r="F145" s="329" t="str">
        <f>'Council Own'!C33</f>
        <v>&lt;List Requirement Here&gt;</v>
      </c>
      <c r="G145" s="304" t="str">
        <f>IF('Council Own'!I33="A","A"," ")</f>
        <v xml:space="preserve"> </v>
      </c>
      <c r="I145" s="292"/>
      <c r="J145" s="329" t="str">
        <f>'Council Own'!C57</f>
        <v>&lt;List Requirement Here&gt;</v>
      </c>
      <c r="K145" s="304" t="str">
        <f>IF('Council Own'!I57="A","A"," ")</f>
        <v xml:space="preserve"> </v>
      </c>
      <c r="M145" s="292"/>
      <c r="N145" s="329" t="str">
        <f>'Council Own'!C81</f>
        <v>&lt;List Requirement Here&gt;</v>
      </c>
      <c r="O145" s="304" t="str">
        <f>IF('Council Own'!I81="A","A"," ")</f>
        <v xml:space="preserve"> </v>
      </c>
      <c r="Q145" s="292"/>
      <c r="R145" s="329" t="str">
        <f>'Council Own'!C105</f>
        <v>&lt;List Requirement Here&gt;</v>
      </c>
      <c r="S145" s="304" t="str">
        <f>IF('Council Own'!I105="A","A"," ")</f>
        <v xml:space="preserve"> </v>
      </c>
    </row>
    <row r="146" spans="1:19" x14ac:dyDescent="0.2">
      <c r="A146" s="546" t="str">
        <f>'Council Own'!B54</f>
        <v>&lt;&lt;List Badge Here&gt;&gt;</v>
      </c>
      <c r="B146" s="547"/>
      <c r="C146" s="297" t="str">
        <f>IF('Council Own'!I76="C","C",IF('Council Own'!I76="P","P",""))</f>
        <v/>
      </c>
      <c r="E146" s="292"/>
      <c r="F146" s="329" t="str">
        <f>'Council Own'!C34</f>
        <v>&lt;List Requirement Here&gt;</v>
      </c>
      <c r="G146" s="304" t="str">
        <f>IF('Council Own'!I34="A","A"," ")</f>
        <v xml:space="preserve"> </v>
      </c>
      <c r="I146" s="292"/>
      <c r="J146" s="329" t="str">
        <f>'Council Own'!C58</f>
        <v>&lt;List Requirement Here&gt;</v>
      </c>
      <c r="K146" s="304" t="str">
        <f>IF('Council Own'!I58="A","A"," ")</f>
        <v xml:space="preserve"> </v>
      </c>
      <c r="M146" s="292"/>
      <c r="N146" s="329" t="str">
        <f>'Council Own'!C82</f>
        <v>&lt;List Requirement Here&gt;</v>
      </c>
      <c r="O146" s="304" t="str">
        <f>IF('Council Own'!I82="A","A"," ")</f>
        <v xml:space="preserve"> </v>
      </c>
      <c r="Q146" s="292"/>
      <c r="R146" s="329" t="str">
        <f>'Council Own'!C106</f>
        <v>&lt;List Requirement Here&gt;</v>
      </c>
      <c r="S146" s="304" t="str">
        <f>IF('Council Own'!I106="A","A"," ")</f>
        <v xml:space="preserve"> </v>
      </c>
    </row>
    <row r="147" spans="1:19" ht="12.75" customHeight="1" x14ac:dyDescent="0.2">
      <c r="A147" s="546" t="str">
        <f>'Council Own'!B78</f>
        <v>&lt;&lt;List Badge Here&gt;&gt;</v>
      </c>
      <c r="B147" s="547"/>
      <c r="C147" s="297" t="str">
        <f>IF('Council Own'!I100="C","C",IF('Council Own'!I100="P","P",""))</f>
        <v/>
      </c>
      <c r="E147" s="292">
        <v>2</v>
      </c>
      <c r="F147" s="329" t="str">
        <f>'Council Own'!C35</f>
        <v>&lt;List Requirement Here&gt;</v>
      </c>
      <c r="G147" s="304" t="str">
        <f>IF('Council Own'!I35="A","A"," ")</f>
        <v xml:space="preserve"> </v>
      </c>
      <c r="I147" s="292">
        <v>2</v>
      </c>
      <c r="J147" s="329" t="str">
        <f>'Council Own'!C59</f>
        <v>&lt;List Requirement Here&gt;</v>
      </c>
      <c r="K147" s="304" t="str">
        <f>IF('Council Own'!I59="A","A"," ")</f>
        <v xml:space="preserve"> </v>
      </c>
      <c r="M147" s="292">
        <v>2</v>
      </c>
      <c r="N147" s="329" t="str">
        <f>'Council Own'!C83</f>
        <v>&lt;List Requirement Here&gt;</v>
      </c>
      <c r="O147" s="304" t="str">
        <f>IF('Council Own'!I83="A","A"," ")</f>
        <v xml:space="preserve"> </v>
      </c>
      <c r="Q147" s="292">
        <v>2</v>
      </c>
      <c r="R147" s="329" t="str">
        <f>'Council Own'!C107</f>
        <v>&lt;List Requirement Here&gt;</v>
      </c>
      <c r="S147" s="304" t="str">
        <f>IF('Council Own'!I107="A","A"," ")</f>
        <v xml:space="preserve"> </v>
      </c>
    </row>
    <row r="148" spans="1:19" ht="12.75" customHeight="1" x14ac:dyDescent="0.2">
      <c r="A148" s="546" t="str">
        <f>'Council Own'!B102</f>
        <v>&lt;&lt;List Badge Here&gt;&gt;</v>
      </c>
      <c r="B148" s="547"/>
      <c r="C148" s="297" t="str">
        <f>IF('Council Own'!I124="C","C",IF('Council Own'!I124="P","P",""))</f>
        <v/>
      </c>
      <c r="E148" s="292"/>
      <c r="F148" s="329" t="str">
        <f>'Council Own'!C36</f>
        <v>&lt;List Requirement Here&gt;</v>
      </c>
      <c r="G148" s="304" t="str">
        <f>IF('Council Own'!I36="A","A"," ")</f>
        <v xml:space="preserve"> </v>
      </c>
      <c r="I148" s="292"/>
      <c r="J148" s="329" t="str">
        <f>'Council Own'!C60</f>
        <v>&lt;List Requirement Here&gt;</v>
      </c>
      <c r="K148" s="304" t="str">
        <f>IF('Council Own'!I60="A","A"," ")</f>
        <v xml:space="preserve"> </v>
      </c>
      <c r="M148" s="292"/>
      <c r="N148" s="329" t="str">
        <f>'Council Own'!C84</f>
        <v>&lt;List Requirement Here&gt;</v>
      </c>
      <c r="O148" s="304" t="str">
        <f>IF('Council Own'!I84="A","A"," ")</f>
        <v xml:space="preserve"> </v>
      </c>
      <c r="Q148" s="292"/>
      <c r="R148" s="329" t="str">
        <f>'Council Own'!C108</f>
        <v>&lt;List Requirement Here&gt;</v>
      </c>
      <c r="S148" s="304" t="str">
        <f>IF('Council Own'!I108="A","A"," ")</f>
        <v xml:space="preserve"> </v>
      </c>
    </row>
    <row r="149" spans="1:19" x14ac:dyDescent="0.2">
      <c r="E149" s="292"/>
      <c r="F149" s="329" t="str">
        <f>'Council Own'!C37</f>
        <v>&lt;List Requirement Here&gt;</v>
      </c>
      <c r="G149" s="304" t="str">
        <f>IF('Council Own'!I37="A","A"," ")</f>
        <v xml:space="preserve"> </v>
      </c>
      <c r="I149" s="292"/>
      <c r="J149" s="329" t="str">
        <f>'Council Own'!C61</f>
        <v>&lt;List Requirement Here&gt;</v>
      </c>
      <c r="K149" s="304" t="str">
        <f>IF('Council Own'!I61="A","A"," ")</f>
        <v xml:space="preserve"> </v>
      </c>
      <c r="M149" s="292"/>
      <c r="N149" s="329" t="str">
        <f>'Council Own'!C85</f>
        <v>&lt;List Requirement Here&gt;</v>
      </c>
      <c r="O149" s="304" t="str">
        <f>IF('Council Own'!I85="A","A"," ")</f>
        <v xml:space="preserve"> </v>
      </c>
      <c r="Q149" s="292"/>
      <c r="R149" s="329" t="str">
        <f>'Council Own'!C109</f>
        <v>&lt;List Requirement Here&gt;</v>
      </c>
      <c r="S149" s="304" t="str">
        <f>IF('Council Own'!I109="A","A"," ")</f>
        <v xml:space="preserve"> </v>
      </c>
    </row>
    <row r="150" spans="1:19" x14ac:dyDescent="0.2">
      <c r="A150" s="504" t="s">
        <v>599</v>
      </c>
      <c r="B150" s="504"/>
      <c r="C150" s="504"/>
      <c r="E150" s="292"/>
      <c r="F150" s="329" t="str">
        <f>'Council Own'!C38</f>
        <v>&lt;List Requirement Here&gt;</v>
      </c>
      <c r="G150" s="304" t="str">
        <f>IF('Council Own'!I38="A","A"," ")</f>
        <v xml:space="preserve"> </v>
      </c>
      <c r="I150" s="292"/>
      <c r="J150" s="329" t="str">
        <f>'Council Own'!C62</f>
        <v>&lt;List Requirement Here&gt;</v>
      </c>
      <c r="K150" s="304" t="str">
        <f>IF('Council Own'!I62="A","A"," ")</f>
        <v xml:space="preserve"> </v>
      </c>
      <c r="M150" s="292"/>
      <c r="N150" s="329" t="str">
        <f>'Council Own'!C86</f>
        <v>&lt;List Requirement Here&gt;</v>
      </c>
      <c r="O150" s="304" t="str">
        <f>IF('Council Own'!I86="A","A"," ")</f>
        <v xml:space="preserve"> </v>
      </c>
      <c r="Q150" s="292"/>
      <c r="R150" s="329" t="str">
        <f>'Council Own'!C110</f>
        <v>&lt;List Requirement Here&gt;</v>
      </c>
      <c r="S150" s="304" t="str">
        <f>IF('Council Own'!I110="A","A"," ")</f>
        <v xml:space="preserve"> </v>
      </c>
    </row>
    <row r="151" spans="1:19" x14ac:dyDescent="0.2">
      <c r="A151" s="305" t="str">
        <f>'Council Own'!B6</f>
        <v>&lt;&lt;List Badge Here&gt;&gt;</v>
      </c>
      <c r="B151" s="305"/>
      <c r="C151" s="305"/>
      <c r="E151" s="292">
        <v>3</v>
      </c>
      <c r="F151" s="329" t="str">
        <f>'Council Own'!C39</f>
        <v>&lt;List Requirement Here&gt;</v>
      </c>
      <c r="G151" s="304" t="str">
        <f>IF('Council Own'!I39="A","A"," ")</f>
        <v xml:space="preserve"> </v>
      </c>
      <c r="I151" s="292">
        <v>3</v>
      </c>
      <c r="J151" s="329" t="str">
        <f>'Council Own'!C63</f>
        <v>&lt;List Requirement Here&gt;</v>
      </c>
      <c r="K151" s="304" t="str">
        <f>IF('Council Own'!I63="A","A"," ")</f>
        <v xml:space="preserve"> </v>
      </c>
      <c r="M151" s="292">
        <v>3</v>
      </c>
      <c r="N151" s="329" t="str">
        <f>'Council Own'!C87</f>
        <v>&lt;List Requirement Here&gt;</v>
      </c>
      <c r="O151" s="304" t="str">
        <f>IF('Council Own'!I87="A","A"," ")</f>
        <v xml:space="preserve"> </v>
      </c>
      <c r="Q151" s="292">
        <v>3</v>
      </c>
      <c r="R151" s="329" t="str">
        <f>'Council Own'!C111</f>
        <v>&lt;List Requirement Here&gt;</v>
      </c>
      <c r="S151" s="304" t="str">
        <f>IF('Council Own'!I111="A","A"," ")</f>
        <v xml:space="preserve"> </v>
      </c>
    </row>
    <row r="152" spans="1:19" x14ac:dyDescent="0.2">
      <c r="A152" s="292">
        <v>1</v>
      </c>
      <c r="B152" s="329" t="str">
        <f>'Council Own'!C7</f>
        <v>&lt;List Requirement Here&gt;</v>
      </c>
      <c r="C152" s="304" t="str">
        <f>IF('Council Own'!I7="A","A"," ")</f>
        <v xml:space="preserve"> </v>
      </c>
      <c r="E152" s="292"/>
      <c r="F152" s="329" t="str">
        <f>'Council Own'!C40</f>
        <v>&lt;List Requirement Here&gt;</v>
      </c>
      <c r="G152" s="304" t="str">
        <f>IF('Council Own'!I40="A","A"," ")</f>
        <v xml:space="preserve"> </v>
      </c>
      <c r="I152" s="292"/>
      <c r="J152" s="329" t="str">
        <f>'Council Own'!C64</f>
        <v>&lt;List Requirement Here&gt;</v>
      </c>
      <c r="K152" s="304" t="str">
        <f>IF('Council Own'!I64="A","A"," ")</f>
        <v xml:space="preserve"> </v>
      </c>
      <c r="M152" s="292"/>
      <c r="N152" s="329" t="str">
        <f>'Council Own'!C88</f>
        <v>&lt;List Requirement Here&gt;</v>
      </c>
      <c r="O152" s="304" t="str">
        <f>IF('Council Own'!I88="A","A"," ")</f>
        <v xml:space="preserve"> </v>
      </c>
      <c r="Q152" s="292"/>
      <c r="R152" s="329" t="str">
        <f>'Council Own'!C112</f>
        <v>&lt;List Requirement Here&gt;</v>
      </c>
      <c r="S152" s="304" t="str">
        <f>IF('Council Own'!I112="A","A"," ")</f>
        <v xml:space="preserve"> </v>
      </c>
    </row>
    <row r="153" spans="1:19" x14ac:dyDescent="0.2">
      <c r="A153" s="292"/>
      <c r="B153" s="329" t="str">
        <f>'Council Own'!C8</f>
        <v>&lt;List Requirement Here&gt;</v>
      </c>
      <c r="C153" s="304" t="str">
        <f>IF('Council Own'!I8="A","A"," ")</f>
        <v xml:space="preserve"> </v>
      </c>
      <c r="E153" s="292"/>
      <c r="F153" s="329" t="str">
        <f>'Council Own'!C41</f>
        <v>&lt;List Requirement Here&gt;</v>
      </c>
      <c r="G153" s="304" t="str">
        <f>IF('Council Own'!I41="A","A"," ")</f>
        <v xml:space="preserve"> </v>
      </c>
      <c r="I153" s="292"/>
      <c r="J153" s="329" t="str">
        <f>'Council Own'!C65</f>
        <v>&lt;List Requirement Here&gt;</v>
      </c>
      <c r="K153" s="304" t="str">
        <f>IF('Council Own'!I65="A","A"," ")</f>
        <v xml:space="preserve"> </v>
      </c>
      <c r="M153" s="292"/>
      <c r="N153" s="329" t="str">
        <f>'Council Own'!C89</f>
        <v>&lt;List Requirement Here&gt;</v>
      </c>
      <c r="O153" s="304" t="str">
        <f>IF('Council Own'!I89="A","A"," ")</f>
        <v xml:space="preserve"> </v>
      </c>
      <c r="Q153" s="292"/>
      <c r="R153" s="329" t="str">
        <f>'Council Own'!C113</f>
        <v>&lt;List Requirement Here&gt;</v>
      </c>
      <c r="S153" s="304" t="str">
        <f>IF('Council Own'!I113="A","A"," ")</f>
        <v xml:space="preserve"> </v>
      </c>
    </row>
    <row r="154" spans="1:19" x14ac:dyDescent="0.2">
      <c r="A154" s="292"/>
      <c r="B154" s="329" t="str">
        <f>'Council Own'!C9</f>
        <v>&lt;List Requirement Here&gt;</v>
      </c>
      <c r="C154" s="304" t="str">
        <f>IF('Council Own'!I9="A","A"," ")</f>
        <v xml:space="preserve"> </v>
      </c>
      <c r="E154" s="292"/>
      <c r="F154" s="329" t="str">
        <f>'Council Own'!C42</f>
        <v>&lt;List Requirement Here&gt;</v>
      </c>
      <c r="G154" s="304" t="str">
        <f>IF('Council Own'!I42="A","A"," ")</f>
        <v xml:space="preserve"> </v>
      </c>
      <c r="I154" s="292"/>
      <c r="J154" s="329" t="str">
        <f>'Council Own'!C66</f>
        <v>&lt;List Requirement Here&gt;</v>
      </c>
      <c r="K154" s="304" t="str">
        <f>IF('Council Own'!I66="A","A"," ")</f>
        <v xml:space="preserve"> </v>
      </c>
      <c r="M154" s="292"/>
      <c r="N154" s="329" t="str">
        <f>'Council Own'!C90</f>
        <v>&lt;List Requirement Here&gt;</v>
      </c>
      <c r="O154" s="304" t="str">
        <f>IF('Council Own'!I90="A","A"," ")</f>
        <v xml:space="preserve"> </v>
      </c>
      <c r="Q154" s="292"/>
      <c r="R154" s="329" t="str">
        <f>'Council Own'!C114</f>
        <v>&lt;List Requirement Here&gt;</v>
      </c>
      <c r="S154" s="304" t="str">
        <f>IF('Council Own'!I114="A","A"," ")</f>
        <v xml:space="preserve"> </v>
      </c>
    </row>
    <row r="155" spans="1:19" x14ac:dyDescent="0.2">
      <c r="A155" s="292"/>
      <c r="B155" s="329" t="str">
        <f>'Council Own'!C10</f>
        <v>&lt;List Requirement Here&gt;</v>
      </c>
      <c r="C155" s="304" t="str">
        <f>IF('Council Own'!I10="A","A"," ")</f>
        <v xml:space="preserve"> </v>
      </c>
      <c r="E155" s="292">
        <v>4</v>
      </c>
      <c r="F155" s="329" t="str">
        <f>'Council Own'!C43</f>
        <v>&lt;List Requirement Here&gt;</v>
      </c>
      <c r="G155" s="304" t="str">
        <f>IF('Council Own'!I43="A","A"," ")</f>
        <v xml:space="preserve"> </v>
      </c>
      <c r="I155" s="292">
        <v>4</v>
      </c>
      <c r="J155" s="329" t="str">
        <f>'Council Own'!C67</f>
        <v>&lt;List Requirement Here&gt;</v>
      </c>
      <c r="K155" s="304" t="str">
        <f>IF('Council Own'!I67="A","A"," ")</f>
        <v xml:space="preserve"> </v>
      </c>
      <c r="M155" s="292">
        <v>4</v>
      </c>
      <c r="N155" s="329" t="str">
        <f>'Council Own'!C91</f>
        <v>&lt;List Requirement Here&gt;</v>
      </c>
      <c r="O155" s="304" t="str">
        <f>IF('Council Own'!I91="A","A"," ")</f>
        <v xml:space="preserve"> </v>
      </c>
      <c r="Q155" s="292">
        <v>4</v>
      </c>
      <c r="R155" s="329" t="str">
        <f>'Council Own'!C115</f>
        <v>&lt;List Requirement Here&gt;</v>
      </c>
      <c r="S155" s="304" t="str">
        <f>IF('Council Own'!I115="A","A"," ")</f>
        <v xml:space="preserve"> </v>
      </c>
    </row>
    <row r="156" spans="1:19" x14ac:dyDescent="0.2">
      <c r="A156" s="292">
        <v>2</v>
      </c>
      <c r="B156" s="329" t="str">
        <f>'Council Own'!C11</f>
        <v>&lt;List Requirement Here&gt;</v>
      </c>
      <c r="C156" s="304" t="str">
        <f>IF('Council Own'!I11="A","A"," ")</f>
        <v xml:space="preserve"> </v>
      </c>
      <c r="E156" s="292"/>
      <c r="F156" s="329" t="str">
        <f>'Council Own'!C44</f>
        <v>&lt;List Requirement Here&gt;</v>
      </c>
      <c r="G156" s="304" t="str">
        <f>IF('Council Own'!I44="A","A"," ")</f>
        <v xml:space="preserve"> </v>
      </c>
      <c r="I156" s="292"/>
      <c r="J156" s="329" t="str">
        <f>'Council Own'!C68</f>
        <v>&lt;List Requirement Here&gt;</v>
      </c>
      <c r="K156" s="304" t="str">
        <f>IF('Council Own'!I68="A","A"," ")</f>
        <v xml:space="preserve"> </v>
      </c>
      <c r="M156" s="292"/>
      <c r="N156" s="329" t="str">
        <f>'Council Own'!C92</f>
        <v>&lt;List Requirement Here&gt;</v>
      </c>
      <c r="O156" s="304" t="str">
        <f>IF('Council Own'!I92="A","A"," ")</f>
        <v xml:space="preserve"> </v>
      </c>
      <c r="Q156" s="292"/>
      <c r="R156" s="329" t="str">
        <f>'Council Own'!C116</f>
        <v>&lt;List Requirement Here&gt;</v>
      </c>
      <c r="S156" s="304" t="str">
        <f>IF('Council Own'!I116="A","A"," ")</f>
        <v xml:space="preserve"> </v>
      </c>
    </row>
    <row r="157" spans="1:19" x14ac:dyDescent="0.2">
      <c r="A157" s="292"/>
      <c r="B157" s="329" t="str">
        <f>'Council Own'!C12</f>
        <v>&lt;List Requirement Here&gt;</v>
      </c>
      <c r="C157" s="304" t="str">
        <f>IF('Council Own'!I12="A","A"," ")</f>
        <v xml:space="preserve"> </v>
      </c>
      <c r="E157" s="292"/>
      <c r="F157" s="329" t="str">
        <f>'Council Own'!C45</f>
        <v>&lt;List Requirement Here&gt;</v>
      </c>
      <c r="G157" s="304" t="str">
        <f>IF('Council Own'!I45="A","A"," ")</f>
        <v xml:space="preserve"> </v>
      </c>
      <c r="I157" s="292"/>
      <c r="J157" s="329" t="str">
        <f>'Council Own'!C69</f>
        <v>&lt;List Requirement Here&gt;</v>
      </c>
      <c r="K157" s="304" t="str">
        <f>IF('Council Own'!I69="A","A"," ")</f>
        <v xml:space="preserve"> </v>
      </c>
      <c r="M157" s="292"/>
      <c r="N157" s="329" t="str">
        <f>'Council Own'!C93</f>
        <v>&lt;List Requirement Here&gt;</v>
      </c>
      <c r="O157" s="304" t="str">
        <f>IF('Council Own'!I93="A","A"," ")</f>
        <v xml:space="preserve"> </v>
      </c>
      <c r="Q157" s="292"/>
      <c r="R157" s="329" t="str">
        <f>'Council Own'!C117</f>
        <v>&lt;List Requirement Here&gt;</v>
      </c>
      <c r="S157" s="304" t="str">
        <f>IF('Council Own'!I117="A","A"," ")</f>
        <v xml:space="preserve"> </v>
      </c>
    </row>
    <row r="158" spans="1:19" x14ac:dyDescent="0.2">
      <c r="A158" s="292"/>
      <c r="B158" s="329" t="str">
        <f>'Council Own'!C13</f>
        <v>&lt;List Requirement Here&gt;</v>
      </c>
      <c r="C158" s="304" t="str">
        <f>IF('Council Own'!I13="A","A"," ")</f>
        <v xml:space="preserve"> </v>
      </c>
      <c r="E158" s="292"/>
      <c r="F158" s="329" t="str">
        <f>'Council Own'!C46</f>
        <v>&lt;List Requirement Here&gt;</v>
      </c>
      <c r="G158" s="304" t="str">
        <f>IF('Council Own'!I46="A","A"," ")</f>
        <v xml:space="preserve"> </v>
      </c>
      <c r="I158" s="292"/>
      <c r="J158" s="329" t="str">
        <f>'Council Own'!C70</f>
        <v>&lt;List Requirement Here&gt;</v>
      </c>
      <c r="K158" s="304" t="str">
        <f>IF('Council Own'!I70="A","A"," ")</f>
        <v xml:space="preserve"> </v>
      </c>
      <c r="M158" s="292"/>
      <c r="N158" s="329" t="str">
        <f>'Council Own'!C94</f>
        <v>&lt;List Requirement Here&gt;</v>
      </c>
      <c r="O158" s="304" t="str">
        <f>IF('Council Own'!I94="A","A"," ")</f>
        <v xml:space="preserve"> </v>
      </c>
      <c r="Q158" s="292"/>
      <c r="R158" s="329" t="str">
        <f>'Council Own'!C118</f>
        <v>&lt;List Requirement Here&gt;</v>
      </c>
      <c r="S158" s="304" t="str">
        <f>IF('Council Own'!I118="A","A"," ")</f>
        <v xml:space="preserve"> </v>
      </c>
    </row>
    <row r="159" spans="1:19" x14ac:dyDescent="0.2">
      <c r="A159" s="292"/>
      <c r="B159" s="329" t="str">
        <f>'Council Own'!C14</f>
        <v>&lt;List Requirement Here&gt;</v>
      </c>
      <c r="C159" s="304" t="str">
        <f>IF('Council Own'!I14="A","A"," ")</f>
        <v xml:space="preserve"> </v>
      </c>
      <c r="E159" s="292">
        <v>5</v>
      </c>
      <c r="F159" s="329" t="str">
        <f>'Council Own'!C47</f>
        <v>&lt;List Requirement Here&gt;</v>
      </c>
      <c r="G159" s="304" t="str">
        <f>IF('Council Own'!I47="A","A"," ")</f>
        <v xml:space="preserve"> </v>
      </c>
      <c r="I159" s="292">
        <v>5</v>
      </c>
      <c r="J159" s="329" t="str">
        <f>'Council Own'!C71</f>
        <v>&lt;List Requirement Here&gt;</v>
      </c>
      <c r="K159" s="304" t="str">
        <f>IF('Council Own'!I71="A","A"," ")</f>
        <v xml:space="preserve"> </v>
      </c>
      <c r="M159" s="292">
        <v>5</v>
      </c>
      <c r="N159" s="329" t="str">
        <f>'Council Own'!C95</f>
        <v>&lt;List Requirement Here&gt;</v>
      </c>
      <c r="O159" s="304" t="str">
        <f>IF('Council Own'!I95="A","A"," ")</f>
        <v xml:space="preserve"> </v>
      </c>
      <c r="Q159" s="292">
        <v>5</v>
      </c>
      <c r="R159" s="329" t="str">
        <f>'Council Own'!C119</f>
        <v>&lt;List Requirement Here&gt;</v>
      </c>
      <c r="S159" s="304" t="str">
        <f>IF('Council Own'!I119="A","A"," ")</f>
        <v xml:space="preserve"> </v>
      </c>
    </row>
    <row r="160" spans="1:19" x14ac:dyDescent="0.2">
      <c r="A160" s="292">
        <v>3</v>
      </c>
      <c r="B160" s="329" t="str">
        <f>'Council Own'!C15</f>
        <v>&lt;List Requirement Here&gt;</v>
      </c>
      <c r="C160" s="304" t="str">
        <f>IF('Council Own'!I15="A","A"," ")</f>
        <v xml:space="preserve"> </v>
      </c>
      <c r="E160" s="292"/>
      <c r="F160" s="329" t="str">
        <f>'Council Own'!C48</f>
        <v>&lt;List Requirement Here&gt;</v>
      </c>
      <c r="G160" s="304" t="str">
        <f>IF('Council Own'!I48="A","A"," ")</f>
        <v xml:space="preserve"> </v>
      </c>
      <c r="I160" s="292"/>
      <c r="J160" s="329" t="str">
        <f>'Council Own'!C72</f>
        <v>&lt;List Requirement Here&gt;</v>
      </c>
      <c r="K160" s="304" t="str">
        <f>IF('Council Own'!I72="A","A"," ")</f>
        <v xml:space="preserve"> </v>
      </c>
      <c r="M160" s="292"/>
      <c r="N160" s="329" t="str">
        <f>'Council Own'!C96</f>
        <v>&lt;List Requirement Here&gt;</v>
      </c>
      <c r="O160" s="304" t="str">
        <f>IF('Council Own'!I96="A","A"," ")</f>
        <v xml:space="preserve"> </v>
      </c>
      <c r="Q160" s="292"/>
      <c r="R160" s="329" t="str">
        <f>'Council Own'!C120</f>
        <v>&lt;List Requirement Here&gt;</v>
      </c>
      <c r="S160" s="304" t="str">
        <f>IF('Council Own'!I120="A","A"," ")</f>
        <v xml:space="preserve"> </v>
      </c>
    </row>
    <row r="161" spans="1:19" x14ac:dyDescent="0.2">
      <c r="A161" s="292"/>
      <c r="B161" s="329" t="str">
        <f>'Council Own'!C16</f>
        <v>&lt;List Requirement Here&gt;</v>
      </c>
      <c r="C161" s="304" t="str">
        <f>IF('Council Own'!I16="A","A"," ")</f>
        <v xml:space="preserve"> </v>
      </c>
      <c r="E161" s="292"/>
      <c r="F161" s="329" t="str">
        <f>'Council Own'!C49</f>
        <v>&lt;List Requirement Here&gt;</v>
      </c>
      <c r="G161" s="304" t="str">
        <f>IF('Council Own'!I49="A","A"," ")</f>
        <v xml:space="preserve"> </v>
      </c>
      <c r="I161" s="292"/>
      <c r="J161" s="329" t="str">
        <f>'Council Own'!C73</f>
        <v>&lt;List Requirement Here&gt;</v>
      </c>
      <c r="K161" s="304" t="str">
        <f>IF('Council Own'!I73="A","A"," ")</f>
        <v xml:space="preserve"> </v>
      </c>
      <c r="M161" s="292"/>
      <c r="N161" s="329" t="str">
        <f>'Council Own'!C97</f>
        <v>&lt;List Requirement Here&gt;</v>
      </c>
      <c r="O161" s="304" t="str">
        <f>IF('Council Own'!I97="A","A"," ")</f>
        <v xml:space="preserve"> </v>
      </c>
      <c r="Q161" s="292"/>
      <c r="R161" s="329" t="str">
        <f>'Council Own'!C121</f>
        <v>&lt;List Requirement Here&gt;</v>
      </c>
      <c r="S161" s="304" t="str">
        <f>IF('Council Own'!I121="A","A"," ")</f>
        <v xml:space="preserve"> </v>
      </c>
    </row>
    <row r="162" spans="1:19" x14ac:dyDescent="0.2">
      <c r="A162" s="292"/>
      <c r="B162" s="329" t="str">
        <f>'Council Own'!C17</f>
        <v>&lt;List Requirement Here&gt;</v>
      </c>
      <c r="C162" s="304" t="str">
        <f>IF('Council Own'!I17="A","A"," ")</f>
        <v xml:space="preserve"> </v>
      </c>
      <c r="E162" s="292"/>
      <c r="F162" s="329" t="str">
        <f>'Council Own'!C50</f>
        <v>&lt;List Requirement Here&gt;</v>
      </c>
      <c r="G162" s="304" t="str">
        <f>IF('Council Own'!I50="A","A"," ")</f>
        <v xml:space="preserve"> </v>
      </c>
      <c r="I162" s="292"/>
      <c r="J162" s="329" t="str">
        <f>'Council Own'!C74</f>
        <v>&lt;List Requirement Here&gt;</v>
      </c>
      <c r="K162" s="304" t="str">
        <f>IF('Council Own'!I68="A","A"," ")</f>
        <v xml:space="preserve"> </v>
      </c>
      <c r="M162" s="292"/>
      <c r="N162" s="329" t="str">
        <f>'Council Own'!C98</f>
        <v>&lt;List Requirement Here&gt;</v>
      </c>
      <c r="O162" s="304" t="str">
        <f>IF('Council Own'!I98="A","A"," ")</f>
        <v xml:space="preserve"> </v>
      </c>
      <c r="Q162" s="292"/>
      <c r="R162" s="329" t="str">
        <f>'Council Own'!C122</f>
        <v>&lt;List Requirement Here&gt;</v>
      </c>
      <c r="S162" s="304" t="str">
        <f>IF('Council Own'!I122="A","A"," ")</f>
        <v xml:space="preserve"> </v>
      </c>
    </row>
    <row r="163" spans="1:19" x14ac:dyDescent="0.2">
      <c r="A163" s="292"/>
      <c r="B163" s="329" t="str">
        <f>'Council Own'!C18</f>
        <v>&lt;List Requirement Here&gt;</v>
      </c>
      <c r="C163" s="304" t="str">
        <f>IF('Council Own'!I18="A","A"," ")</f>
        <v xml:space="preserve"> </v>
      </c>
    </row>
    <row r="164" spans="1:19" x14ac:dyDescent="0.2">
      <c r="A164" s="292">
        <v>4</v>
      </c>
      <c r="B164" s="329" t="str">
        <f>'Council Own'!C19</f>
        <v>&lt;List Requirement Here&gt;</v>
      </c>
      <c r="C164" s="304" t="str">
        <f>IF('Council Own'!I19="A","A"," ")</f>
        <v xml:space="preserve"> </v>
      </c>
    </row>
    <row r="165" spans="1:19" x14ac:dyDescent="0.2">
      <c r="A165" s="292"/>
      <c r="B165" s="329" t="str">
        <f>'Council Own'!C20</f>
        <v>&lt;List Requirement Here&gt;</v>
      </c>
      <c r="C165" s="304" t="str">
        <f>IF('Council Own'!I20="A","A"," ")</f>
        <v xml:space="preserve"> </v>
      </c>
    </row>
    <row r="166" spans="1:19" x14ac:dyDescent="0.2">
      <c r="A166" s="292"/>
      <c r="B166" s="329" t="str">
        <f>'Council Own'!C21</f>
        <v>&lt;List Requirement Here&gt;</v>
      </c>
      <c r="C166" s="304" t="str">
        <f>IF('Council Own'!I21="A","A"," ")</f>
        <v xml:space="preserve"> </v>
      </c>
    </row>
    <row r="167" spans="1:19" x14ac:dyDescent="0.2">
      <c r="A167" s="292"/>
      <c r="B167" s="329" t="str">
        <f>'Council Own'!C22</f>
        <v>&lt;List Requirement Here&gt;</v>
      </c>
      <c r="C167" s="304" t="str">
        <f>IF('Council Own'!I22="A","A"," ")</f>
        <v xml:space="preserve"> </v>
      </c>
    </row>
    <row r="168" spans="1:19" x14ac:dyDescent="0.2">
      <c r="A168" s="292">
        <v>5</v>
      </c>
      <c r="B168" s="329" t="str">
        <f>'Council Own'!C23</f>
        <v>&lt;List Requirement Here&gt;</v>
      </c>
      <c r="C168" s="304" t="str">
        <f>IF('Council Own'!I23="A","A"," ")</f>
        <v xml:space="preserve"> </v>
      </c>
    </row>
    <row r="169" spans="1:19" x14ac:dyDescent="0.2">
      <c r="A169" s="292"/>
      <c r="B169" s="329" t="str">
        <f>'Council Own'!C24</f>
        <v>&lt;List Requirement Here&gt;</v>
      </c>
      <c r="C169" s="304" t="str">
        <f>IF('Council Own'!I24="A","A"," ")</f>
        <v xml:space="preserve"> </v>
      </c>
    </row>
    <row r="170" spans="1:19" x14ac:dyDescent="0.2">
      <c r="A170" s="292"/>
      <c r="B170" s="329" t="str">
        <f>'Council Own'!C25</f>
        <v>&lt;List Requirement Here&gt;</v>
      </c>
      <c r="C170" s="304" t="str">
        <f>IF('Council Own'!I25="A","A"," ")</f>
        <v xml:space="preserve"> </v>
      </c>
    </row>
    <row r="171" spans="1:19" x14ac:dyDescent="0.2">
      <c r="A171" s="292"/>
      <c r="B171" s="329" t="str">
        <f>'Council Own'!C26</f>
        <v>&lt;List Requirement Here&gt;</v>
      </c>
      <c r="C171" s="304" t="str">
        <f>IF('Council Own'!I26="A","A","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7</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IF(Badges!J58="A","A"," ")</f>
        <v xml:space="preserve"> </v>
      </c>
      <c r="I4" s="292"/>
      <c r="J4" s="293" t="str">
        <f>Badges!C132</f>
        <v>Make a bead bracelet</v>
      </c>
      <c r="K4" s="295" t="str">
        <f>IF(Badges!J132="A","A"," ")</f>
        <v xml:space="preserve"> </v>
      </c>
      <c r="M4" s="292"/>
      <c r="N4" s="293" t="str">
        <f>Badges!C205</f>
        <v>Have some Leave No Trace fun</v>
      </c>
      <c r="O4" s="295" t="str">
        <f>IF(Badges!J205="A","A"," ")</f>
        <v xml:space="preserve"> </v>
      </c>
      <c r="Q4" s="292"/>
      <c r="R4" s="293" t="str">
        <f>Badges!C279</f>
        <v>Wildlife awareness party</v>
      </c>
      <c r="S4" s="295" t="str">
        <f>IF(Badges!J279="A","A"," ")</f>
        <v xml:space="preserve"> </v>
      </c>
      <c r="T4" s="510"/>
      <c r="U4" s="510"/>
    </row>
    <row r="5" spans="1:21" ht="12.75" customHeight="1" x14ac:dyDescent="0.2">
      <c r="A5" s="505" t="str">
        <f>Summary!A4</f>
        <v>Digital Photographer</v>
      </c>
      <c r="B5" s="506"/>
      <c r="C5" s="296" t="str">
        <f>IF(Badges!J28="C","C",IF(Badges!J28="P","P",""))</f>
        <v/>
      </c>
      <c r="E5" s="292"/>
      <c r="F5" s="293" t="str">
        <f>Badges!C59</f>
        <v>Find out more about three</v>
      </c>
      <c r="G5" s="295" t="str">
        <f>IF(Badges!J59="A","A"," ")</f>
        <v xml:space="preserve"> </v>
      </c>
      <c r="I5" s="292"/>
      <c r="J5" s="293" t="str">
        <f>Badges!C133</f>
        <v>Make two necklaces with different</v>
      </c>
      <c r="K5" s="295" t="str">
        <f>IF(Badges!J133="A","A"," ")</f>
        <v xml:space="preserve"> </v>
      </c>
      <c r="M5" s="292"/>
      <c r="N5" s="293" t="str">
        <f>Badges!C206</f>
        <v>Be a scientist-and keep a journal</v>
      </c>
      <c r="O5" s="295" t="str">
        <f>IF(Badges!J206="A","A"," ")</f>
        <v xml:space="preserve"> </v>
      </c>
      <c r="Q5" s="292"/>
      <c r="R5" s="293" t="str">
        <f>Badges!C280</f>
        <v>Create a backyard habitat</v>
      </c>
      <c r="S5" s="295" t="str">
        <f>IF(Badges!J280="A","A"," ")</f>
        <v xml:space="preserve"> </v>
      </c>
      <c r="T5" s="510"/>
      <c r="U5" s="510"/>
    </row>
    <row r="6" spans="1:21" ht="12.75" customHeight="1" x14ac:dyDescent="0.2">
      <c r="A6" s="497" t="str">
        <f>Summary!A5</f>
        <v>Staying Fit</v>
      </c>
      <c r="B6" s="498"/>
      <c r="C6" s="297" t="str">
        <f>IF(Badges!J51="C","C",IF(Badges!J51="P","P",""))</f>
        <v/>
      </c>
      <c r="E6" s="292"/>
      <c r="F6" s="293" t="str">
        <f>Badges!C60</f>
        <v>Oh say, can you see</v>
      </c>
      <c r="G6" s="295" t="str">
        <f>IF(Badges!J60="A","A"," ")</f>
        <v xml:space="preserve"> </v>
      </c>
      <c r="I6" s="292"/>
      <c r="J6" s="293" t="str">
        <f>Badges!C134</f>
        <v>Make jewelry from nature</v>
      </c>
      <c r="K6" s="295" t="str">
        <f>IF(Badges!J134="A","A"," ")</f>
        <v xml:space="preserve"> </v>
      </c>
      <c r="M6" s="292"/>
      <c r="N6" s="293" t="str">
        <f>Badges!C207</f>
        <v>Try a new adventure</v>
      </c>
      <c r="O6" s="295" t="str">
        <f>IF(Badges!J207="A","A"," ")</f>
        <v xml:space="preserve"> </v>
      </c>
      <c r="Q6" s="292"/>
      <c r="R6" s="293" t="str">
        <f>Badges!C281</f>
        <v>Help clean up an animal habitat</v>
      </c>
      <c r="S6" s="295" t="str">
        <f>IF(Badges!J281="A","A"," ")</f>
        <v xml:space="preserve"> </v>
      </c>
      <c r="T6" s="510"/>
      <c r="U6" s="510"/>
    </row>
    <row r="7" spans="1:21" x14ac:dyDescent="0.2">
      <c r="A7" s="497" t="str">
        <f>Summary!A6</f>
        <v>Musician</v>
      </c>
      <c r="B7" s="498"/>
      <c r="C7" s="297" t="str">
        <f>IF(Badges!J74="C","C",IF(Badges!J74="P","P",""))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IF(Badges!J97="C","C",IF(Badges!J97="P","P",""))</f>
        <v/>
      </c>
      <c r="E8" s="292"/>
      <c r="F8" s="293" t="str">
        <f>Badges!C62</f>
        <v>Take a music poll</v>
      </c>
      <c r="G8" s="295" t="str">
        <f>IF(Badges!J62="A","A"," ")</f>
        <v xml:space="preserve"> </v>
      </c>
      <c r="I8" s="292"/>
      <c r="J8" s="293" t="str">
        <f>Badges!C136</f>
        <v>Friendship ring from Ireland</v>
      </c>
      <c r="K8" s="295" t="str">
        <f>IF(Badges!J136="A","A"," ")</f>
        <v xml:space="preserve"> </v>
      </c>
      <c r="M8" s="292"/>
      <c r="N8" s="293" t="str">
        <f>Badges!C209</f>
        <v>Gather around the campfire</v>
      </c>
      <c r="O8" s="295" t="str">
        <f>IF(Badges!J209="A","A"," ")</f>
        <v xml:space="preserve"> </v>
      </c>
      <c r="Q8" s="292">
        <v>1</v>
      </c>
      <c r="R8" s="293" t="str">
        <f>Badges!C285</f>
        <v>Decide who you are</v>
      </c>
      <c r="S8" s="294"/>
    </row>
    <row r="9" spans="1:21" x14ac:dyDescent="0.2">
      <c r="A9" s="502" t="str">
        <f>Summary!A8</f>
        <v>Scribe</v>
      </c>
      <c r="B9" s="503"/>
      <c r="C9" s="298" t="str">
        <f>IF(Badges!J120="C","C",IF(Badges!J120="P","P",""))</f>
        <v/>
      </c>
      <c r="E9" s="292"/>
      <c r="F9" s="293" t="str">
        <f>Badges!C63</f>
        <v>Go to a live musical performance</v>
      </c>
      <c r="G9" s="295" t="str">
        <f>IF(Badges!J63="A","A"," ")</f>
        <v xml:space="preserve"> </v>
      </c>
      <c r="I9" s="292"/>
      <c r="J9" s="293" t="str">
        <f>Badges!C137</f>
        <v>American Indian animal jewelry</v>
      </c>
      <c r="K9" s="295" t="str">
        <f>IF(Badges!J137="A","A"," ")</f>
        <v xml:space="preserve"> </v>
      </c>
      <c r="M9" s="292"/>
      <c r="N9" s="293" t="str">
        <f>Badges!C210</f>
        <v>Do a night watch</v>
      </c>
      <c r="O9" s="295" t="str">
        <f>IF(Badges!J210="A","A"," ")</f>
        <v xml:space="preserve"> </v>
      </c>
      <c r="Q9" s="292"/>
      <c r="R9" s="293" t="str">
        <f>Badges!C286</f>
        <v>Write her diary</v>
      </c>
      <c r="S9" s="295" t="str">
        <f>IF(Badges!J286="A","A"," ")</f>
        <v xml:space="preserve"> </v>
      </c>
    </row>
    <row r="10" spans="1:21" x14ac:dyDescent="0.2">
      <c r="A10" s="504" t="str">
        <f>Summary!A9</f>
        <v>It's Your Planet -- Love It!</v>
      </c>
      <c r="B10" s="504"/>
      <c r="C10" s="504"/>
      <c r="E10" s="292"/>
      <c r="F10" s="293" t="str">
        <f>Badges!C64</f>
        <v>Interview someone with a job in</v>
      </c>
      <c r="G10" s="295" t="str">
        <f>IF(Badges!J64="A","A"," ")</f>
        <v xml:space="preserve"> </v>
      </c>
      <c r="I10" s="292"/>
      <c r="J10" s="293" t="str">
        <f>Badges!C138</f>
        <v>Name pendant from Egypt</v>
      </c>
      <c r="K10" s="295" t="str">
        <f>IF(Badges!J138="A","A"," ")</f>
        <v xml:space="preserve"> </v>
      </c>
      <c r="M10" s="292"/>
      <c r="N10" s="293" t="str">
        <f>Badges!C211</f>
        <v>Have fun with flashlights</v>
      </c>
      <c r="O10" s="295" t="str">
        <f>IF(Badges!J211="A","A"," ")</f>
        <v xml:space="preserve"> </v>
      </c>
      <c r="Q10" s="292"/>
      <c r="R10" s="293" t="str">
        <f>Badges!C287</f>
        <v>Write a speech for your character</v>
      </c>
      <c r="S10" s="295" t="str">
        <f>IF(Badges!J287="A","A"," ")</f>
        <v xml:space="preserve"> </v>
      </c>
    </row>
    <row r="11" spans="1:21" x14ac:dyDescent="0.2">
      <c r="A11" s="505" t="str">
        <f>Summary!A10</f>
        <v>Jeweler</v>
      </c>
      <c r="B11" s="506"/>
      <c r="C11" s="296" t="str">
        <f>IF(Badges!J144="C","C",IF(Badges!J144="P","P",""))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IF(Badges!J288="A","A"," ")</f>
        <v xml:space="preserve"> </v>
      </c>
    </row>
    <row r="12" spans="1:21" x14ac:dyDescent="0.2">
      <c r="A12" s="497" t="str">
        <f>Summary!A11</f>
        <v>Gardener</v>
      </c>
      <c r="B12" s="498"/>
      <c r="C12" s="297" t="str">
        <f>IF(Badges!J167="C","C",IF(Badges!J167="P","P",""))</f>
        <v/>
      </c>
      <c r="E12" s="292"/>
      <c r="F12" s="293" t="str">
        <f>Badges!C66</f>
        <v>Make a simple instrument</v>
      </c>
      <c r="G12" s="295" t="str">
        <f>IF(Badges!J66="A","A"," ")</f>
        <v xml:space="preserve"> </v>
      </c>
      <c r="I12" s="292"/>
      <c r="J12" s="293" t="str">
        <f>Badges!C140</f>
        <v>Make jewelry for a friend</v>
      </c>
      <c r="K12" s="295" t="str">
        <f>IF(Badges!J140="A","A","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IF(Badges!J190="C","C",IF(Badges!J190="P","P",""))</f>
        <v/>
      </c>
      <c r="E13" s="292"/>
      <c r="F13" s="293" t="str">
        <f>Badges!C67</f>
        <v>Compose your own song</v>
      </c>
      <c r="G13" s="295" t="str">
        <f>IF(Badges!J67="A","A"," ")</f>
        <v xml:space="preserve"> </v>
      </c>
      <c r="I13" s="292"/>
      <c r="J13" s="293" t="str">
        <f>Badges!C141</f>
        <v>Make jewelry for the girls in your</v>
      </c>
      <c r="K13" s="295" t="str">
        <f>IF(Badges!J141="A","A"," ")</f>
        <v xml:space="preserve"> </v>
      </c>
      <c r="M13" s="292"/>
      <c r="N13" s="293" t="str">
        <f>Badges!C216</f>
        <v>Get a bike ready to ride</v>
      </c>
      <c r="O13" s="295" t="str">
        <f>IF(Badges!J216="A","A"," ")</f>
        <v xml:space="preserve"> </v>
      </c>
      <c r="Q13" s="292"/>
      <c r="R13" s="293" t="str">
        <f>Badges!C290</f>
        <v>Do it yourself</v>
      </c>
      <c r="S13" s="295" t="str">
        <f>IF(Badges!J290="A","A"," ")</f>
        <v xml:space="preserve"> </v>
      </c>
    </row>
    <row r="14" spans="1:21" x14ac:dyDescent="0.2">
      <c r="A14" s="497" t="str">
        <f>Summary!A13</f>
        <v>Camper</v>
      </c>
      <c r="B14" s="498"/>
      <c r="C14" s="297" t="str">
        <f>IF(Badges!J213="C","C",IF(Badges!J213="P","P",""))</f>
        <v/>
      </c>
      <c r="E14" s="292"/>
      <c r="F14" s="293" t="str">
        <f>Badges!C68</f>
        <v>Make up lyrics to a song</v>
      </c>
      <c r="G14" s="295" t="str">
        <f>IF(Badges!J68="A","A"," ")</f>
        <v xml:space="preserve"> </v>
      </c>
      <c r="I14" s="292"/>
      <c r="J14" s="293" t="str">
        <f>Badges!C142</f>
        <v>Make jewelry for a relative</v>
      </c>
      <c r="K14" s="295" t="str">
        <f>IF(Badges!J142="A","A"," ")</f>
        <v xml:space="preserve"> </v>
      </c>
      <c r="M14" s="292"/>
      <c r="N14" s="293" t="str">
        <f>Badges!C217</f>
        <v>Help take care of a car</v>
      </c>
      <c r="O14" s="295" t="str">
        <f>IF(Badges!J217="A","A"," ")</f>
        <v xml:space="preserve"> </v>
      </c>
      <c r="Q14" s="292"/>
      <c r="R14" s="293" t="str">
        <f>Badges!C291</f>
        <v>Make two or three accessories</v>
      </c>
      <c r="S14" s="295" t="str">
        <f>IF(Badges!J291="A","A"," ")</f>
        <v xml:space="preserve"> </v>
      </c>
    </row>
    <row r="15" spans="1:21" x14ac:dyDescent="0.2">
      <c r="A15" s="502" t="str">
        <f>Summary!A14</f>
        <v>Independence</v>
      </c>
      <c r="B15" s="503"/>
      <c r="C15" s="298" t="str">
        <f>IF(Badges!J236="C","C",IF(Badges!J236="P","P",""))</f>
        <v/>
      </c>
      <c r="E15" s="292">
        <v>5</v>
      </c>
      <c r="F15" s="293" t="str">
        <f>Badges!C69</f>
        <v>Perform your music</v>
      </c>
      <c r="G15" s="294"/>
      <c r="I15" s="500" t="str">
        <f>Badges!B145</f>
        <v>Gardener</v>
      </c>
      <c r="J15" s="501"/>
      <c r="K15" s="501"/>
      <c r="M15" s="292"/>
      <c r="N15" s="293" t="str">
        <f>Badges!C218</f>
        <v>Use public transportation</v>
      </c>
      <c r="O15" s="295" t="str">
        <f>IF(Badges!J218="A","A"," ")</f>
        <v xml:space="preserve"> </v>
      </c>
      <c r="Q15" s="292"/>
      <c r="R15" s="293" t="str">
        <f>Badges!C292</f>
        <v>Draw it out</v>
      </c>
      <c r="S15" s="295" t="str">
        <f>IF(Badges!J292="A","A"," ")</f>
        <v xml:space="preserve"> </v>
      </c>
    </row>
    <row r="16" spans="1:21" x14ac:dyDescent="0.2">
      <c r="A16" s="504" t="str">
        <f>Summary!A15</f>
        <v>It's Your Story -- Tell It!</v>
      </c>
      <c r="B16" s="504"/>
      <c r="C16" s="504"/>
      <c r="E16" s="292"/>
      <c r="F16" s="293" t="str">
        <f>Badges!C70</f>
        <v>Create a performance</v>
      </c>
      <c r="G16" s="295" t="str">
        <f>IF(Badges!J70="A","A","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IF(Badges!J260="C","C",IF(Badges!J260="P","P",""))</f>
        <v/>
      </c>
      <c r="E17" s="292"/>
      <c r="F17" s="293" t="str">
        <f>Badges!C71</f>
        <v>Perform in a musical event</v>
      </c>
      <c r="G17" s="295" t="str">
        <f>IF(Badges!J71="A","A"," ")</f>
        <v xml:space="preserve"> </v>
      </c>
      <c r="I17" s="292"/>
      <c r="J17" s="293" t="str">
        <f>Badges!C147</f>
        <v>Visit an outdoor garden</v>
      </c>
      <c r="K17" s="295" t="str">
        <f>IF(Badges!J146="A","A"," ")</f>
        <v xml:space="preserve"> </v>
      </c>
      <c r="M17" s="292"/>
      <c r="N17" s="293" t="str">
        <f>Badges!C220</f>
        <v>Become a laundry expert</v>
      </c>
      <c r="O17" s="295" t="str">
        <f>IF(Badges!J220="A","A"," ")</f>
        <v xml:space="preserve"> </v>
      </c>
      <c r="Q17" s="292"/>
      <c r="R17" s="293" t="str">
        <f>Badges!C294</f>
        <v>What are your chores/duties</v>
      </c>
      <c r="S17" s="295" t="str">
        <f>IF(Badges!J294="A","A"," ")</f>
        <v xml:space="preserve"> </v>
      </c>
    </row>
    <row r="18" spans="1:19" x14ac:dyDescent="0.2">
      <c r="A18" s="497" t="str">
        <f>Summary!A17</f>
        <v>Animal Habitats</v>
      </c>
      <c r="B18" s="498"/>
      <c r="C18" s="297" t="str">
        <f>IF(Badges!J283="C","C",IF(Badges!J283="P","P",""))</f>
        <v/>
      </c>
      <c r="E18" s="292"/>
      <c r="F18" s="293" t="str">
        <f>Badges!C72</f>
        <v>Add to your skills</v>
      </c>
      <c r="G18" s="295" t="str">
        <f>IF(Badges!J72="A","A"," ")</f>
        <v xml:space="preserve"> </v>
      </c>
      <c r="I18" s="292"/>
      <c r="J18" s="293" t="str">
        <f>Badges!C148</f>
        <v>Visit an indoor garden</v>
      </c>
      <c r="K18" s="295" t="str">
        <f>IF(Badges!J147="A","A"," ")</f>
        <v xml:space="preserve"> </v>
      </c>
      <c r="M18" s="292"/>
      <c r="N18" s="293" t="str">
        <f>Badges!C221</f>
        <v>Learn two basic sewing skills-and</v>
      </c>
      <c r="O18" s="295" t="str">
        <f>IF(Badges!J221="A","A"," ")</f>
        <v xml:space="preserve"> </v>
      </c>
      <c r="Q18" s="292"/>
      <c r="R18" s="293" t="str">
        <f>Badges!C295</f>
        <v>Food and meals</v>
      </c>
      <c r="S18" s="295" t="str">
        <f>IF(Badges!J295="A","A"," ")</f>
        <v xml:space="preserve"> </v>
      </c>
    </row>
    <row r="19" spans="1:19" x14ac:dyDescent="0.2">
      <c r="A19" s="497" t="str">
        <f>Summary!A18</f>
        <v>Playing the Past</v>
      </c>
      <c r="B19" s="498"/>
      <c r="C19" s="297" t="str">
        <f>IF(Badges!J306="C","C",IF(Badges!J306="P","P",""))</f>
        <v/>
      </c>
      <c r="E19" s="500" t="str">
        <f>Badges!B75</f>
        <v>Entertainment Technology</v>
      </c>
      <c r="F19" s="501"/>
      <c r="G19" s="501"/>
      <c r="I19" s="292"/>
      <c r="J19" s="293" t="str">
        <f>Badges!C149</f>
        <v>Visit a landscaped garden</v>
      </c>
      <c r="K19" s="295" t="str">
        <f>IF(Badges!J148="A","A"," ")</f>
        <v xml:space="preserve"> </v>
      </c>
      <c r="M19" s="292"/>
      <c r="N19" s="293" t="str">
        <f>Badges!C222</f>
        <v>Try on the role of clothes</v>
      </c>
      <c r="O19" s="295" t="str">
        <f>IF(Badges!J222="A","A"," ")</f>
        <v xml:space="preserve"> </v>
      </c>
      <c r="Q19" s="292"/>
      <c r="R19" s="293" t="str">
        <f>Badges!C296</f>
        <v>Home Sweet Home</v>
      </c>
      <c r="S19" s="295" t="str">
        <f>IF(Badges!J296="A","A"," ")</f>
        <v xml:space="preserve"> </v>
      </c>
    </row>
    <row r="20" spans="1:19" x14ac:dyDescent="0.2">
      <c r="A20" s="497" t="str">
        <f>Summary!A19</f>
        <v>Product Designer</v>
      </c>
      <c r="B20" s="498"/>
      <c r="C20" s="297" t="str">
        <f>IF(Badges!J329="C","C",IF(Badges!J329="P","P",""))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IF(Badges!J352="C","C",IF(Badges!J352="P","P",""))</f>
        <v/>
      </c>
      <c r="E21" s="292"/>
      <c r="F21" s="293" t="str">
        <f>Badges!C77</f>
        <v>Make a flip book</v>
      </c>
      <c r="G21" s="295" t="str">
        <f>IF(Badges!J77="A","A"," ")</f>
        <v xml:space="preserve"> </v>
      </c>
      <c r="I21" s="292"/>
      <c r="J21" s="293" t="str">
        <f>Badges!C151</f>
        <v>Plan your dream garden</v>
      </c>
      <c r="K21" s="295" t="str">
        <f>IF(Badges!J150="A","A"," ")</f>
        <v xml:space="preserve"> </v>
      </c>
      <c r="M21" s="292"/>
      <c r="N21" s="293" t="str">
        <f>Badges!C224</f>
        <v>At school</v>
      </c>
      <c r="O21" s="295" t="str">
        <f>IF(Badges!J224="A","A"," ")</f>
        <v xml:space="preserve"> </v>
      </c>
      <c r="Q21" s="292"/>
      <c r="R21" s="293" t="str">
        <f>Badges!C298</f>
        <v>Make music</v>
      </c>
      <c r="S21" s="295" t="str">
        <f>IF(Badges!J298="A","A"," ")</f>
        <v xml:space="preserve"> </v>
      </c>
    </row>
    <row r="22" spans="1:19" x14ac:dyDescent="0.2">
      <c r="A22" s="299"/>
      <c r="B22" s="300"/>
      <c r="C22" s="340"/>
      <c r="E22" s="292"/>
      <c r="F22" s="293" t="str">
        <f>Badges!C78</f>
        <v>Play around with stop-action</v>
      </c>
      <c r="G22" s="295" t="str">
        <f>IF(Badges!J78="A","A"," ")</f>
        <v xml:space="preserve"> </v>
      </c>
      <c r="I22" s="292"/>
      <c r="J22" s="293" t="str">
        <f>Badges!C152</f>
        <v>Look into surprising gardens</v>
      </c>
      <c r="K22" s="295" t="str">
        <f>IF(Badges!J151="A","A"," ")</f>
        <v xml:space="preserve"> </v>
      </c>
      <c r="M22" s="292"/>
      <c r="N22" s="293" t="str">
        <f>Badges!C225</f>
        <v>At home</v>
      </c>
      <c r="O22" s="295" t="str">
        <f>IF(Badges!J225="A","A"," ")</f>
        <v xml:space="preserve"> </v>
      </c>
      <c r="Q22" s="292"/>
      <c r="R22" s="293" t="str">
        <f>Badges!C299</f>
        <v>Play a game-or two</v>
      </c>
      <c r="S22" s="295" t="str">
        <f>IF(Badges!J299="A","A"," ")</f>
        <v xml:space="preserve"> </v>
      </c>
    </row>
    <row r="23" spans="1:19" x14ac:dyDescent="0.2">
      <c r="A23" s="500" t="str">
        <f>Badges!B6</f>
        <v>Digital Photographer</v>
      </c>
      <c r="B23" s="501"/>
      <c r="C23" s="501"/>
      <c r="E23" s="292"/>
      <c r="F23" s="293" t="str">
        <f>Badges!C79</f>
        <v>Make your own thaumatrope</v>
      </c>
      <c r="G23" s="295" t="str">
        <f>IF(Badges!J79="A","A"," ")</f>
        <v xml:space="preserve"> </v>
      </c>
      <c r="I23" s="292"/>
      <c r="J23" s="293" t="str">
        <f>Badges!C153</f>
        <v>Make a mini Zen garden</v>
      </c>
      <c r="K23" s="295" t="str">
        <f>IF(Badges!J152="A","A"," ")</f>
        <v xml:space="preserve"> </v>
      </c>
      <c r="M23" s="292"/>
      <c r="N23" s="293" t="str">
        <f>Badges!C226</f>
        <v>With your friends</v>
      </c>
      <c r="O23" s="295" t="str">
        <f>IF(Badges!J226="A","A"," ")</f>
        <v xml:space="preserve"> </v>
      </c>
      <c r="Q23" s="292"/>
      <c r="R23" s="293" t="str">
        <f>Badges!C300</f>
        <v>Create art</v>
      </c>
      <c r="S23" s="295" t="str">
        <f>IF(Badges!J300="A","A","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IF(Badges!J8="A","A"," ")</f>
        <v xml:space="preserve"> </v>
      </c>
      <c r="E25" s="292"/>
      <c r="F25" s="293" t="str">
        <f>Badges!C81</f>
        <v>Use a free downloadable program</v>
      </c>
      <c r="G25" s="295" t="str">
        <f>IF(Badges!J81="A","A"," ")</f>
        <v xml:space="preserve"> </v>
      </c>
      <c r="I25" s="292"/>
      <c r="J25" s="293" t="str">
        <f>Badges!C155</f>
        <v>Find six plants that will grow in your</v>
      </c>
      <c r="K25" s="295" t="str">
        <f>IF(Badges!J154="A","A"," ")</f>
        <v xml:space="preserve"> </v>
      </c>
      <c r="M25" s="292"/>
      <c r="N25" s="293" t="str">
        <f>Badges!C228</f>
        <v>Solve a pesky plumbing problem</v>
      </c>
      <c r="O25" s="295" t="str">
        <f>IF(Badges!J228="A","A"," ")</f>
        <v xml:space="preserve"> </v>
      </c>
      <c r="Q25" s="292"/>
      <c r="R25" s="293" t="str">
        <f>Badges!C302</f>
        <v>Make your own event</v>
      </c>
      <c r="S25" s="295" t="str">
        <f>IF(Badges!J302="A","A"," ")</f>
        <v xml:space="preserve"> </v>
      </c>
    </row>
    <row r="26" spans="1:19" x14ac:dyDescent="0.2">
      <c r="A26" s="292"/>
      <c r="B26" s="293" t="str">
        <f>Badges!C9</f>
        <v>Visit a camera store</v>
      </c>
      <c r="C26" s="295" t="str">
        <f>IF(Badges!J9="A","A"," ")</f>
        <v xml:space="preserve"> </v>
      </c>
      <c r="E26" s="292"/>
      <c r="F26" s="293" t="str">
        <f>Badges!C82</f>
        <v>Go onto an interactive site</v>
      </c>
      <c r="G26" s="295" t="str">
        <f>IF(Badges!J82="A","A"," ")</f>
        <v xml:space="preserve"> </v>
      </c>
      <c r="I26" s="292"/>
      <c r="J26" s="293" t="str">
        <f>Badges!C156</f>
        <v>Find six plants that grow in different</v>
      </c>
      <c r="K26" s="295" t="str">
        <f>IF(Badges!J155="A","A"," ")</f>
        <v xml:space="preserve"> </v>
      </c>
      <c r="M26" s="292"/>
      <c r="N26" s="293" t="str">
        <f>Badges!C229</f>
        <v>Clean to the beat</v>
      </c>
      <c r="O26" s="295" t="str">
        <f>IF(Badges!J229="A","A"," ")</f>
        <v xml:space="preserve"> </v>
      </c>
      <c r="Q26" s="292"/>
      <c r="R26" s="293" t="str">
        <f>Badges!C303</f>
        <v>Have a living-history party</v>
      </c>
      <c r="S26" s="295" t="str">
        <f>IF(Badges!J303="A","A"," ")</f>
        <v xml:space="preserve"> </v>
      </c>
    </row>
    <row r="27" spans="1:19" x14ac:dyDescent="0.2">
      <c r="A27" s="292"/>
      <c r="B27" s="293" t="str">
        <f>Badges!C10</f>
        <v>Teach yourself the basics</v>
      </c>
      <c r="C27" s="295" t="str">
        <f>IF(Badges!J10="A","A"," ")</f>
        <v xml:space="preserve"> </v>
      </c>
      <c r="E27" s="292"/>
      <c r="F27" s="293" t="str">
        <f>Badges!C79</f>
        <v>Make your own thaumatrope</v>
      </c>
      <c r="G27" s="295" t="str">
        <f>IF(Badges!J83="A","A"," ")</f>
        <v xml:space="preserve"> </v>
      </c>
      <c r="I27" s="292"/>
      <c r="J27" s="293" t="str">
        <f>Badges!C157</f>
        <v>Find six seasonal plants</v>
      </c>
      <c r="K27" s="295" t="str">
        <f>IF(Badges!J156="A","A"," ")</f>
        <v xml:space="preserve"> </v>
      </c>
      <c r="M27" s="292"/>
      <c r="N27" s="293" t="str">
        <f>Badges!C230</f>
        <v>Hang something up</v>
      </c>
      <c r="O27" s="295" t="str">
        <f>IF(Badges!J230="A","A"," ")</f>
        <v xml:space="preserve"> </v>
      </c>
      <c r="Q27" s="292"/>
      <c r="R27" s="293" t="str">
        <f>Badges!C304</f>
        <v>Attend a history-oriented event in</v>
      </c>
      <c r="S27" s="295" t="str">
        <f>IF(Badges!J304="A","A","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IF(Badges!J12="A","A"," ")</f>
        <v xml:space="preserve"> </v>
      </c>
      <c r="E29" s="292"/>
      <c r="F29" s="293" t="str">
        <f>Badges!C85</f>
        <v>Create a roller coaster with marbles</v>
      </c>
      <c r="G29" s="295" t="str">
        <f>IF(Badges!J85="A","A"," ")</f>
        <v xml:space="preserve"> </v>
      </c>
      <c r="I29" s="292"/>
      <c r="J29" s="293" t="str">
        <f>Badges!C159</f>
        <v>Experiment with soil</v>
      </c>
      <c r="K29" s="295" t="str">
        <f>IF(Badges!J158="A","A"," ")</f>
        <v xml:space="preserve"> </v>
      </c>
      <c r="M29" s="292"/>
      <c r="N29" s="293" t="str">
        <f>Badges!C232</f>
        <v>Stay home alone</v>
      </c>
      <c r="O29" s="295" t="str">
        <f>IF(Badges!J232="A","A"," ")</f>
        <v xml:space="preserve"> </v>
      </c>
      <c r="Q29" s="292">
        <v>1</v>
      </c>
      <c r="R29" s="293" t="str">
        <f>Badges!C308</f>
        <v>Observe what makes a great</v>
      </c>
      <c r="S29" s="294"/>
    </row>
    <row r="30" spans="1:19" x14ac:dyDescent="0.2">
      <c r="A30" s="292"/>
      <c r="B30" s="293" t="str">
        <f>Badges!C13</f>
        <v>Photograph a pet</v>
      </c>
      <c r="C30" s="295" t="str">
        <f>IF(Badges!J13="A","A"," ")</f>
        <v xml:space="preserve"> </v>
      </c>
      <c r="E30" s="292"/>
      <c r="F30" s="293" t="str">
        <f>Badges!C86</f>
        <v>Catapult some stuff</v>
      </c>
      <c r="G30" s="295" t="str">
        <f>IF(Badges!J86="A","A"," ")</f>
        <v xml:space="preserve"> </v>
      </c>
      <c r="I30" s="292"/>
      <c r="J30" s="293" t="str">
        <f>Badges!C160</f>
        <v>Experiment with water</v>
      </c>
      <c r="K30" s="295" t="str">
        <f>IF(Badges!J159="A","A"," ")</f>
        <v xml:space="preserve"> </v>
      </c>
      <c r="M30" s="292"/>
      <c r="N30" s="293" t="str">
        <f>Badges!C233</f>
        <v>Run a family errand</v>
      </c>
      <c r="O30" s="295" t="str">
        <f>IF(Badges!J233="A","A"," ")</f>
        <v xml:space="preserve"> </v>
      </c>
      <c r="Q30" s="292"/>
      <c r="R30" s="293" t="str">
        <f>Badges!C309</f>
        <v>Choose a product you use at school</v>
      </c>
      <c r="S30" s="295" t="str">
        <f>IF(Badges!J309="A","A"," ")</f>
        <v xml:space="preserve"> </v>
      </c>
    </row>
    <row r="31" spans="1:19" x14ac:dyDescent="0.2">
      <c r="A31" s="292"/>
      <c r="B31" s="293" t="str">
        <f>Badges!C14</f>
        <v>Photograph a landscape</v>
      </c>
      <c r="C31" s="295" t="str">
        <f>IF(Badges!J14="A","A"," ")</f>
        <v xml:space="preserve"> </v>
      </c>
      <c r="E31" s="292"/>
      <c r="F31" s="293" t="str">
        <f>Badges!C83</f>
        <v>Talk to a developer</v>
      </c>
      <c r="G31" s="295" t="str">
        <f>IF(Badges!J87="A","A"," ")</f>
        <v xml:space="preserve"> </v>
      </c>
      <c r="I31" s="292"/>
      <c r="J31" s="293" t="str">
        <f>Badges!C161</f>
        <v>Experiment with sunlight</v>
      </c>
      <c r="K31" s="295" t="str">
        <f>IF(Badges!J160="A","A"," ")</f>
        <v xml:space="preserve"> </v>
      </c>
      <c r="M31" s="292"/>
      <c r="N31" s="293" t="str">
        <f>Badges!C234</f>
        <v>Go out with a friend</v>
      </c>
      <c r="O31" s="295" t="str">
        <f>IF(Badges!J234="A","A"," ")</f>
        <v xml:space="preserve"> </v>
      </c>
      <c r="Q31" s="292"/>
      <c r="R31" s="293" t="str">
        <f>Badges!C310</f>
        <v>Choose a product from a hobby</v>
      </c>
      <c r="S31" s="295" t="str">
        <f>IF(Badges!J310="A","A","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IF(Badges!J311="A","A"," ")</f>
        <v xml:space="preserve"> </v>
      </c>
    </row>
    <row r="33" spans="1:19" x14ac:dyDescent="0.2">
      <c r="A33" s="292"/>
      <c r="B33" s="293" t="str">
        <f>Badges!C16</f>
        <v>Fix something</v>
      </c>
      <c r="C33" s="295" t="str">
        <f>IF(Badges!J16="A","A"," ")</f>
        <v xml:space="preserve"> </v>
      </c>
      <c r="E33" s="292"/>
      <c r="F33" s="293" t="str">
        <f>Badges!C89</f>
        <v>Try the blue screen</v>
      </c>
      <c r="G33" s="295" t="str">
        <f>IF(Badges!J89="A","A"," ")</f>
        <v xml:space="preserve"> </v>
      </c>
      <c r="I33" s="292"/>
      <c r="J33" s="293" t="str">
        <f>Badges!C163</f>
        <v>Plant an outdoor garden</v>
      </c>
      <c r="K33" s="295" t="str">
        <f>IF(Badges!J162="A","A","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IF(Badges!J17="A","A"," ")</f>
        <v xml:space="preserve"> </v>
      </c>
      <c r="E34" s="292"/>
      <c r="F34" s="293" t="str">
        <f>Badges!C90</f>
        <v>Play makeup artist</v>
      </c>
      <c r="G34" s="295" t="str">
        <f>IF(Badges!J90="A","A"," ")</f>
        <v xml:space="preserve"> </v>
      </c>
      <c r="I34" s="292"/>
      <c r="J34" s="293" t="str">
        <f>Badges!C164</f>
        <v>Plant an indoor garden</v>
      </c>
      <c r="K34" s="295" t="str">
        <f>IF(Badges!J163="A","A"," ")</f>
        <v xml:space="preserve"> </v>
      </c>
      <c r="M34" s="292"/>
      <c r="N34" s="293" t="str">
        <f>Badges!C240</f>
        <v>With an adult, visit an official</v>
      </c>
      <c r="O34" s="295" t="str">
        <f>IF(Badges!J240="A","A"," ")</f>
        <v xml:space="preserve"> </v>
      </c>
      <c r="Q34" s="292"/>
      <c r="R34" s="293" t="str">
        <f>Badges!C313</f>
        <v>Observe</v>
      </c>
      <c r="S34" s="295" t="str">
        <f>IF(Badges!J313="A","A"," ")</f>
        <v xml:space="preserve"> </v>
      </c>
    </row>
    <row r="35" spans="1:19" x14ac:dyDescent="0.2">
      <c r="A35" s="292"/>
      <c r="B35" s="293" t="str">
        <f>Badges!C18</f>
        <v>Add something</v>
      </c>
      <c r="C35" s="295" t="str">
        <f>IF(Badges!J18="A","A"," ")</f>
        <v xml:space="preserve"> </v>
      </c>
      <c r="E35" s="292"/>
      <c r="F35" s="293" t="str">
        <f>Badges!C87</f>
        <v>Figure out centrifugal force</v>
      </c>
      <c r="G35" s="295" t="str">
        <f>IF(Badges!J91="A","A"," ")</f>
        <v xml:space="preserve"> </v>
      </c>
      <c r="I35" s="292"/>
      <c r="J35" s="293" t="str">
        <f>Badges!C165</f>
        <v>Help with planting at a community</v>
      </c>
      <c r="K35" s="295" t="str">
        <f>IF(Badges!J164="A","A"," ")</f>
        <v xml:space="preserve"> </v>
      </c>
      <c r="M35" s="292"/>
      <c r="N35" s="293" t="str">
        <f>Badges!C241</f>
        <v>Invite a geocacher to talk to you</v>
      </c>
      <c r="O35" s="295" t="str">
        <f>IF(Badges!J241="A","A"," ")</f>
        <v xml:space="preserve"> </v>
      </c>
      <c r="Q35" s="292"/>
      <c r="R35" s="293" t="str">
        <f>Badges!C314</f>
        <v>Interview</v>
      </c>
      <c r="S35" s="295" t="str">
        <f>IF(Badges!J314="A","A","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IF(Badges!J242="A","A"," ")</f>
        <v xml:space="preserve"> </v>
      </c>
      <c r="Q36" s="292"/>
      <c r="R36" s="293" t="str">
        <f>Badges!C315</f>
        <v>Photograph</v>
      </c>
      <c r="S36" s="295" t="str">
        <f>IF(Badges!J315="A","A"," ")</f>
        <v xml:space="preserve"> </v>
      </c>
    </row>
    <row r="37" spans="1:19" ht="12.75" customHeight="1" x14ac:dyDescent="0.2">
      <c r="A37" s="292"/>
      <c r="B37" s="293" t="str">
        <f>Badges!C20</f>
        <v>Create a collage</v>
      </c>
      <c r="C37" s="295" t="str">
        <f>IF(Badges!J20="A","A"," ")</f>
        <v xml:space="preserve"> </v>
      </c>
      <c r="E37" s="292"/>
      <c r="F37" s="293" t="str">
        <f>Badges!C93</f>
        <v>Experiment with acoustics</v>
      </c>
      <c r="G37" s="295" t="str">
        <f>IF(Badges!J93="A","A","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IF(Badges!J21="A","A"," ")</f>
        <v xml:space="preserve"> </v>
      </c>
      <c r="E38" s="292"/>
      <c r="F38" s="293" t="str">
        <f>Badges!C94</f>
        <v>Go on an elephant hike</v>
      </c>
      <c r="G38" s="295" t="str">
        <f>IF(Badges!J94="A","A"," ")</f>
        <v xml:space="preserve"> </v>
      </c>
      <c r="I38" s="292"/>
      <c r="J38" s="293" t="str">
        <f>Badges!C170</f>
        <v>Ask an adult helper to find and</v>
      </c>
      <c r="K38" s="295" t="str">
        <f>IF(Badges!J170="A","A"," ")</f>
        <v xml:space="preserve"> </v>
      </c>
      <c r="M38" s="292"/>
      <c r="N38" s="293" t="str">
        <f>Badges!C244</f>
        <v>Find the GPS coordinates of three</v>
      </c>
      <c r="O38" s="295" t="str">
        <f>IF(Badges!J244="A","A"," ")</f>
        <v xml:space="preserve"> </v>
      </c>
      <c r="Q38" s="292"/>
      <c r="R38" s="293" t="str">
        <f>Badges!C317</f>
        <v>Step by step</v>
      </c>
      <c r="S38" s="295" t="str">
        <f>IF(Badges!J317="A","A"," ")</f>
        <v xml:space="preserve"> </v>
      </c>
    </row>
    <row r="39" spans="1:19" x14ac:dyDescent="0.2">
      <c r="A39" s="292"/>
      <c r="B39" s="293" t="str">
        <f>Badges!C22</f>
        <v>Make a gift for someone special</v>
      </c>
      <c r="C39" s="295" t="str">
        <f>IF(Badges!J22="A","A"," ")</f>
        <v xml:space="preserve"> </v>
      </c>
      <c r="E39" s="292"/>
      <c r="F39" s="293" t="str">
        <f>Badges!C91</f>
        <v>Make your own 3-D glasses</v>
      </c>
      <c r="G39" s="295" t="str">
        <f>IF(Badges!J95="A","A"," ")</f>
        <v xml:space="preserve"> </v>
      </c>
      <c r="I39" s="292"/>
      <c r="J39" s="293" t="str">
        <f>Badges!C171</f>
        <v>Shake up a room</v>
      </c>
      <c r="K39" s="295" t="str">
        <f>IF(Badges!J171="A","A"," ")</f>
        <v xml:space="preserve"> </v>
      </c>
      <c r="M39" s="292"/>
      <c r="N39" s="293" t="str">
        <f>Badges!C245</f>
        <v>Hide an item for a friend to find</v>
      </c>
      <c r="O39" s="295" t="str">
        <f>IF(Badges!J245="A","A"," ")</f>
        <v xml:space="preserve"> </v>
      </c>
      <c r="Q39" s="292"/>
      <c r="R39" s="293" t="str">
        <f>Badges!C318</f>
        <v>Draw the product</v>
      </c>
      <c r="S39" s="295" t="str">
        <f>IF(Badges!J318="A","A","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IF(Badges!J172="A","A"," ")</f>
        <v xml:space="preserve"> </v>
      </c>
      <c r="M40" s="292"/>
      <c r="N40" s="293" t="str">
        <f>Badges!C246</f>
        <v>Go on a photo hunt</v>
      </c>
      <c r="O40" s="295" t="str">
        <f>IF(Badges!J246="A","A"," ")</f>
        <v xml:space="preserve"> </v>
      </c>
      <c r="Q40" s="292"/>
      <c r="R40" s="293" t="str">
        <f>Badges!C319</f>
        <v>Analyze a group of products</v>
      </c>
      <c r="S40" s="295" t="str">
        <f>IF(Badges!J319="A","A"," ")</f>
        <v xml:space="preserve"> </v>
      </c>
    </row>
    <row r="41" spans="1:19" x14ac:dyDescent="0.2">
      <c r="A41" s="292"/>
      <c r="B41" s="293" t="str">
        <f>Badges!C24</f>
        <v>Make a digital album</v>
      </c>
      <c r="C41" s="295" t="str">
        <f>IF(Badges!J24="A","A","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IF(Badges!J25="A","A"," ")</f>
        <v xml:space="preserve"> </v>
      </c>
      <c r="E42" s="292"/>
      <c r="F42" s="293" t="str">
        <f>Badges!C100</f>
        <v>Write one haiku and one limerick</v>
      </c>
      <c r="G42" s="295" t="str">
        <f>IF(Badges!J100="A","A"," ")</f>
        <v xml:space="preserve"> </v>
      </c>
      <c r="I42" s="292"/>
      <c r="J42" s="293" t="str">
        <f>Badges!C174</f>
        <v>Learn some classic codes</v>
      </c>
      <c r="K42" s="295" t="str">
        <f>IF(Badges!J174="A","A"," ")</f>
        <v xml:space="preserve"> </v>
      </c>
      <c r="M42" s="292"/>
      <c r="N42" s="293" t="str">
        <f>Badges!C248</f>
        <v>Make something that represents</v>
      </c>
      <c r="O42" s="295" t="str">
        <f>IF(Badges!J248="A","A"," ")</f>
        <v xml:space="preserve"> </v>
      </c>
      <c r="Q42" s="292"/>
      <c r="R42" s="293" t="str">
        <f>Badges!C321</f>
        <v>From terrible to terrific</v>
      </c>
      <c r="S42" s="295" t="str">
        <f>IF(Badges!J321="A","A"," ")</f>
        <v xml:space="preserve"> </v>
      </c>
    </row>
    <row r="43" spans="1:19" ht="12.75" customHeight="1" x14ac:dyDescent="0.2">
      <c r="A43" s="292"/>
      <c r="B43" s="293" t="str">
        <f>Badges!C26</f>
        <v>Start an online photo journal</v>
      </c>
      <c r="C43" s="295" t="str">
        <f>IF(Badges!J26="A","A"," ")</f>
        <v xml:space="preserve"> </v>
      </c>
      <c r="E43" s="292"/>
      <c r="F43" s="293" t="str">
        <f>Badges!C101</f>
        <v>Write one sonnet</v>
      </c>
      <c r="G43" s="295" t="str">
        <f>IF(Badges!J101="A","A"," ")</f>
        <v xml:space="preserve"> </v>
      </c>
      <c r="I43" s="292"/>
      <c r="J43" s="293" t="str">
        <f>Badges!C175</f>
        <v>Create your own code with your</v>
      </c>
      <c r="K43" s="295" t="str">
        <f>IF(Badges!J175="A","A"," ")</f>
        <v xml:space="preserve"> </v>
      </c>
      <c r="M43" s="292"/>
      <c r="N43" s="293" t="str">
        <f>Badges!C249</f>
        <v>Make a piece of jewelry</v>
      </c>
      <c r="O43" s="295" t="str">
        <f>IF(Badges!J249="A","A"," ")</f>
        <v xml:space="preserve"> </v>
      </c>
      <c r="Q43" s="292"/>
      <c r="R43" s="293" t="str">
        <f>Badges!C322</f>
        <v>Troubleshoot</v>
      </c>
      <c r="S43" s="295" t="str">
        <f>IF(Badges!J322="A","A"," ")</f>
        <v xml:space="preserve"> </v>
      </c>
    </row>
    <row r="44" spans="1:19" x14ac:dyDescent="0.2">
      <c r="A44" s="500" t="str">
        <f>Badges!B29</f>
        <v>Staying Fit</v>
      </c>
      <c r="B44" s="501"/>
      <c r="C44" s="501"/>
      <c r="E44" s="292"/>
      <c r="F44" s="293" t="str">
        <f>Badges!C102</f>
        <v>Write a free-verse poem</v>
      </c>
      <c r="G44" s="295" t="str">
        <f>IF(Badges!J102="A","A"," ")</f>
        <v xml:space="preserve"> </v>
      </c>
      <c r="I44" s="292"/>
      <c r="J44" s="293" t="str">
        <f>Badges!C176</f>
        <v>Make invisible inks</v>
      </c>
      <c r="K44" s="295" t="str">
        <f>IF(Badges!J176="A","A"," ")</f>
        <v xml:space="preserve"> </v>
      </c>
      <c r="M44" s="292"/>
      <c r="N44" s="293" t="str">
        <f>Badges!C250</f>
        <v>Make something that represents</v>
      </c>
      <c r="O44" s="295" t="str">
        <f>IF(Badges!J250="A","A"," ")</f>
        <v xml:space="preserve"> </v>
      </c>
      <c r="Q44" s="292"/>
      <c r="R44" s="293" t="str">
        <f>Badges!C323</f>
        <v>Fire the product, keep the job</v>
      </c>
      <c r="S44" s="295" t="str">
        <f>IF(Badges!J323="A","A","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IF(Badges!J31="A","A"," ")</f>
        <v xml:space="preserve"> </v>
      </c>
      <c r="E46" s="292"/>
      <c r="F46" s="293" t="str">
        <f>Badges!C104</f>
        <v>Mystery</v>
      </c>
      <c r="G46" s="295" t="str">
        <f>IF(Badges!J104="A","A"," ")</f>
        <v xml:space="preserve"> </v>
      </c>
      <c r="I46" s="292"/>
      <c r="J46" s="293" t="str">
        <f>Badges!C178</f>
        <v>Study three sets of prints</v>
      </c>
      <c r="K46" s="295" t="str">
        <f>IF(Badges!J178="A","A"," ")</f>
        <v xml:space="preserve"> </v>
      </c>
      <c r="M46" s="292"/>
      <c r="N46" s="293" t="str">
        <f>Badges!C252</f>
        <v>Make it a hiking adventure</v>
      </c>
      <c r="O46" s="295" t="str">
        <f>IF(Badges!J252="A","A"," ")</f>
        <v xml:space="preserve"> </v>
      </c>
      <c r="Q46" s="292"/>
      <c r="R46" s="293" t="str">
        <f>Badges!C325</f>
        <v>Draw your idea</v>
      </c>
      <c r="S46" s="295" t="str">
        <f>IF(Badges!J325="A","A"," ")</f>
        <v xml:space="preserve"> </v>
      </c>
    </row>
    <row r="47" spans="1:19" x14ac:dyDescent="0.2">
      <c r="A47" s="292"/>
      <c r="B47" s="293" t="str">
        <f>Badges!C32</f>
        <v>Find a way to make your day more</v>
      </c>
      <c r="C47" s="295" t="str">
        <f>IF(Badges!J32="A","A"," ")</f>
        <v xml:space="preserve"> </v>
      </c>
      <c r="E47" s="292"/>
      <c r="F47" s="293" t="str">
        <f>Badges!C105</f>
        <v>Humor</v>
      </c>
      <c r="G47" s="295" t="str">
        <f>IF(Badges!J105="A","A"," ")</f>
        <v xml:space="preserve"> </v>
      </c>
      <c r="I47" s="292"/>
      <c r="J47" s="293" t="str">
        <f>Badges!C179</f>
        <v>Make your own identity card</v>
      </c>
      <c r="K47" s="295" t="str">
        <f>IF(Badges!J179="A","A"," ")</f>
        <v xml:space="preserve"> </v>
      </c>
      <c r="M47" s="292"/>
      <c r="N47" s="293" t="str">
        <f>Badges!C253</f>
        <v>Take a multi-cache adventure</v>
      </c>
      <c r="O47" s="295" t="str">
        <f>IF(Badges!J253="A","A"," ")</f>
        <v xml:space="preserve"> </v>
      </c>
      <c r="Q47" s="292"/>
      <c r="R47" s="293" t="str">
        <f>Badges!C326</f>
        <v>Build a prototype</v>
      </c>
      <c r="S47" s="295" t="str">
        <f>IF(Badges!J326="A","A"," ")</f>
        <v xml:space="preserve"> </v>
      </c>
    </row>
    <row r="48" spans="1:19" x14ac:dyDescent="0.2">
      <c r="A48" s="292"/>
      <c r="B48" s="293" t="str">
        <f>Badges!C33</f>
        <v>Forget being a couch potato</v>
      </c>
      <c r="C48" s="295" t="str">
        <f>IF(Badges!J33="A","A"," ")</f>
        <v xml:space="preserve"> </v>
      </c>
      <c r="E48" s="292"/>
      <c r="F48" s="293" t="str">
        <f>Badges!C106</f>
        <v>Adventure</v>
      </c>
      <c r="G48" s="295" t="str">
        <f>IF(Badges!J106="A","A"," ")</f>
        <v xml:space="preserve"> </v>
      </c>
      <c r="I48" s="292"/>
      <c r="J48" s="293" t="str">
        <f>Badges!C180</f>
        <v>Get fingerprinted at your local police</v>
      </c>
      <c r="K48" s="295" t="str">
        <f>IF(Badges!J180="A","A"," ")</f>
        <v xml:space="preserve"> </v>
      </c>
      <c r="M48" s="292"/>
      <c r="N48" s="293" t="str">
        <f>Badges!C254</f>
        <v>Go on a themed adventure</v>
      </c>
      <c r="O48" s="295" t="str">
        <f>IF(Badges!J254="A","A"," ")</f>
        <v xml:space="preserve"> </v>
      </c>
      <c r="Q48" s="292"/>
      <c r="R48" s="293" t="str">
        <f>Badges!C327</f>
        <v>Make your change on the original</v>
      </c>
      <c r="S48" s="295" t="str">
        <f>IF(Badges!J327="A","A","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IF(Badges!J35="A","A"," ")</f>
        <v xml:space="preserve"> </v>
      </c>
      <c r="E50" s="292"/>
      <c r="F50" s="293" t="str">
        <f>Badges!C108</f>
        <v>A favorite Girl Scout memory</v>
      </c>
      <c r="G50" s="295" t="str">
        <f>IF(Badges!J108="A","A"," ")</f>
        <v xml:space="preserve"> </v>
      </c>
      <c r="I50" s="292"/>
      <c r="J50" s="293" t="str">
        <f>Badges!C182</f>
        <v>Look at three kinds of "evidence"</v>
      </c>
      <c r="K50" s="295" t="str">
        <f>IF(Badges!J182="A","A"," ")</f>
        <v xml:space="preserve"> </v>
      </c>
      <c r="M50" s="292"/>
      <c r="N50" s="293" t="str">
        <f>Badges!C256</f>
        <v>Make a bug go around the world</v>
      </c>
      <c r="O50" s="295" t="str">
        <f>IF(Badges!J256="A","A"," ")</f>
        <v xml:space="preserve"> </v>
      </c>
      <c r="Q50" s="292">
        <v>1</v>
      </c>
      <c r="R50" s="293" t="str">
        <f>Badges!C331</f>
        <v>Hold a conversation</v>
      </c>
      <c r="S50" s="294"/>
    </row>
    <row r="51" spans="1:19" x14ac:dyDescent="0.2">
      <c r="A51" s="292"/>
      <c r="B51" s="293" t="str">
        <f>Badges!C36</f>
        <v>Play a brainstorm game</v>
      </c>
      <c r="C51" s="295" t="str">
        <f>IF(Badges!J36="A","A"," ")</f>
        <v xml:space="preserve"> </v>
      </c>
      <c r="E51" s="292"/>
      <c r="F51" s="293" t="str">
        <f>Badges!C109</f>
        <v>A memorable day</v>
      </c>
      <c r="G51" s="295" t="str">
        <f>IF(Badges!J109="A","A"," ")</f>
        <v xml:space="preserve"> </v>
      </c>
      <c r="I51" s="292"/>
      <c r="J51" s="293" t="str">
        <f>Badges!C183</f>
        <v>Find out about DNA</v>
      </c>
      <c r="K51" s="295" t="str">
        <f>IF(Badges!J183="A","A"," ")</f>
        <v xml:space="preserve"> </v>
      </c>
      <c r="M51" s="292"/>
      <c r="N51" s="293" t="str">
        <f>Badges!C257</f>
        <v>Have your bug follow the girls</v>
      </c>
      <c r="O51" s="295" t="str">
        <f>IF(Badges!J257="A","A"," ")</f>
        <v xml:space="preserve"> </v>
      </c>
      <c r="Q51" s="292"/>
      <c r="R51" s="293" t="str">
        <f>Badges!C332</f>
        <v>Practice conversation starters</v>
      </c>
      <c r="S51" s="295" t="str">
        <f>IF(Badges!J332="A","A"," ")</f>
        <v xml:space="preserve"> </v>
      </c>
    </row>
    <row r="52" spans="1:19" x14ac:dyDescent="0.2">
      <c r="A52" s="292"/>
      <c r="B52" s="293" t="str">
        <f>Badges!C37</f>
        <v>Nutrient scavenger hunt</v>
      </c>
      <c r="C52" s="295" t="str">
        <f>IF(Badges!J37="A","A"," ")</f>
        <v xml:space="preserve"> </v>
      </c>
      <c r="E52" s="292"/>
      <c r="F52" s="293" t="str">
        <f>Badges!C110</f>
        <v>A big adventure</v>
      </c>
      <c r="G52" s="295" t="str">
        <f>IF(Badges!J110="A","A"," ")</f>
        <v xml:space="preserve"> </v>
      </c>
      <c r="I52" s="292"/>
      <c r="J52" s="293" t="str">
        <f>Badges!C184</f>
        <v>Detect handwriting details</v>
      </c>
      <c r="K52" s="295" t="str">
        <f>IF(Badges!J184="A","A"," ")</f>
        <v xml:space="preserve"> </v>
      </c>
      <c r="M52" s="292"/>
      <c r="N52" s="293" t="str">
        <f>Badges!C258</f>
        <v>Track a bug's travels</v>
      </c>
      <c r="O52" s="295" t="str">
        <f>IF(Badges!J258="A","A"," ")</f>
        <v xml:space="preserve"> </v>
      </c>
      <c r="Q52" s="292"/>
      <c r="R52" s="293" t="str">
        <f>Badges!C333</f>
        <v>Invite an expert to come talk about</v>
      </c>
      <c r="S52" s="295" t="str">
        <f>IF(Badges!J333="A","A","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IF(Badges!J334="A","A"," ")</f>
        <v xml:space="preserve"> </v>
      </c>
    </row>
    <row r="54" spans="1:19" x14ac:dyDescent="0.2">
      <c r="A54" s="292"/>
      <c r="B54" s="293" t="str">
        <f>Badges!C39</f>
        <v>Dear self</v>
      </c>
      <c r="C54" s="295" t="str">
        <f>IF(Badges!J39="A","A"," ")</f>
        <v xml:space="preserve"> </v>
      </c>
      <c r="E54" s="292"/>
      <c r="F54" s="293" t="str">
        <f>Badges!C112</f>
        <v>An interview article</v>
      </c>
      <c r="G54" s="295" t="str">
        <f>IF(Badges!J112="A","A"," ")</f>
        <v xml:space="preserve"> </v>
      </c>
      <c r="I54" s="292"/>
      <c r="J54" s="293" t="str">
        <f>Badges!C186</f>
        <v>Ask friends to create a clue hunt</v>
      </c>
      <c r="K54" s="295" t="str">
        <f>IF(Badges!J186="A","A","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IF(Badges!J40="A","A"," ")</f>
        <v xml:space="preserve"> </v>
      </c>
      <c r="E55" s="292"/>
      <c r="F55" s="293" t="str">
        <f>Badges!C113</f>
        <v>A news story</v>
      </c>
      <c r="G55" s="295" t="str">
        <f>IF(Badges!J113="A","A"," ")</f>
        <v xml:space="preserve"> </v>
      </c>
      <c r="I55" s="292"/>
      <c r="J55" s="293" t="str">
        <f>Badges!C187</f>
        <v>Find clues "on the scene"</v>
      </c>
      <c r="K55" s="295" t="str">
        <f>IF(Badges!J187="A","A"," ")</f>
        <v xml:space="preserve"> </v>
      </c>
      <c r="M55" s="292"/>
      <c r="N55" s="293" t="str">
        <f>Badges!C263</f>
        <v>Observe a pet or tame animal</v>
      </c>
      <c r="O55" s="295" t="str">
        <f>IF(Badges!J263="A","A"," ")</f>
        <v xml:space="preserve"> </v>
      </c>
      <c r="Q55" s="292"/>
      <c r="R55" s="293" t="str">
        <f>Badges!C336</f>
        <v>Brainstorm five things not to do at</v>
      </c>
      <c r="S55" s="295" t="str">
        <f>IF(Badges!J336="A","A"," ")</f>
        <v xml:space="preserve"> </v>
      </c>
    </row>
    <row r="56" spans="1:19" x14ac:dyDescent="0.2">
      <c r="A56" s="292"/>
      <c r="B56" s="293" t="str">
        <f>Badges!C41</f>
        <v>Create a stress-free zone</v>
      </c>
      <c r="C56" s="295" t="str">
        <f>IF(Badges!J41="A","A"," ")</f>
        <v xml:space="preserve"> </v>
      </c>
      <c r="E56" s="292"/>
      <c r="F56" s="293" t="str">
        <f>Badges!C114</f>
        <v>A "roundup" article</v>
      </c>
      <c r="G56" s="295" t="str">
        <f>IF(Badges!J114="A","A"," ")</f>
        <v xml:space="preserve"> </v>
      </c>
      <c r="I56" s="292"/>
      <c r="J56" s="293" t="str">
        <f>Badges!C188</f>
        <v>Solve three online mysteries.</v>
      </c>
      <c r="K56" s="295" t="str">
        <f>IF(Badges!J188="A","A"," ")</f>
        <v xml:space="preserve"> </v>
      </c>
      <c r="M56" s="292"/>
      <c r="N56" s="293" t="str">
        <f>Badges!C264</f>
        <v>Make a skit or puppet show about</v>
      </c>
      <c r="O56" s="295" t="str">
        <f>IF(Badges!J264="A","A"," ")</f>
        <v xml:space="preserve"> </v>
      </c>
      <c r="Q56" s="292"/>
      <c r="R56" s="293" t="str">
        <f>Badges!C337</f>
        <v>Set the table</v>
      </c>
      <c r="S56" s="295" t="str">
        <f>IF(Badges!J337="A","A","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IF(Badges!J265="A","A"," ")</f>
        <v xml:space="preserve"> </v>
      </c>
      <c r="Q57" s="292"/>
      <c r="R57" s="293" t="str">
        <f>Badges!C338</f>
        <v>Study table manners from other</v>
      </c>
      <c r="S57" s="295" t="str">
        <f>IF(Badges!J338="A","A"," ")</f>
        <v xml:space="preserve"> </v>
      </c>
    </row>
    <row r="58" spans="1:19" x14ac:dyDescent="0.2">
      <c r="A58" s="292"/>
      <c r="B58" s="293" t="str">
        <f>Badges!C43</f>
        <v>Review health websites</v>
      </c>
      <c r="C58" s="295" t="str">
        <f>IF(Badges!J43="A","A"," ")</f>
        <v xml:space="preserve"> </v>
      </c>
      <c r="E58" s="292"/>
      <c r="F58" s="293" t="str">
        <f>Badges!C116</f>
        <v>A favorite animal</v>
      </c>
      <c r="G58" s="295" t="str">
        <f>IF(Badges!J116="A","A","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IF(Badges!J44="A","A"," ")</f>
        <v xml:space="preserve"> </v>
      </c>
      <c r="E59" s="292"/>
      <c r="F59" s="293" t="str">
        <f>Badges!C117</f>
        <v>A place you'd like to visit</v>
      </c>
      <c r="G59" s="295" t="str">
        <f>IF(Badges!J117="A","A"," ")</f>
        <v xml:space="preserve"> </v>
      </c>
      <c r="I59" s="292"/>
      <c r="J59" s="293" t="str">
        <f>Badges!C193</f>
        <v>Talk to an experienced camper</v>
      </c>
      <c r="K59" s="295" t="str">
        <f>IF(Badges!J193="A","A"," ")</f>
        <v xml:space="preserve"> </v>
      </c>
      <c r="M59" s="292"/>
      <c r="N59" s="293" t="str">
        <f>Badges!C267</f>
        <v>Visit a zoo or animal sanctuary</v>
      </c>
      <c r="O59" s="295" t="str">
        <f>IF(Badges!J267="A","A"," ")</f>
        <v xml:space="preserve"> </v>
      </c>
      <c r="Q59" s="292"/>
      <c r="R59" s="293" t="str">
        <f>Badges!C340</f>
        <v>Wedding</v>
      </c>
      <c r="S59" s="295" t="str">
        <f>IF(Badges!J340="A","A"," ")</f>
        <v xml:space="preserve"> </v>
      </c>
    </row>
    <row r="60" spans="1:19" x14ac:dyDescent="0.2">
      <c r="A60" s="292"/>
      <c r="B60" s="293" t="str">
        <f>Badges!C45</f>
        <v>Find truth in advertising</v>
      </c>
      <c r="C60" s="295" t="str">
        <f>IF(Badges!J45="A","A"," ")</f>
        <v xml:space="preserve"> </v>
      </c>
      <c r="E60" s="292"/>
      <c r="F60" s="293" t="str">
        <f>Badges!C118</f>
        <v>Your favorite book</v>
      </c>
      <c r="G60" s="295" t="str">
        <f>IF(Badges!J118="A","A"," ")</f>
        <v xml:space="preserve"> </v>
      </c>
      <c r="I60" s="292"/>
      <c r="J60" s="293" t="str">
        <f>Badges!C194</f>
        <v>Go to an outdoor store</v>
      </c>
      <c r="K60" s="295" t="str">
        <f>IF(Badges!J194="A","A"," ")</f>
        <v xml:space="preserve"> </v>
      </c>
      <c r="M60" s="292"/>
      <c r="N60" s="293" t="str">
        <f>Badges!C268</f>
        <v>Explore an animal habitat near</v>
      </c>
      <c r="O60" s="295" t="str">
        <f>IF(Badges!J268="A","A"," ")</f>
        <v xml:space="preserve"> </v>
      </c>
      <c r="Q60" s="292"/>
      <c r="R60" s="293" t="str">
        <f>Badges!C341</f>
        <v>Funeral or wake</v>
      </c>
      <c r="S60" s="295" t="str">
        <f>IF(Badges!J341="A","A","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IF(Badges!J195="A","A"," ")</f>
        <v xml:space="preserve"> </v>
      </c>
      <c r="M61" s="292"/>
      <c r="N61" s="293" t="str">
        <f>Badges!C269</f>
        <v>Make a habitat collage</v>
      </c>
      <c r="O61" s="295" t="str">
        <f>IF(Badges!J269="A","A"," ")</f>
        <v xml:space="preserve"> </v>
      </c>
      <c r="Q61" s="292"/>
      <c r="R61" s="293" t="str">
        <f>Badges!C342</f>
        <v>Coming-of-age ceremony</v>
      </c>
      <c r="S61" s="295" t="str">
        <f>IF(Badges!J342="A","A"," ")</f>
        <v xml:space="preserve"> </v>
      </c>
    </row>
    <row r="62" spans="1:19" ht="12.75" customHeight="1" x14ac:dyDescent="0.2">
      <c r="A62" s="292"/>
      <c r="B62" s="293" t="str">
        <f>Badges!C47</f>
        <v>Have a "slow food" dinner</v>
      </c>
      <c r="C62" s="295" t="str">
        <f>IF(Badges!J47="A","A","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IF(Badges!J48="A","A"," ")</f>
        <v xml:space="preserve"> </v>
      </c>
      <c r="E63" s="292"/>
      <c r="F63" s="293" t="str">
        <f>Badges!C124</f>
        <v>Visit a jewelry store or jewelry artist</v>
      </c>
      <c r="G63" s="295" t="str">
        <f>IF(Badges!J124="A","A"," ")</f>
        <v xml:space="preserve"> </v>
      </c>
      <c r="I63" s="292"/>
      <c r="J63" s="293" t="str">
        <f>Badges!C197</f>
        <v>Tie useful knots</v>
      </c>
      <c r="K63" s="295" t="str">
        <f>IF(Badges!J197="A","A"," ")</f>
        <v xml:space="preserve"> </v>
      </c>
      <c r="M63" s="292"/>
      <c r="N63" s="293" t="str">
        <f>Badges!C271</f>
        <v>Check out baby-animal habitats</v>
      </c>
      <c r="O63" s="295" t="str">
        <f>IF(Badges!J271="A","A"," ")</f>
        <v xml:space="preserve"> </v>
      </c>
      <c r="Q63" s="292"/>
      <c r="R63" s="293" t="str">
        <f>Badges!C344</f>
        <v>Thank the host</v>
      </c>
      <c r="S63" s="295" t="str">
        <f>IF(Badges!J344="A","A"," ")</f>
        <v xml:space="preserve"> </v>
      </c>
    </row>
    <row r="64" spans="1:19" x14ac:dyDescent="0.2">
      <c r="A64" s="292"/>
      <c r="B64" s="293" t="str">
        <f>Badges!C49</f>
        <v>Have a family check-in night</v>
      </c>
      <c r="C64" s="295" t="str">
        <f>IF(Badges!J49="A","A"," ")</f>
        <v xml:space="preserve"> </v>
      </c>
      <c r="E64" s="292"/>
      <c r="F64" s="293" t="str">
        <f>Badges!C125</f>
        <v>Visit a museum with an exhibit on</v>
      </c>
      <c r="G64" s="295" t="str">
        <f>IF(Badges!J125="A","A"," ")</f>
        <v xml:space="preserve"> </v>
      </c>
      <c r="I64" s="292"/>
      <c r="J64" s="293" t="str">
        <f>Badges!C198</f>
        <v>Use a map and compass or GPS</v>
      </c>
      <c r="K64" s="295" t="str">
        <f>IF(Badges!J198="A","A"," ")</f>
        <v xml:space="preserve"> </v>
      </c>
      <c r="M64" s="292"/>
      <c r="N64" s="293" t="str">
        <f>Badges!C272</f>
        <v>Make your own animal house</v>
      </c>
      <c r="O64" s="295" t="str">
        <f>IF(Badges!J272="A","A"," ")</f>
        <v xml:space="preserve"> </v>
      </c>
      <c r="Q64" s="292"/>
      <c r="R64" s="293" t="str">
        <f>Badges!C345</f>
        <v>Handwrite a thank-you note</v>
      </c>
      <c r="S64" s="295" t="str">
        <f>IF(Badges!J345="A","A"," ")</f>
        <v xml:space="preserve"> </v>
      </c>
    </row>
    <row r="65" spans="1:19" x14ac:dyDescent="0.2">
      <c r="A65" s="500" t="str">
        <f>Badges!B52</f>
        <v>Musician</v>
      </c>
      <c r="B65" s="501"/>
      <c r="C65" s="501"/>
      <c r="E65" s="292"/>
      <c r="F65" s="293" t="str">
        <f>Badges!C126</f>
        <v>Invite a jewelry maker to talk to your</v>
      </c>
      <c r="G65" s="295" t="str">
        <f>IF(Badges!J126="A","A"," ")</f>
        <v xml:space="preserve"> </v>
      </c>
      <c r="I65" s="292"/>
      <c r="J65" s="293" t="str">
        <f>Badges!C199</f>
        <v>Build a campfire</v>
      </c>
      <c r="K65" s="295" t="str">
        <f>IF(Badges!J199="A","A"," ")</f>
        <v xml:space="preserve"> </v>
      </c>
      <c r="M65" s="292"/>
      <c r="N65" s="293" t="str">
        <f>Badges!C273</f>
        <v>Insulate your own "nest."</v>
      </c>
      <c r="O65" s="295" t="str">
        <f>IF(Badges!J273="A","A"," ")</f>
        <v xml:space="preserve"> </v>
      </c>
      <c r="Q65" s="292"/>
      <c r="R65" s="293" t="str">
        <f>Badges!C346</f>
        <v>Make a thank-you gift</v>
      </c>
      <c r="S65" s="295" t="str">
        <f>IF(Badges!J346="A","A","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IF(Badges!J54="A","A"," ")</f>
        <v xml:space="preserve"> </v>
      </c>
      <c r="E67" s="292"/>
      <c r="F67" s="293" t="str">
        <f>Badges!C128</f>
        <v>Make a chain-loop necklace or</v>
      </c>
      <c r="G67" s="295" t="str">
        <f>IF(Badges!J128="A","A"," ")</f>
        <v xml:space="preserve"> </v>
      </c>
      <c r="I67" s="292"/>
      <c r="J67" s="293" t="str">
        <f>Badges!C201</f>
        <v>Make a one-pot meal</v>
      </c>
      <c r="K67" s="295" t="str">
        <f>IF(Badges!J201="A","A"," ")</f>
        <v xml:space="preserve"> </v>
      </c>
      <c r="M67" s="292"/>
      <c r="N67" s="293" t="str">
        <f>Badges!C275</f>
        <v>The Artic Circle</v>
      </c>
      <c r="O67" s="295" t="str">
        <f>IF(Badges!J275="A","A"," ")</f>
        <v xml:space="preserve"> </v>
      </c>
      <c r="Q67" s="292"/>
      <c r="R67" s="293" t="str">
        <f>Badges!C348</f>
        <v>Other Girl Scouts</v>
      </c>
      <c r="S67" s="295" t="str">
        <f>IF(Badges!J348="A","A"," ")</f>
        <v xml:space="preserve"> </v>
      </c>
    </row>
    <row r="68" spans="1:19" x14ac:dyDescent="0.2">
      <c r="A68" s="292"/>
      <c r="B68" s="293" t="str">
        <f>Badges!C55</f>
        <v>Be a conductor</v>
      </c>
      <c r="C68" s="295" t="str">
        <f>IF(Badges!J55="A","A"," ")</f>
        <v xml:space="preserve"> </v>
      </c>
      <c r="E68" s="292"/>
      <c r="F68" s="293" t="str">
        <f>Badges!C129</f>
        <v>Make a pendant with a photo or</v>
      </c>
      <c r="G68" s="295" t="str">
        <f>IF(Badges!J129="A","A"," ")</f>
        <v xml:space="preserve"> </v>
      </c>
      <c r="I68" s="292"/>
      <c r="J68" s="293" t="str">
        <f>Badges!C202</f>
        <v>Cook in foil</v>
      </c>
      <c r="K68" s="295" t="str">
        <f>IF(Badges!J202="A","A"," ")</f>
        <v xml:space="preserve"> </v>
      </c>
      <c r="M68" s="292"/>
      <c r="N68" s="293" t="str">
        <f>Badges!C276</f>
        <v>The Gulf of Mexico</v>
      </c>
      <c r="O68" s="295" t="str">
        <f>IF(Badges!J276="A","A"," ")</f>
        <v xml:space="preserve"> </v>
      </c>
      <c r="Q68" s="292"/>
      <c r="R68" s="293" t="str">
        <f>Badges!C349</f>
        <v>Your friends and their parents</v>
      </c>
      <c r="S68" s="295" t="str">
        <f>IF(Badges!J349="A","A"," ")</f>
        <v xml:space="preserve"> </v>
      </c>
    </row>
    <row r="69" spans="1:19" x14ac:dyDescent="0.2">
      <c r="A69" s="292"/>
      <c r="B69" s="293" t="str">
        <f>Badges!C56</f>
        <v>Get in the musical mood</v>
      </c>
      <c r="C69" s="295" t="str">
        <f>IF(Badges!J56="A","A"," ")</f>
        <v xml:space="preserve"> </v>
      </c>
      <c r="E69" s="292"/>
      <c r="F69" s="293" t="str">
        <f>Badges!C130</f>
        <v>Make earrings by twisting wire into</v>
      </c>
      <c r="G69" s="295" t="str">
        <f>IF(Badges!J130="A","A"," ")</f>
        <v xml:space="preserve"> </v>
      </c>
      <c r="I69" s="292"/>
      <c r="J69" s="293" t="str">
        <f>Badges!C203</f>
        <v>Cook a meal on a stick</v>
      </c>
      <c r="K69" s="295" t="str">
        <f>IF(Badges!J203="A","A"," ")</f>
        <v xml:space="preserve"> </v>
      </c>
      <c r="M69" s="292"/>
      <c r="N69" s="293" t="str">
        <f>Badges!C277</f>
        <v>The Amazon rain forest</v>
      </c>
      <c r="O69" s="295" t="str">
        <f>IF(Badges!J277="A","A"," ")</f>
        <v xml:space="preserve"> </v>
      </c>
      <c r="Q69" s="292"/>
      <c r="R69" s="293" t="str">
        <f>Badges!C350</f>
        <v>Everyone in your class</v>
      </c>
      <c r="S69" s="295" t="str">
        <f>IF(Badges!J350="A","A"," ")</f>
        <v xml:space="preserve"> </v>
      </c>
    </row>
    <row r="70" spans="1:19" ht="23.25" x14ac:dyDescent="0.35">
      <c r="A70" s="507" t="str">
        <f ca="1">MID(CELL("filename",A8),FIND(IF(ISERROR(FIND("]",CELL("filename",A8))),"$","]"),CELL("filename",A8))+1,256)</f>
        <v>Junior 7</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IF('Age-Level'!J9="C","C",IF('Age-Level'!J9="P","P",""))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IF('Age-Level'!J11="A","A"," ")</f>
        <v xml:space="preserve"> </v>
      </c>
    </row>
    <row r="73" spans="1:19" x14ac:dyDescent="0.2">
      <c r="A73" s="505" t="str">
        <f>Summary!A22</f>
        <v>Drawing</v>
      </c>
      <c r="B73" s="506"/>
      <c r="C73" s="296" t="str">
        <f>IF(Badges!J376="C","C",IF(Badges!J376="P","P",""))</f>
        <v/>
      </c>
      <c r="E73" s="292"/>
      <c r="F73" s="293" t="str">
        <f>Badges!C387</f>
        <v xml:space="preserve">Work with an older athlete in </v>
      </c>
      <c r="G73" s="295" t="str">
        <f>IF(Badges!J387="A","A"," ")</f>
        <v xml:space="preserve"> </v>
      </c>
      <c r="I73" s="292"/>
      <c r="J73" s="293" t="str">
        <f>Badges!C460</f>
        <v>With your Junior friends, organize</v>
      </c>
      <c r="K73" s="295" t="str">
        <f>IF(Badges!J460="A","A"," ")</f>
        <v xml:space="preserve"> </v>
      </c>
      <c r="M73" s="292"/>
      <c r="N73" s="293" t="str">
        <f>Badges!C534</f>
        <v>Pitch your pretend business</v>
      </c>
      <c r="O73" s="295" t="str">
        <f>IF(Badges!J534="A","A"," ")</f>
        <v xml:space="preserve"> </v>
      </c>
      <c r="Q73" s="499" t="str">
        <f>'Age-Level'!C12</f>
        <v>Cookie Sales (Year 1)</v>
      </c>
      <c r="R73" s="499"/>
      <c r="S73" s="304" t="str">
        <f>IF('Age-Level'!J12="A","A"," ")</f>
        <v xml:space="preserve"> </v>
      </c>
    </row>
    <row r="74" spans="1:19" x14ac:dyDescent="0.2">
      <c r="A74" s="497" t="str">
        <f>Summary!A23</f>
        <v>Practice with Purpose</v>
      </c>
      <c r="B74" s="498"/>
      <c r="C74" s="297" t="str">
        <f>IF(Badges!J399="C","C",IF(Badges!J399="P","P",""))</f>
        <v/>
      </c>
      <c r="E74" s="292"/>
      <c r="F74" s="293" t="str">
        <f>Badges!C388</f>
        <v>Work with an expert, coach</v>
      </c>
      <c r="G74" s="295" t="str">
        <f>IF(Badges!J388="A","A"," ")</f>
        <v xml:space="preserve"> </v>
      </c>
      <c r="I74" s="292"/>
      <c r="J74" s="293" t="str">
        <f>Badges!C461</f>
        <v>Research situations that require</v>
      </c>
      <c r="K74" s="295" t="str">
        <f>IF(Badges!J461="A","A"," ")</f>
        <v xml:space="preserve"> </v>
      </c>
      <c r="M74" s="292"/>
      <c r="N74" s="293" t="str">
        <f>Badges!C535</f>
        <v>Conduct a "focus group"</v>
      </c>
      <c r="O74" s="295" t="str">
        <f>IF(Badges!J535="A","A"," ")</f>
        <v xml:space="preserve"> </v>
      </c>
      <c r="Q74" s="499" t="str">
        <f>'Age-Level'!C13</f>
        <v>Cookie Pin (Year 1)</v>
      </c>
      <c r="R74" s="499"/>
      <c r="S74" s="304" t="str">
        <f>IF('Age-Level'!J13="A","A"," ")</f>
        <v xml:space="preserve"> </v>
      </c>
    </row>
    <row r="75" spans="1:19" x14ac:dyDescent="0.2">
      <c r="A75" s="497" t="str">
        <f>Summary!A24</f>
        <v>Inside Government</v>
      </c>
      <c r="B75" s="498"/>
      <c r="C75" s="297" t="str">
        <f>IF(Badges!J422="C","C",IF(Badges!J422="P","P",""))</f>
        <v/>
      </c>
      <c r="E75" s="292"/>
      <c r="F75" s="293" t="str">
        <f>Badges!C389</f>
        <v xml:space="preserve">Find a video with strength </v>
      </c>
      <c r="G75" s="295" t="str">
        <f>IF(Badges!J389="A","A"," ")</f>
        <v xml:space="preserve"> </v>
      </c>
      <c r="I75" s="292"/>
      <c r="J75" s="293" t="str">
        <f>Badges!C462</f>
        <v>Go on a field trip to an ER</v>
      </c>
      <c r="K75" s="295" t="str">
        <f>IF(Badges!J462="A","A"," ")</f>
        <v xml:space="preserve"> </v>
      </c>
      <c r="M75" s="292"/>
      <c r="N75" s="293" t="str">
        <f>Badges!C536</f>
        <v>Do a survey</v>
      </c>
      <c r="O75" s="295" t="str">
        <f>IF(Badges!J536="A","A"," ")</f>
        <v xml:space="preserve"> </v>
      </c>
      <c r="Q75" s="499" t="str">
        <f>'Age-Level'!C14</f>
        <v>Cookie Rally (Year 2)</v>
      </c>
      <c r="R75" s="499"/>
      <c r="S75" s="304" t="str">
        <f>IF('Age-Level'!J14="A","A"," ")</f>
        <v xml:space="preserve"> </v>
      </c>
    </row>
    <row r="76" spans="1:19" x14ac:dyDescent="0.2">
      <c r="A76" s="497" t="str">
        <f>Summary!A25</f>
        <v>Simple Meals</v>
      </c>
      <c r="B76" s="498"/>
      <c r="C76" s="297" t="str">
        <f>IF(Badges!J445="C","C",IF(Badges!J445="P","P",""))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IF('Age-Level'!J15="A","A"," ")</f>
        <v xml:space="preserve"> </v>
      </c>
    </row>
    <row r="77" spans="1:19" x14ac:dyDescent="0.2">
      <c r="A77" s="497" t="str">
        <f>Summary!A26</f>
        <v>Junior First Aid</v>
      </c>
      <c r="B77" s="498"/>
      <c r="C77" s="297" t="str">
        <f>IF(Badges!J468="C","C",IF(Badges!J468="P","P",""))</f>
        <v/>
      </c>
      <c r="E77" s="292"/>
      <c r="F77" s="293" t="str">
        <f>Badges!C391</f>
        <v>Talk to a coach or gym teacher</v>
      </c>
      <c r="G77" s="295" t="str">
        <f>IF(Badges!J391="A","A"," ")</f>
        <v xml:space="preserve"> </v>
      </c>
      <c r="I77" s="292"/>
      <c r="J77" s="293" t="str">
        <f>Badges!C464</f>
        <v>Read about illnesses and how to</v>
      </c>
      <c r="K77" s="295" t="str">
        <f>IF(Badges!J464="A","A"," ")</f>
        <v xml:space="preserve"> </v>
      </c>
      <c r="M77" s="292">
        <v>1</v>
      </c>
      <c r="N77" s="293" t="str">
        <f>Badges!C540</f>
        <v>Explore your needs and wants</v>
      </c>
      <c r="O77" s="294"/>
      <c r="Q77" s="499" t="str">
        <f>'Age-Level'!C16</f>
        <v>Cookie Pin (Year 2)</v>
      </c>
      <c r="R77" s="499"/>
      <c r="S77" s="304" t="str">
        <f>IF('Age-Level'!J16="A","A"," ")</f>
        <v xml:space="preserve"> </v>
      </c>
    </row>
    <row r="78" spans="1:19" x14ac:dyDescent="0.2">
      <c r="A78" s="497" t="str">
        <f>Summary!A27</f>
        <v>Junior Girl Scout Way</v>
      </c>
      <c r="B78" s="498"/>
      <c r="C78" s="297" t="str">
        <f>IF(Badges!J491="C","C",IF(Badges!J491="P","P",""))</f>
        <v/>
      </c>
      <c r="E78" s="292"/>
      <c r="F78" s="293" t="str">
        <f>Badges!C392</f>
        <v>Work with a friend who likes the</v>
      </c>
      <c r="G78" s="295" t="str">
        <f>IF(Badges!J392="A","A"," ")</f>
        <v xml:space="preserve"> </v>
      </c>
      <c r="I78" s="292"/>
      <c r="J78" s="293" t="str">
        <f>Badges!C465</f>
        <v>Visit a medical clinic</v>
      </c>
      <c r="K78" s="295" t="str">
        <f>IF(Badges!J465="A","A"," ")</f>
        <v xml:space="preserve"> </v>
      </c>
      <c r="M78" s="292"/>
      <c r="N78" s="293" t="str">
        <f>Badges!C541</f>
        <v>Go on a home tour</v>
      </c>
      <c r="O78" s="295" t="str">
        <f>IF(Badges!J541="A","A"," ")</f>
        <v xml:space="preserve"> </v>
      </c>
      <c r="Q78" s="499" t="str">
        <f>'Age-Level'!C18</f>
        <v>Fall Sales (Year 1)</v>
      </c>
      <c r="R78" s="499"/>
      <c r="S78" s="297" t="str">
        <f>IF('Age-Level'!J18="A","A","")</f>
        <v/>
      </c>
    </row>
    <row r="79" spans="1:19" x14ac:dyDescent="0.2">
      <c r="A79" s="502" t="str">
        <f>Summary!A28</f>
        <v>Flowers</v>
      </c>
      <c r="B79" s="503"/>
      <c r="C79" s="298" t="str">
        <f>IF(Badges!J514="C","C",IF(Badges!J514="P","P",""))</f>
        <v/>
      </c>
      <c r="E79" s="292"/>
      <c r="F79" s="293" t="str">
        <f>Badges!C393</f>
        <v>Find a drill in a book or online</v>
      </c>
      <c r="G79" s="295" t="str">
        <f>IF(Badges!J393="A","A"," ")</f>
        <v xml:space="preserve"> </v>
      </c>
      <c r="I79" s="292"/>
      <c r="J79" s="293" t="str">
        <f>Badges!C466</f>
        <v>Talk to family members and</v>
      </c>
      <c r="K79" s="295" t="str">
        <f>IF(Badges!J466="A","A"," ")</f>
        <v xml:space="preserve"> </v>
      </c>
      <c r="M79" s="292"/>
      <c r="N79" s="293" t="str">
        <f>Badges!C542</f>
        <v>Make a collage</v>
      </c>
      <c r="O79" s="295" t="str">
        <f>IF(Badges!J542="A","A"," ")</f>
        <v xml:space="preserve"> </v>
      </c>
      <c r="Q79" s="499" t="str">
        <f>'Age-Level'!C19</f>
        <v>Fall Sales (Year 2)</v>
      </c>
      <c r="R79" s="499"/>
      <c r="S79" s="297" t="str">
        <f>IF('Age-Level'!J19="A","A","")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IF(Badges!J543="A","A"," ")</f>
        <v xml:space="preserve"> </v>
      </c>
      <c r="Q80" s="499" t="str">
        <f>'Age-Level'!C21</f>
        <v>Thinking Day (Year 1)</v>
      </c>
      <c r="R80" s="499"/>
      <c r="S80" s="297" t="str">
        <f>IF('Age-Level'!J21="A","A","")</f>
        <v/>
      </c>
    </row>
    <row r="81" spans="1:22" x14ac:dyDescent="0.2">
      <c r="A81" s="505" t="str">
        <f>Summary!A30</f>
        <v>Business Owner</v>
      </c>
      <c r="B81" s="506"/>
      <c r="C81" s="296" t="str">
        <f>IF(Badges!J538="C","C",IF(Badges!J538="P","P",""))</f>
        <v/>
      </c>
      <c r="E81" s="292"/>
      <c r="F81" s="293" t="str">
        <f>Badges!C395</f>
        <v>Discuss the process with a</v>
      </c>
      <c r="G81" s="295" t="str">
        <f>IF(Badges!J395="A","A","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IF('Age-Level'!J22="A","A","")</f>
        <v/>
      </c>
    </row>
    <row r="82" spans="1:22" x14ac:dyDescent="0.2">
      <c r="A82" s="497" t="str">
        <f>Summary!A31</f>
        <v>Savvy Shopper</v>
      </c>
      <c r="B82" s="498"/>
      <c r="C82" s="297" t="str">
        <f>IF(Badges!J561="C","C",IF(Badges!J561="P","P",""))</f>
        <v/>
      </c>
      <c r="E82" s="292"/>
      <c r="F82" s="293" t="str">
        <f>Badges!C396</f>
        <v>Write a "Top 10 Tips for</v>
      </c>
      <c r="G82" s="295" t="str">
        <f>IF(Badges!J396="A","A"," ")</f>
        <v xml:space="preserve"> </v>
      </c>
      <c r="I82" s="292"/>
      <c r="J82" s="293" t="str">
        <f>Badges!C471</f>
        <v>Find lift-the-spirit songs</v>
      </c>
      <c r="K82" s="295" t="str">
        <f>IF(Badges!J471="A","A"," ")</f>
        <v xml:space="preserve"> </v>
      </c>
      <c r="M82" s="292"/>
      <c r="N82" s="293" t="str">
        <f>Badges!C545</f>
        <v>Log your wants</v>
      </c>
      <c r="O82" s="295" t="str">
        <f>IF(Badges!J545="A","A"," ")</f>
        <v xml:space="preserve"> </v>
      </c>
      <c r="Q82" s="499" t="str">
        <f>'Age-Level'!C24</f>
        <v>Global Action Award</v>
      </c>
      <c r="R82" s="499"/>
      <c r="S82" s="297" t="str">
        <f>IF('Age-Level'!J24="A","A","")</f>
        <v/>
      </c>
    </row>
    <row r="83" spans="1:22" x14ac:dyDescent="0.2">
      <c r="A83" s="524" t="str">
        <f>Summary!A32</f>
        <v>Cookie Business</v>
      </c>
      <c r="B83" s="525"/>
      <c r="C83" s="526"/>
      <c r="D83" s="288"/>
      <c r="E83" s="292"/>
      <c r="F83" s="293" t="str">
        <f>Badges!C397</f>
        <v>Make a short video or photo</v>
      </c>
      <c r="G83" s="295" t="str">
        <f>IF(Badges!J397="A","A"," ")</f>
        <v xml:space="preserve"> </v>
      </c>
      <c r="I83" s="292"/>
      <c r="J83" s="293" t="str">
        <f>Badges!C472</f>
        <v>Pick songs for a ceremony or</v>
      </c>
      <c r="K83" s="295" t="str">
        <f>IF(Badges!J472="A","A"," ")</f>
        <v xml:space="preserve"> </v>
      </c>
      <c r="M83" s="292"/>
      <c r="N83" s="293" t="str">
        <f>Badges!C546</f>
        <v>Investigate the latest trends</v>
      </c>
      <c r="O83" s="295" t="str">
        <f>IF(Badges!J546="A","A"," ")</f>
        <v xml:space="preserve"> </v>
      </c>
      <c r="Q83" s="499" t="str">
        <f>'Age-Level'!C26</f>
        <v>Journey Summit Pin</v>
      </c>
      <c r="R83" s="499"/>
      <c r="S83" s="297" t="str">
        <f>IF('Age-Level'!J26="A","A","")</f>
        <v/>
      </c>
    </row>
    <row r="84" spans="1:22" x14ac:dyDescent="0.2">
      <c r="A84" s="497" t="str">
        <f>Summary!A33</f>
        <v>Cookie CEO</v>
      </c>
      <c r="B84" s="498"/>
      <c r="C84" s="297" t="str">
        <f>IF(Badges!J575="C","C",IF(Badges!J575="P","P",""))</f>
        <v/>
      </c>
      <c r="E84" s="500" t="str">
        <f>Badges!B400</f>
        <v>Inside Government</v>
      </c>
      <c r="F84" s="500"/>
      <c r="G84" s="500"/>
      <c r="I84" s="292"/>
      <c r="J84" s="293" t="str">
        <f>Badges!C473</f>
        <v>Make up a song to share a</v>
      </c>
      <c r="K84" s="295" t="str">
        <f>IF(Badges!J473="A","A"," ")</f>
        <v xml:space="preserve"> </v>
      </c>
      <c r="M84" s="292"/>
      <c r="N84" s="293" t="str">
        <f>Badges!C547</f>
        <v>Do some time travel</v>
      </c>
      <c r="O84" s="295" t="str">
        <f>IF(Badges!J547="A","A"," ")</f>
        <v xml:space="preserve"> </v>
      </c>
      <c r="Q84" s="499" t="str">
        <f>'Age-Level'!C28</f>
        <v>International Friendship Recognition</v>
      </c>
      <c r="R84" s="499"/>
      <c r="S84" s="297" t="str">
        <f>IF('Age-Level'!J28="A","A","")</f>
        <v/>
      </c>
    </row>
    <row r="85" spans="1:22" x14ac:dyDescent="0.2">
      <c r="A85" s="497" t="str">
        <f>Summary!A34</f>
        <v>Customer Insights</v>
      </c>
      <c r="B85" s="498"/>
      <c r="C85" s="297" t="str">
        <f>IF(Badges!J588="C","C",IF(Badges!J588="P","P",""))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IF('Age-Level'!J30="A","A","")</f>
        <v/>
      </c>
    </row>
    <row r="86" spans="1:22" x14ac:dyDescent="0.2">
      <c r="A86" s="332"/>
      <c r="B86" s="332"/>
      <c r="C86" s="361"/>
      <c r="E86" s="292"/>
      <c r="F86" s="293" t="str">
        <f>Badges!C402</f>
        <v>Be an active citizen in action</v>
      </c>
      <c r="G86" s="295" t="str">
        <f>IF(Badges!J402="A","A"," ")</f>
        <v xml:space="preserve"> </v>
      </c>
      <c r="I86" s="292"/>
      <c r="J86" s="293" t="str">
        <f>Badges!C475</f>
        <v>Celebrate the Girl Scout Promise</v>
      </c>
      <c r="K86" s="295" t="str">
        <f>IF(Badges!J475="A","A"," ")</f>
        <v xml:space="preserve"> </v>
      </c>
      <c r="M86" s="292"/>
      <c r="N86" s="293" t="str">
        <f>Badges!C549</f>
        <v>Family stories</v>
      </c>
      <c r="O86" s="295" t="str">
        <f>IF(Badges!J549="A","A"," ")</f>
        <v xml:space="preserve"> </v>
      </c>
      <c r="Q86" s="499" t="str">
        <f>'Age-Level'!C31</f>
        <v>Rededication (1st year)</v>
      </c>
      <c r="R86" s="499"/>
      <c r="S86" s="309" t="str">
        <f>IF('Age-Level'!J31="C","C","")</f>
        <v/>
      </c>
    </row>
    <row r="87" spans="1:22" x14ac:dyDescent="0.2">
      <c r="A87" s="518" t="s">
        <v>133</v>
      </c>
      <c r="B87" s="519"/>
      <c r="C87" s="519"/>
      <c r="E87" s="292"/>
      <c r="F87" s="293" t="str">
        <f>Badges!C403</f>
        <v>Take a poll</v>
      </c>
      <c r="G87" s="295" t="str">
        <f>IF(Badges!J403="A","A"," ")</f>
        <v xml:space="preserve"> </v>
      </c>
      <c r="I87" s="292"/>
      <c r="J87" s="293" t="str">
        <f>Badges!C476</f>
        <v xml:space="preserve">Imagine yourself as one of the </v>
      </c>
      <c r="K87" s="295" t="str">
        <f>IF(Badges!J476="A","A"," ")</f>
        <v xml:space="preserve"> </v>
      </c>
      <c r="M87" s="292"/>
      <c r="N87" s="293" t="str">
        <f>Badges!C550</f>
        <v>Trade stories with friends</v>
      </c>
      <c r="O87" s="295" t="str">
        <f>IF(Badges!J550="A","A"," ")</f>
        <v xml:space="preserve"> </v>
      </c>
      <c r="Q87" s="499" t="str">
        <f>'Age-Level'!C32</f>
        <v>Rededication (2nd year)</v>
      </c>
      <c r="R87" s="499"/>
      <c r="S87" s="309" t="str">
        <f>IF('Age-Level'!J32="C","C","")</f>
        <v/>
      </c>
    </row>
    <row r="88" spans="1:22" x14ac:dyDescent="0.2">
      <c r="B88" s="520" t="str">
        <f>Journeys!A6</f>
        <v>Agent of Change</v>
      </c>
      <c r="C88" s="521"/>
      <c r="E88" s="292"/>
      <c r="F88" s="293" t="str">
        <f>Badges!C404</f>
        <v>Get a global view</v>
      </c>
      <c r="G88" s="295" t="str">
        <f>IF(Badges!J404="A","A"," ")</f>
        <v xml:space="preserve"> </v>
      </c>
      <c r="I88" s="292"/>
      <c r="J88" s="293" t="str">
        <f>Badges!C477</f>
        <v>Help a Brownie or Daisy group</v>
      </c>
      <c r="K88" s="295" t="str">
        <f>IF(Badges!J477="A","A"," ")</f>
        <v xml:space="preserve"> </v>
      </c>
      <c r="M88" s="292"/>
      <c r="N88" s="293" t="str">
        <f>Badges!C551</f>
        <v>Analyze customer reviews</v>
      </c>
      <c r="O88" s="295" t="str">
        <f>IF(Badges!J551="A","A"," ")</f>
        <v xml:space="preserve"> </v>
      </c>
      <c r="Q88" s="499" t="str">
        <f>'Age-Level'!C33</f>
        <v>Rededication (3rd year)</v>
      </c>
      <c r="R88" s="499"/>
      <c r="S88" s="309" t="str">
        <f>IF('Age-Level'!J33="C","C","")</f>
        <v/>
      </c>
    </row>
    <row r="89" spans="1:22" x14ac:dyDescent="0.2">
      <c r="B89" s="303" t="str">
        <f>Journeys!B7</f>
        <v>The Power of One Award</v>
      </c>
      <c r="C89" s="304" t="str">
        <f>Journeys!J11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IF('Age-Level'!J34="C","C","")</f>
        <v/>
      </c>
    </row>
    <row r="90" spans="1:22" x14ac:dyDescent="0.2">
      <c r="B90" s="303" t="str">
        <f>Journeys!B12</f>
        <v>The Power of Team Award</v>
      </c>
      <c r="C90" s="304" t="str">
        <f>Journeys!J15</f>
        <v xml:space="preserve"> </v>
      </c>
      <c r="E90" s="292"/>
      <c r="F90" s="293" t="str">
        <f>Badges!C406</f>
        <v>Visit a branch of the city, town</v>
      </c>
      <c r="G90" s="295" t="str">
        <f>IF(Badges!J406="A","A"," ")</f>
        <v xml:space="preserve"> </v>
      </c>
      <c r="I90" s="292"/>
      <c r="J90" s="293" t="str">
        <f>Badges!C479</f>
        <v>Make a time capsule</v>
      </c>
      <c r="K90" s="295" t="str">
        <f>IF(Badges!J479="A","A"," ")</f>
        <v xml:space="preserve"> </v>
      </c>
      <c r="M90" s="292"/>
      <c r="N90" s="293" t="str">
        <f>Badges!C553</f>
        <v>Visit the mall</v>
      </c>
      <c r="O90" s="295" t="str">
        <f>IF(Badges!J553="A","A"," ")</f>
        <v xml:space="preserve"> </v>
      </c>
      <c r="Q90" s="499" t="str">
        <f>'Age-Level'!C35</f>
        <v>Rededication (5th year)</v>
      </c>
      <c r="R90" s="499"/>
      <c r="S90" s="309" t="str">
        <f>IF('Age-Level'!J35="C","C","")</f>
        <v/>
      </c>
    </row>
    <row r="91" spans="1:22" x14ac:dyDescent="0.2">
      <c r="B91" s="303" t="str">
        <f>Journeys!B16</f>
        <v>The Power of Community Award</v>
      </c>
      <c r="C91" s="304" t="str">
        <f>Journeys!J19</f>
        <v xml:space="preserve"> </v>
      </c>
      <c r="E91" s="292"/>
      <c r="F91" s="293" t="str">
        <f>Badges!C407</f>
        <v>Interview an elected official</v>
      </c>
      <c r="G91" s="295" t="str">
        <f>IF(Badges!J407="A","A"," ")</f>
        <v xml:space="preserve"> </v>
      </c>
      <c r="I91" s="292"/>
      <c r="J91" s="293" t="str">
        <f>Badges!C480</f>
        <v>Scouts' Own for sisterhood</v>
      </c>
      <c r="K91" s="295" t="str">
        <f>IF(Badges!J480="A","A"," ")</f>
        <v xml:space="preserve"> </v>
      </c>
      <c r="M91" s="292"/>
      <c r="N91" s="293" t="str">
        <f>Badges!C554</f>
        <v>Shop for groceries</v>
      </c>
      <c r="O91" s="295" t="str">
        <f>IF(Badges!J554="A","A","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IF(Badges!J408="A","A"," ")</f>
        <v xml:space="preserve"> </v>
      </c>
      <c r="I92" s="292"/>
      <c r="J92" s="293" t="str">
        <f>Badges!C481</f>
        <v>Sisters across time</v>
      </c>
      <c r="K92" s="295" t="str">
        <f>IF(Badges!J481="A","A"," ")</f>
        <v xml:space="preserve"> </v>
      </c>
      <c r="M92" s="292"/>
      <c r="N92" s="293" t="str">
        <f>Badges!C555</f>
        <v>Go on a comparison scavenger</v>
      </c>
      <c r="O92" s="295" t="str">
        <f>IF(Badges!J555="A","A"," ")</f>
        <v xml:space="preserve"> </v>
      </c>
      <c r="Q92" s="372">
        <v>1</v>
      </c>
      <c r="R92" s="329" t="str">
        <f>'Age-Level'!C37</f>
        <v>Choose one line from the Law</v>
      </c>
      <c r="S92" s="309" t="str">
        <f>IF('Age-Level'!J37="A","A","")</f>
        <v/>
      </c>
    </row>
    <row r="93" spans="1:22" x14ac:dyDescent="0.2">
      <c r="A93" s="302"/>
      <c r="B93" s="303" t="str">
        <f>Journeys!B23</f>
        <v>Energize Award</v>
      </c>
      <c r="C93" s="304" t="str">
        <f>Journeys!J27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IF('Age-Level'!J38="A","A","")</f>
        <v/>
      </c>
    </row>
    <row r="94" spans="1:22" x14ac:dyDescent="0.2">
      <c r="A94" s="302"/>
      <c r="B94" s="303" t="str">
        <f>Journeys!B28</f>
        <v>Investigate Award</v>
      </c>
      <c r="C94" s="304" t="str">
        <f>Journeys!J32</f>
        <v xml:space="preserve"> </v>
      </c>
      <c r="E94" s="292"/>
      <c r="F94" s="293" t="str">
        <f>Badges!C410</f>
        <v>Hold a "mock vote" on</v>
      </c>
      <c r="G94" s="295" t="str">
        <f>IF(Badges!J410="A","A"," ")</f>
        <v xml:space="preserve"> </v>
      </c>
      <c r="I94" s="292"/>
      <c r="J94" s="293" t="str">
        <f>Badges!C483</f>
        <v>Improve part of a park in your</v>
      </c>
      <c r="K94" s="295" t="str">
        <f>IF(Badges!J483="A","A"," ")</f>
        <v xml:space="preserve"> </v>
      </c>
      <c r="M94" s="292"/>
      <c r="N94" s="293" t="str">
        <f>Badges!C557</f>
        <v>Help with a family purchase</v>
      </c>
      <c r="O94" s="295" t="str">
        <f>IF(Badges!J557="A","A"," ")</f>
        <v xml:space="preserve"> </v>
      </c>
      <c r="Q94" s="370">
        <v>3</v>
      </c>
      <c r="R94" s="329" t="str">
        <f>'Age-Level'!C39</f>
        <v>Gather three inspirational quotes</v>
      </c>
      <c r="S94" s="309" t="str">
        <f>IF('Age-Level'!J39="A","A","")</f>
        <v/>
      </c>
    </row>
    <row r="95" spans="1:22" x14ac:dyDescent="0.2">
      <c r="A95" s="299"/>
      <c r="B95" s="303" t="str">
        <f>Journeys!B33</f>
        <v>Innovate Award</v>
      </c>
      <c r="C95" s="304" t="str">
        <f>Journeys!J36</f>
        <v xml:space="preserve"> </v>
      </c>
      <c r="E95" s="292"/>
      <c r="F95" s="293" t="str">
        <f>Badges!C411</f>
        <v>For 24 hours, list the laws that</v>
      </c>
      <c r="G95" s="295" t="str">
        <f>IF(Badges!J411="A","A"," ")</f>
        <v xml:space="preserve"> </v>
      </c>
      <c r="I95" s="292"/>
      <c r="J95" s="293" t="str">
        <f>Badges!C484</f>
        <v>Tackle a problem in your</v>
      </c>
      <c r="K95" s="295" t="str">
        <f>IF(Badges!J484="A","A"," ")</f>
        <v xml:space="preserve"> </v>
      </c>
      <c r="M95" s="292"/>
      <c r="N95" s="293" t="str">
        <f>Badges!C558</f>
        <v>Make a plan for your cookie</v>
      </c>
      <c r="O95" s="295" t="str">
        <f>IF(Badges!J558="A","A"," ")</f>
        <v xml:space="preserve"> </v>
      </c>
      <c r="Q95" s="370">
        <v>4</v>
      </c>
      <c r="R95" s="329" t="str">
        <f>'Age-Level'!C40</f>
        <v>Make something to remind you</v>
      </c>
      <c r="S95" s="309" t="str">
        <f>IF('Age-Level'!J40="A","A","")</f>
        <v/>
      </c>
      <c r="U95" s="290"/>
      <c r="V95" s="290"/>
    </row>
    <row r="96" spans="1:22" x14ac:dyDescent="0.2">
      <c r="B96" s="364" t="str">
        <f>Journeys!A39</f>
        <v>aMUSE</v>
      </c>
      <c r="C96" s="365"/>
      <c r="E96" s="292"/>
      <c r="F96" s="293" t="str">
        <f>Badges!C412</f>
        <v>Think about laws you might</v>
      </c>
      <c r="G96" s="295" t="str">
        <f>IF(Badges!J412="A","A"," ")</f>
        <v xml:space="preserve"> </v>
      </c>
      <c r="I96" s="292"/>
      <c r="J96" s="293" t="str">
        <f>Badges!C485</f>
        <v>Make a walking tour for your</v>
      </c>
      <c r="K96" s="295" t="str">
        <f>IF(Badges!J485="A","A"," ")</f>
        <v xml:space="preserve"> </v>
      </c>
      <c r="M96" s="292"/>
      <c r="N96" s="293" t="str">
        <f>Badges!C559</f>
        <v>Look into your future</v>
      </c>
      <c r="O96" s="295" t="str">
        <f>IF(Badges!J559="A","A"," ")</f>
        <v xml:space="preserve"> </v>
      </c>
      <c r="Q96" s="370">
        <v>5</v>
      </c>
      <c r="R96" s="329" t="str">
        <f>'Age-Level'!C41</f>
        <v xml:space="preserve">Make a commitment to live what </v>
      </c>
      <c r="S96" s="309" t="str">
        <f>IF('Age-Level'!J41="A","A","")</f>
        <v/>
      </c>
      <c r="U96" s="290"/>
      <c r="V96" s="290"/>
    </row>
    <row r="97" spans="1:23" x14ac:dyDescent="0.2">
      <c r="B97" s="303" t="str">
        <f>Journeys!B40</f>
        <v>Reach Out</v>
      </c>
      <c r="C97" s="304" t="str">
        <f>Journeys!J42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Journeys!J45</f>
        <v xml:space="preserve"> </v>
      </c>
      <c r="E98" s="292"/>
      <c r="F98" s="293" t="str">
        <f>Badges!C414</f>
        <v>Report on a government meeting</v>
      </c>
      <c r="G98" s="295" t="str">
        <f>IF(Badges!J414="A","A"," ")</f>
        <v xml:space="preserve"> </v>
      </c>
      <c r="I98" s="292"/>
      <c r="J98" s="293" t="str">
        <f>Badges!C487</f>
        <v>Try a tradition from the past</v>
      </c>
      <c r="K98" s="295" t="str">
        <f>IF(Badges!J487="A","A"," ")</f>
        <v xml:space="preserve"> </v>
      </c>
      <c r="M98" s="292">
        <v>1</v>
      </c>
      <c r="N98" s="293" t="str">
        <f>Badges!C564</f>
        <v>Set a group goal</v>
      </c>
      <c r="O98" s="294"/>
      <c r="Q98" s="372">
        <v>1</v>
      </c>
      <c r="R98" s="329" t="str">
        <f>'Age-Level'!C44</f>
        <v>Choose one line from the Law</v>
      </c>
      <c r="S98" s="309" t="str">
        <f>IF('Age-Level'!J44="A","A","")</f>
        <v/>
      </c>
      <c r="U98" s="290"/>
      <c r="V98" s="290"/>
    </row>
    <row r="99" spans="1:23" x14ac:dyDescent="0.2">
      <c r="B99" s="303" t="str">
        <f>Journeys!B46</f>
        <v>Try Out</v>
      </c>
      <c r="C99" s="304" t="str">
        <f>Journeys!J48</f>
        <v xml:space="preserve"> </v>
      </c>
      <c r="E99" s="292"/>
      <c r="F99" s="293" t="str">
        <f>Badges!C415</f>
        <v>Follow the local news every day</v>
      </c>
      <c r="G99" s="295" t="str">
        <f>IF(Badges!J415="A","A"," ")</f>
        <v xml:space="preserve"> </v>
      </c>
      <c r="I99" s="292"/>
      <c r="J99" s="293" t="str">
        <f>Badges!C488</f>
        <v>Create a game about Girl Scout</v>
      </c>
      <c r="K99" s="295" t="str">
        <f>IF(Badges!J488="A","A"," ")</f>
        <v xml:space="preserve"> </v>
      </c>
      <c r="M99" s="292"/>
      <c r="N99" s="293" t="str">
        <f>Badges!C565</f>
        <v>Decide how many boxes of</v>
      </c>
      <c r="O99" s="295" t="str">
        <f>IF(Badges!J565="A","A"," ")</f>
        <v xml:space="preserve"> </v>
      </c>
      <c r="Q99" s="370">
        <v>2</v>
      </c>
      <c r="R99" s="329" t="str">
        <f>'Age-Level'!C45</f>
        <v>Find a woman in your community</v>
      </c>
      <c r="S99" s="309" t="str">
        <f>IF('Age-Level'!J45="A","A","")</f>
        <v/>
      </c>
      <c r="U99" s="368"/>
      <c r="V99" s="369"/>
      <c r="W99" s="328"/>
    </row>
    <row r="100" spans="1:23" x14ac:dyDescent="0.2">
      <c r="B100" s="320"/>
      <c r="C100" s="320"/>
      <c r="E100" s="292"/>
      <c r="F100" s="293" t="str">
        <f>Badges!C416</f>
        <v>Interview a local historian or</v>
      </c>
      <c r="G100" s="295" t="str">
        <f>IF(Badges!J416="A","A"," ")</f>
        <v xml:space="preserve"> </v>
      </c>
      <c r="I100" s="292"/>
      <c r="J100" s="293" t="str">
        <f>Badges!C489</f>
        <v>Start a Dez chain story</v>
      </c>
      <c r="K100" s="295" t="str">
        <f>IF(Badges!J489="A","A"," ")</f>
        <v xml:space="preserve"> </v>
      </c>
      <c r="M100" s="292">
        <v>2</v>
      </c>
      <c r="N100" s="293" t="str">
        <f>Badges!C566</f>
        <v>Explore how a small business</v>
      </c>
      <c r="O100" s="294"/>
      <c r="Q100" s="370">
        <v>3</v>
      </c>
      <c r="R100" s="329" t="str">
        <f>'Age-Level'!C46</f>
        <v>Gather three inspirational quotes</v>
      </c>
      <c r="S100" s="309" t="str">
        <f>IF('Age-Level'!J46="A","A","")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IF(Badges!J567="A","A"," ")</f>
        <v xml:space="preserve"> </v>
      </c>
      <c r="Q101" s="370">
        <v>4</v>
      </c>
      <c r="R101" s="329" t="str">
        <f>'Age-Level'!C47</f>
        <v>Make something to remind you</v>
      </c>
      <c r="S101" s="309" t="str">
        <f>IF('Age-Level'!J47="A","A","")</f>
        <v/>
      </c>
      <c r="U101" s="290"/>
      <c r="V101" s="290"/>
    </row>
    <row r="102" spans="1:23" x14ac:dyDescent="0.2">
      <c r="A102" s="306"/>
      <c r="B102" s="330" t="str">
        <f>Bridging!B6</f>
        <v>Pass It On!</v>
      </c>
      <c r="C102" s="296" t="str">
        <f>IF(Bridging!J10="C","C",IF(Bridging!J10="P","P",""))</f>
        <v/>
      </c>
      <c r="E102" s="292"/>
      <c r="F102" s="293" t="str">
        <f>Badges!C418</f>
        <v>Plan a campaign as if you were</v>
      </c>
      <c r="G102" s="295" t="str">
        <f>IF(Badges!J418="A","A","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IF('Age-Level'!J48="A","A","")</f>
        <v/>
      </c>
      <c r="U102" s="290"/>
      <c r="V102" s="290"/>
    </row>
    <row r="103" spans="1:23" x14ac:dyDescent="0.2">
      <c r="A103" s="306"/>
      <c r="B103" s="307" t="str">
        <f>Bridging!B11</f>
        <v>Look Ahead!</v>
      </c>
      <c r="C103" s="297" t="str">
        <f>IF(Bridging!J15="C","C",IF(Bridging!J15="P","P",""))</f>
        <v/>
      </c>
      <c r="E103" s="292"/>
      <c r="F103" s="293" t="str">
        <f>Badges!C419</f>
        <v>Work on someone else's</v>
      </c>
      <c r="G103" s="295" t="str">
        <f>IF(Badges!J419="A","A"," ")</f>
        <v xml:space="preserve"> </v>
      </c>
      <c r="I103" s="292"/>
      <c r="J103" s="293" t="str">
        <f>Badges!C494</f>
        <v>Go on a flower hunt</v>
      </c>
      <c r="K103" s="295" t="str">
        <f>IF(Badges!J494="A","A"," ")</f>
        <v xml:space="preserve"> </v>
      </c>
      <c r="M103" s="292"/>
      <c r="N103" s="293" t="str">
        <f>Badges!C569</f>
        <v>Brainstorm with your group</v>
      </c>
      <c r="O103" s="295" t="str">
        <f>IF(Badges!J569="A","A"," ")</f>
        <v xml:space="preserve"> </v>
      </c>
      <c r="Q103" s="522" t="str">
        <f>'Age-Level'!B50</f>
        <v>Safety Award</v>
      </c>
      <c r="R103" s="523"/>
      <c r="S103" s="309"/>
      <c r="U103" s="290"/>
      <c r="V103" s="290"/>
    </row>
    <row r="104" spans="1:23" x14ac:dyDescent="0.2">
      <c r="A104" s="306"/>
      <c r="B104" s="329" t="str">
        <f>Bridging!C16</f>
        <v>Plan a Ceremony</v>
      </c>
      <c r="C104" s="297" t="str">
        <f>IF(Bridging!J17="C","C",IF(Bridging!J17="P","P",""))</f>
        <v/>
      </c>
      <c r="E104" s="292"/>
      <c r="F104" s="293" t="str">
        <f>Badges!C420</f>
        <v>Create a pamphlet or poster</v>
      </c>
      <c r="G104" s="295" t="str">
        <f>IF(Badges!J420="A","A"," ")</f>
        <v xml:space="preserve"> </v>
      </c>
      <c r="I104" s="292"/>
      <c r="J104" s="293" t="str">
        <f>Badges!C495</f>
        <v>Grow your flower</v>
      </c>
      <c r="K104" s="295" t="str">
        <f>IF(Badges!J495="A","A"," ")</f>
        <v xml:space="preserve"> </v>
      </c>
      <c r="M104" s="292">
        <v>4</v>
      </c>
      <c r="N104" s="293" t="str">
        <f>Badges!C570</f>
        <v>Learn to make a good impression</v>
      </c>
      <c r="O104" s="294"/>
      <c r="Q104" s="372">
        <v>1</v>
      </c>
      <c r="R104" s="329" t="str">
        <f>'Age-Level'!C51</f>
        <v>Find out what the most common</v>
      </c>
      <c r="S104" s="309" t="str">
        <f>IF('Age-Level'!J51="A","A","")</f>
        <v/>
      </c>
      <c r="U104" s="290"/>
      <c r="V104" s="290"/>
    </row>
    <row r="105" spans="1:23" x14ac:dyDescent="0.2">
      <c r="B105" s="308" t="s">
        <v>602</v>
      </c>
      <c r="C105" s="297" t="str">
        <f>IF(Bridging!J18="C","C",IF(Bridging!J18="P","P",""))</f>
        <v/>
      </c>
      <c r="E105" s="500" t="str">
        <f>Badges!B423</f>
        <v>Simple Meals</v>
      </c>
      <c r="F105" s="501"/>
      <c r="G105" s="501"/>
      <c r="I105" s="292"/>
      <c r="J105" s="293" t="str">
        <f>Badges!C496</f>
        <v>Talk to a real botanist and learn</v>
      </c>
      <c r="K105" s="295" t="str">
        <f>IF(Badges!J496="A","A"," ")</f>
        <v xml:space="preserve"> </v>
      </c>
      <c r="M105" s="292"/>
      <c r="N105" s="293" t="str">
        <f>Badges!C571</f>
        <v>Who is more likely to make a</v>
      </c>
      <c r="O105" s="295" t="str">
        <f>IF(Badges!J571="A","A"," ")</f>
        <v xml:space="preserve"> </v>
      </c>
      <c r="Q105" s="370">
        <v>2</v>
      </c>
      <c r="R105" s="329" t="str">
        <f>'Age-Level'!C52</f>
        <v>Conduct an emergency evacuation</v>
      </c>
      <c r="S105" s="309" t="str">
        <f>IF('Age-Level'!J52="A","A","")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IF('Age-Level'!J53="A","A","")</f>
        <v/>
      </c>
      <c r="U106" s="290"/>
      <c r="V106" s="290"/>
    </row>
    <row r="107" spans="1:23" x14ac:dyDescent="0.2">
      <c r="A107" s="500" t="str">
        <f>Badges!B354</f>
        <v>Drawing</v>
      </c>
      <c r="B107" s="501"/>
      <c r="C107" s="501"/>
      <c r="E107" s="292"/>
      <c r="F107" s="293" t="str">
        <f>Badges!C425</f>
        <v>Visit a restaurant</v>
      </c>
      <c r="G107" s="295" t="str">
        <f>IF(Badges!J425="A","A"," ")</f>
        <v xml:space="preserve"> </v>
      </c>
      <c r="I107" s="292"/>
      <c r="J107" s="293" t="str">
        <f>Badges!C498</f>
        <v>Dye a flower</v>
      </c>
      <c r="K107" s="295" t="str">
        <f>IF(Badges!J498="A","A"," ")</f>
        <v xml:space="preserve"> </v>
      </c>
      <c r="M107" s="292"/>
      <c r="N107" s="293" t="str">
        <f>Badges!C573</f>
        <v>Your sales numbers are the key</v>
      </c>
      <c r="O107" s="295" t="str">
        <f>IF(Badges!J573="A","A"," ")</f>
        <v xml:space="preserve"> </v>
      </c>
      <c r="Q107" s="370">
        <v>4</v>
      </c>
      <c r="R107" s="329" t="str">
        <f>'Age-Level'!C54</f>
        <v>Learn about bicycle safety</v>
      </c>
      <c r="S107" s="309" t="str">
        <f>IF('Age-Level'!J54="A","A","")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IF(Badges!J426="A","A"," ")</f>
        <v xml:space="preserve"> </v>
      </c>
      <c r="I108" s="292"/>
      <c r="J108" s="293" t="str">
        <f>Badges!C499</f>
        <v>Stop and smell the flowers</v>
      </c>
      <c r="K108" s="295" t="str">
        <f>IF(Badges!J499="A","A"," ")</f>
        <v xml:space="preserve"> </v>
      </c>
      <c r="M108" s="500" t="str">
        <f>Badges!B576</f>
        <v>Customer Insights</v>
      </c>
      <c r="N108" s="501"/>
      <c r="O108" s="501"/>
      <c r="Q108" s="370">
        <v>5</v>
      </c>
      <c r="R108" s="329" t="str">
        <f>'Age-Level'!C55</f>
        <v>Go on a hazard-identification walk</v>
      </c>
      <c r="S108" s="309" t="str">
        <f>IF('Age-Level'!J55="A","A","")</f>
        <v/>
      </c>
      <c r="U108" s="290"/>
      <c r="V108" s="290"/>
    </row>
    <row r="109" spans="1:23" x14ac:dyDescent="0.2">
      <c r="A109" s="292"/>
      <c r="B109" s="293" t="str">
        <f>Badges!C356</f>
        <v>Try black and white</v>
      </c>
      <c r="C109" s="295" t="str">
        <f>IF(Badges!J356="A","A"," ")</f>
        <v xml:space="preserve"> </v>
      </c>
      <c r="E109" s="292"/>
      <c r="F109" s="293" t="str">
        <f>Badges!C427</f>
        <v>Tour a kitchen</v>
      </c>
      <c r="G109" s="295" t="str">
        <f>IF(Badges!J427="A","A"," ")</f>
        <v xml:space="preserve"> </v>
      </c>
      <c r="I109" s="292"/>
      <c r="J109" s="293" t="str">
        <f>Badges!C500</f>
        <v>Meet flower families</v>
      </c>
      <c r="K109" s="295" t="str">
        <f>IF(Badges!J500="A","A","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IF(Badges!J357="A","A","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IF(Badges!J578="A","A"," ")</f>
        <v xml:space="preserve"> </v>
      </c>
      <c r="Q110" s="518" t="s">
        <v>600</v>
      </c>
      <c r="R110" s="527"/>
      <c r="S110" s="527"/>
      <c r="U110" s="369"/>
      <c r="V110" s="369"/>
      <c r="W110" s="328"/>
    </row>
    <row r="111" spans="1:23" x14ac:dyDescent="0.2">
      <c r="A111" s="292"/>
      <c r="B111" s="293" t="str">
        <f>Badges!C358</f>
        <v>Mix and match</v>
      </c>
      <c r="C111" s="295" t="str">
        <f>IF(Badges!J358="A","A"," ")</f>
        <v xml:space="preserve"> </v>
      </c>
      <c r="E111" s="292"/>
      <c r="F111" s="293" t="str">
        <f>Badges!C429</f>
        <v>Make easy weekday breakfasts</v>
      </c>
      <c r="G111" s="295" t="str">
        <f>IF(Badges!J429="A","A"," ")</f>
        <v xml:space="preserve"> </v>
      </c>
      <c r="I111" s="292"/>
      <c r="J111" s="293" t="str">
        <f>Badges!C502</f>
        <v>Flowers are fruits in disguise</v>
      </c>
      <c r="K111" s="295" t="str">
        <f>IF(Badges!J502="A","A"," ")</f>
        <v xml:space="preserve"> </v>
      </c>
      <c r="M111" s="292">
        <v>2</v>
      </c>
      <c r="N111" s="293" t="str">
        <f>Badges!C579</f>
        <v>Do some research at the grocery store</v>
      </c>
      <c r="O111" s="294"/>
      <c r="Q111" s="522" t="str">
        <f>'Fun Patches'!C25</f>
        <v>&lt;LIST PATCH HERE&gt;</v>
      </c>
      <c r="R111" s="528"/>
      <c r="S111" s="304" t="str">
        <f>IF('Fun Patches'!J25="A","A","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IF(Badges!J430="A","A"," ")</f>
        <v xml:space="preserve"> </v>
      </c>
      <c r="I112" s="292"/>
      <c r="J112" s="293" t="str">
        <f>Badges!C503</f>
        <v>Flowers are healers</v>
      </c>
      <c r="K112" s="295" t="str">
        <f>IF(Badges!J503="A","A"," ")</f>
        <v xml:space="preserve"> </v>
      </c>
      <c r="M112" s="292"/>
      <c r="N112" s="293" t="str">
        <f>Badges!C580</f>
        <v>Walk through the aisles with your</v>
      </c>
      <c r="O112" s="295" t="str">
        <f>IF(Badges!J580="A","A"," ")</f>
        <v xml:space="preserve"> </v>
      </c>
      <c r="Q112" s="522" t="str">
        <f>'Fun Patches'!C26</f>
        <v>&lt;LIST PATCH HERE&gt;</v>
      </c>
      <c r="R112" s="528"/>
      <c r="S112" s="304" t="str">
        <f>IF('Fun Patches'!J26="A","A"," ")</f>
        <v xml:space="preserve"> </v>
      </c>
      <c r="U112" s="290"/>
      <c r="V112" s="290"/>
    </row>
    <row r="113" spans="1:22" x14ac:dyDescent="0.2">
      <c r="A113" s="292"/>
      <c r="B113" s="293" t="str">
        <f>Badges!C360</f>
        <v>Draw a picture of something that</v>
      </c>
      <c r="C113" s="295" t="str">
        <f>IF(Badges!J360="A","A"," ")</f>
        <v xml:space="preserve"> </v>
      </c>
      <c r="E113" s="292"/>
      <c r="F113" s="293" t="str">
        <f>Badges!C431</f>
        <v>Make a weekend breakfast</v>
      </c>
      <c r="G113" s="295" t="str">
        <f>IF(Badges!J431="A","A"," ")</f>
        <v xml:space="preserve"> </v>
      </c>
      <c r="I113" s="292"/>
      <c r="J113" s="293" t="str">
        <f>Badges!C504</f>
        <v>Flowers are calming</v>
      </c>
      <c r="K113" s="295" t="str">
        <f>IF(Badges!J504="A","A"," ")</f>
        <v xml:space="preserve"> </v>
      </c>
      <c r="M113" s="292">
        <v>3</v>
      </c>
      <c r="N113" s="293" t="str">
        <f>Badges!C581</f>
        <v>Find out who buys cookies and why</v>
      </c>
      <c r="O113" s="294"/>
      <c r="Q113" s="522" t="str">
        <f>'Fun Patches'!C27</f>
        <v>&lt;LIST PATCH HERE&gt;</v>
      </c>
      <c r="R113" s="528"/>
      <c r="S113" s="304" t="str">
        <f>IF('Fun Patches'!J27="A","A"," ")</f>
        <v xml:space="preserve"> </v>
      </c>
      <c r="U113" s="290"/>
      <c r="V113" s="290"/>
    </row>
    <row r="114" spans="1:22" x14ac:dyDescent="0.2">
      <c r="A114" s="292"/>
      <c r="B114" s="293" t="str">
        <f>Badges!C361</f>
        <v>Use hatching and crosshatching</v>
      </c>
      <c r="C114" s="295" t="str">
        <f>IF(Badges!J361="A","A","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IF(Badges!J582="A","A"," ")</f>
        <v xml:space="preserve"> </v>
      </c>
      <c r="Q114" s="522" t="str">
        <f>'Fun Patches'!C28</f>
        <v>&lt;LIST PATCH HERE&gt;</v>
      </c>
      <c r="R114" s="528"/>
      <c r="S114" s="304" t="str">
        <f>IF('Fun Patches'!J28="A","A"," ")</f>
        <v xml:space="preserve"> </v>
      </c>
      <c r="U114" s="290"/>
      <c r="V114" s="290"/>
    </row>
    <row r="115" spans="1:22" x14ac:dyDescent="0.2">
      <c r="A115" s="292"/>
      <c r="B115" s="293" t="str">
        <f>Badges!C362</f>
        <v>Use smudging to make shadows</v>
      </c>
      <c r="C115" s="295" t="str">
        <f>IF(Badges!J362="A","A"," ")</f>
        <v xml:space="preserve"> </v>
      </c>
      <c r="E115" s="292"/>
      <c r="F115" s="293" t="str">
        <f>Badges!C433</f>
        <v>Faltbread</v>
      </c>
      <c r="G115" s="295" t="str">
        <f>IF(Badges!J433="A","A"," ")</f>
        <v xml:space="preserve"> </v>
      </c>
      <c r="I115" s="292"/>
      <c r="J115" s="293" t="str">
        <f>Badges!C506</f>
        <v>Make a flower necklace</v>
      </c>
      <c r="K115" s="295" t="str">
        <f>IF(Badges!J506="A","A"," ")</f>
        <v xml:space="preserve"> </v>
      </c>
      <c r="M115" s="292">
        <v>4</v>
      </c>
      <c r="N115" s="293" t="str">
        <f>Badges!C583</f>
        <v>Learn from people who don't buy</v>
      </c>
      <c r="O115" s="294"/>
      <c r="Q115" s="522" t="str">
        <f>'Fun Patches'!C29</f>
        <v>&lt;LIST PATCH HERE&gt;</v>
      </c>
      <c r="R115" s="528"/>
      <c r="S115" s="304" t="str">
        <f>IF('Fun Patches'!J29="A","A","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IF(Badges!J434="A","A"," ")</f>
        <v xml:space="preserve"> </v>
      </c>
      <c r="I116" s="292"/>
      <c r="J116" s="293" t="str">
        <f>Badges!C507</f>
        <v>Dried-flower art</v>
      </c>
      <c r="K116" s="295" t="str">
        <f>IF(Badges!J507="A","A"," ")</f>
        <v xml:space="preserve"> </v>
      </c>
      <c r="M116" s="292"/>
      <c r="N116" s="293" t="str">
        <f>Badges!C584</f>
        <v>Hearing people say, "No, thanks"</v>
      </c>
      <c r="O116" s="295" t="str">
        <f>IF(Badges!J584="A","A"," ")</f>
        <v xml:space="preserve"> </v>
      </c>
      <c r="Q116" s="522" t="str">
        <f>'Fun Patches'!C30</f>
        <v>&lt;LIST PATCH HERE&gt;</v>
      </c>
      <c r="R116" s="528"/>
      <c r="S116" s="304" t="str">
        <f>IF('Fun Patches'!J30="A","A"," ")</f>
        <v xml:space="preserve"> </v>
      </c>
    </row>
    <row r="117" spans="1:22" x14ac:dyDescent="0.2">
      <c r="A117" s="292"/>
      <c r="B117" s="293" t="str">
        <f>Badges!C364</f>
        <v>Draw an outdoor scene</v>
      </c>
      <c r="C117" s="295" t="str">
        <f>IF(Badges!J364="A","A"," ")</f>
        <v xml:space="preserve"> </v>
      </c>
      <c r="E117" s="292"/>
      <c r="F117" s="293" t="str">
        <f>Badges!C435</f>
        <v>Pocket food</v>
      </c>
      <c r="G117" s="295" t="str">
        <f>IF(Badges!J435="A","A"," ")</f>
        <v xml:space="preserve"> </v>
      </c>
      <c r="I117" s="292"/>
      <c r="J117" s="293" t="str">
        <f>Badges!C508</f>
        <v>Fun with flower look-alikes</v>
      </c>
      <c r="K117" s="295" t="str">
        <f>IF(Badges!J508="A","A"," ")</f>
        <v xml:space="preserve"> </v>
      </c>
      <c r="M117" s="292">
        <v>5</v>
      </c>
      <c r="N117" s="293" t="str">
        <f>Badges!C585</f>
        <v>Listen for clues and ask great questions</v>
      </c>
      <c r="O117" s="294"/>
      <c r="Q117" s="522" t="str">
        <f>'Fun Patches'!C31</f>
        <v>&lt;LIST PATCH HERE&gt;</v>
      </c>
      <c r="R117" s="528"/>
      <c r="S117" s="304" t="str">
        <f>IF('Fun Patches'!J31="A","A"," ")</f>
        <v xml:space="preserve"> </v>
      </c>
    </row>
    <row r="118" spans="1:22" x14ac:dyDescent="0.2">
      <c r="A118" s="292"/>
      <c r="B118" s="293" t="str">
        <f>Badges!C365</f>
        <v>Zoom in on an object</v>
      </c>
      <c r="C118" s="295" t="str">
        <f>IF(Badges!J365="A","A","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IF(Badges!J586="A","A"," ")</f>
        <v xml:space="preserve"> </v>
      </c>
      <c r="Q118" s="522" t="str">
        <f>'Fun Patches'!C32</f>
        <v>&lt;LIST PATCH HERE&gt;</v>
      </c>
      <c r="R118" s="528"/>
      <c r="S118" s="304" t="str">
        <f>IF('Fun Patches'!J32="A","A"," ")</f>
        <v xml:space="preserve"> </v>
      </c>
    </row>
    <row r="119" spans="1:22" x14ac:dyDescent="0.2">
      <c r="A119" s="292"/>
      <c r="B119" s="293" t="str">
        <f>Badges!C366</f>
        <v>Take a bug's-eye view</v>
      </c>
      <c r="C119" s="295" t="str">
        <f>IF(Badges!J366="A","A"," ")</f>
        <v xml:space="preserve"> </v>
      </c>
      <c r="E119" s="292"/>
      <c r="F119" s="293" t="str">
        <f>Badges!C437</f>
        <v>Make a dessert you've never</v>
      </c>
      <c r="G119" s="295" t="str">
        <f>IF(Badges!J437="A","A"," ")</f>
        <v xml:space="preserve"> </v>
      </c>
      <c r="I119" s="292"/>
      <c r="J119" s="293" t="str">
        <f>Badges!C510</f>
        <v>Bouquet</v>
      </c>
      <c r="K119" s="295" t="str">
        <f>IF(Badges!J510="A","A"," ")</f>
        <v xml:space="preserve"> </v>
      </c>
      <c r="M119" s="302"/>
      <c r="N119" s="318"/>
      <c r="O119" s="328"/>
      <c r="Q119" s="522" t="str">
        <f>'Fun Patches'!C33</f>
        <v>&lt;LIST PATCH HERE&gt;</v>
      </c>
      <c r="R119" s="528"/>
      <c r="S119" s="304" t="str">
        <f>IF('Fun Patches'!J33="A","A","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IF(Badges!J438="A","A"," ")</f>
        <v xml:space="preserve"> </v>
      </c>
      <c r="I120" s="292"/>
      <c r="J120" s="293" t="str">
        <f>Badges!C511</f>
        <v>Corsage</v>
      </c>
      <c r="K120" s="295" t="str">
        <f>IF(Badges!J511="A","A"," ")</f>
        <v xml:space="preserve"> </v>
      </c>
      <c r="M120" s="518" t="s">
        <v>89</v>
      </c>
      <c r="N120" s="527"/>
      <c r="O120" s="527"/>
      <c r="Q120" s="522" t="str">
        <f>'Fun Patches'!C34</f>
        <v>&lt;LIST PATCH HERE&gt;</v>
      </c>
      <c r="R120" s="528"/>
      <c r="S120" s="304" t="str">
        <f>IF('Fun Patches'!J34="A","A"," ")</f>
        <v xml:space="preserve"> </v>
      </c>
    </row>
    <row r="121" spans="1:22" x14ac:dyDescent="0.2">
      <c r="A121" s="292"/>
      <c r="B121" s="293" t="str">
        <f>Badges!C368</f>
        <v>Draw a new cover for your</v>
      </c>
      <c r="C121" s="295" t="str">
        <f>IF(Badges!J368="A","A"," ")</f>
        <v xml:space="preserve"> </v>
      </c>
      <c r="E121" s="292"/>
      <c r="F121" s="293" t="str">
        <f>Badges!C439</f>
        <v>Make a holiday dessert</v>
      </c>
      <c r="G121" s="295" t="str">
        <f>IF(Badges!J439="A","A"," ")</f>
        <v xml:space="preserve"> </v>
      </c>
      <c r="I121" s="292"/>
      <c r="J121" s="293" t="str">
        <f>Badges!C512</f>
        <v>Arrangement</v>
      </c>
      <c r="K121" s="295" t="str">
        <f>IF(Badges!J512="A","A"," ")</f>
        <v xml:space="preserve"> </v>
      </c>
      <c r="M121" s="529" t="str">
        <f>'Fun Patches'!C5</f>
        <v>&lt;LIST PATCH HERE&gt;</v>
      </c>
      <c r="N121" s="530"/>
      <c r="O121" s="295" t="str">
        <f>IF('Fun Patches'!J5="A","A"," ")</f>
        <v xml:space="preserve"> </v>
      </c>
      <c r="Q121" s="522" t="str">
        <f>'Fun Patches'!C35</f>
        <v>&lt;LIST PATCH HERE&gt;</v>
      </c>
      <c r="R121" s="528"/>
      <c r="S121" s="304" t="str">
        <f>IF('Fun Patches'!J35="A","A"," ")</f>
        <v xml:space="preserve"> </v>
      </c>
    </row>
    <row r="122" spans="1:22" x14ac:dyDescent="0.2">
      <c r="A122" s="292"/>
      <c r="B122" s="293" t="str">
        <f>Badges!C369</f>
        <v>Draw a cartoon</v>
      </c>
      <c r="C122" s="295" t="str">
        <f>IF(Badges!J369="A","A","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Patches'!J6="A","A"," ")</f>
        <v xml:space="preserve"> </v>
      </c>
      <c r="Q122" s="522" t="str">
        <f>'Fun Patches'!C36</f>
        <v>&lt;LIST PATCH HERE&gt;</v>
      </c>
      <c r="R122" s="528"/>
      <c r="S122" s="304" t="str">
        <f>IF('Fun Patches'!J36="A","A"," ")</f>
        <v xml:space="preserve"> </v>
      </c>
    </row>
    <row r="123" spans="1:22" x14ac:dyDescent="0.2">
      <c r="A123" s="292"/>
      <c r="B123" s="293" t="str">
        <f>Badges!C370</f>
        <v>Draw a logo</v>
      </c>
      <c r="C123" s="295" t="str">
        <f>IF(Badges!J370="A","A"," ")</f>
        <v xml:space="preserve"> </v>
      </c>
      <c r="E123" s="292"/>
      <c r="F123" s="293" t="str">
        <f>Badges!C441</f>
        <v xml:space="preserve">Make a salad meal using a </v>
      </c>
      <c r="G123" s="295" t="str">
        <f>IF(Badges!J441="A","A"," ")</f>
        <v xml:space="preserve"> </v>
      </c>
      <c r="I123" s="292">
        <v>1</v>
      </c>
      <c r="J123" s="293" t="str">
        <f>Badges!C517</f>
        <v>Explore businesses you might like</v>
      </c>
      <c r="K123" s="294"/>
      <c r="M123" s="522" t="str">
        <f>'Fun Patches'!C7</f>
        <v>&lt;LIST PATCH HERE&gt;</v>
      </c>
      <c r="N123" s="528"/>
      <c r="O123" s="304" t="str">
        <f>IF('Fun Patches'!J7="A","A"," ")</f>
        <v xml:space="preserve"> </v>
      </c>
      <c r="Q123" s="522" t="str">
        <f>'Fun Patches'!C37</f>
        <v>&lt;LIST PATCH HERE&gt;</v>
      </c>
      <c r="R123" s="528"/>
      <c r="S123" s="304" t="str">
        <f>IF('Fun Patches'!J37="A","A"," ")</f>
        <v xml:space="preserve"> </v>
      </c>
    </row>
    <row r="124" spans="1:22" x14ac:dyDescent="0.2">
      <c r="A124" s="292">
        <v>5</v>
      </c>
      <c r="B124" s="293" t="str">
        <f>Badges!C371</f>
        <v>Make your masterpiece-and show</v>
      </c>
      <c r="C124" s="294"/>
      <c r="E124" s="292"/>
      <c r="F124" s="293" t="str">
        <f>Badges!C442</f>
        <v>Make a soup, stew, or other</v>
      </c>
      <c r="G124" s="295" t="str">
        <f>IF(Badges!J442="A","A"," ")</f>
        <v xml:space="preserve"> </v>
      </c>
      <c r="I124" s="292"/>
      <c r="J124" s="293" t="str">
        <f>Badges!C518</f>
        <v>Go straight to the source</v>
      </c>
      <c r="K124" s="295" t="str">
        <f>IF(Badges!J518="A","A"," ")</f>
        <v xml:space="preserve"> </v>
      </c>
      <c r="M124" s="522" t="str">
        <f>'Fun Patches'!C8</f>
        <v>&lt;LIST PATCH HERE&gt;</v>
      </c>
      <c r="N124" s="528"/>
      <c r="O124" s="304" t="str">
        <f>IF('Fun Patches'!J8="A","A"," ")</f>
        <v xml:space="preserve"> </v>
      </c>
      <c r="Q124" s="522" t="str">
        <f>'Fun Patches'!C38</f>
        <v>&lt;LIST PATCH HERE&gt;</v>
      </c>
      <c r="R124" s="528"/>
      <c r="S124" s="304" t="str">
        <f>IF('Fun Patches'!J38="A","A"," ")</f>
        <v xml:space="preserve"> </v>
      </c>
    </row>
    <row r="125" spans="1:22" x14ac:dyDescent="0.2">
      <c r="A125" s="292"/>
      <c r="B125" s="293" t="str">
        <f>Badges!C372</f>
        <v>Host an art show at a group</v>
      </c>
      <c r="C125" s="295" t="str">
        <f>IF(Badges!J372="A","A"," ")</f>
        <v xml:space="preserve"> </v>
      </c>
      <c r="E125" s="292"/>
      <c r="F125" s="293" t="str">
        <f>Badges!C443</f>
        <v>Make three dishes for one meal</v>
      </c>
      <c r="G125" s="295" t="str">
        <f>IF(Badges!J443="A","A"," ")</f>
        <v xml:space="preserve"> </v>
      </c>
      <c r="I125" s="292"/>
      <c r="J125" s="293" t="str">
        <f>Badges!C519</f>
        <v>Get associated</v>
      </c>
      <c r="K125" s="295" t="str">
        <f>IF(Badges!J519="A","A"," ")</f>
        <v xml:space="preserve"> </v>
      </c>
      <c r="M125" s="522" t="str">
        <f>'Fun Patches'!C9</f>
        <v>&lt;LIST PATCH HERE&gt;</v>
      </c>
      <c r="N125" s="528"/>
      <c r="O125" s="304" t="str">
        <f>IF('Fun Patches'!J9="A","A"," ")</f>
        <v xml:space="preserve"> </v>
      </c>
      <c r="Q125" s="522" t="str">
        <f>'Fun Patches'!C39</f>
        <v>&lt;LIST PATCH HERE&gt;</v>
      </c>
      <c r="R125" s="528"/>
      <c r="S125" s="304" t="str">
        <f>IF('Fun Patches'!J39="A","A"," ")</f>
        <v xml:space="preserve"> </v>
      </c>
    </row>
    <row r="126" spans="1:22" x14ac:dyDescent="0.2">
      <c r="A126" s="292"/>
      <c r="B126" s="293" t="str">
        <f>Badges!C373</f>
        <v>Host an art gallery party at</v>
      </c>
      <c r="C126" s="295" t="str">
        <f>IF(Badges!J373="A","A"," ")</f>
        <v xml:space="preserve"> </v>
      </c>
      <c r="E126" s="500" t="str">
        <f>Badges!B446</f>
        <v>Junior First Aid</v>
      </c>
      <c r="F126" s="501"/>
      <c r="G126" s="501"/>
      <c r="I126" s="292"/>
      <c r="J126" s="293" t="str">
        <f>Badges!C520</f>
        <v>Read all about it</v>
      </c>
      <c r="K126" s="295" t="str">
        <f>IF(Badges!J520="A","A"," ")</f>
        <v xml:space="preserve"> </v>
      </c>
      <c r="M126" s="522" t="str">
        <f>'Fun Patches'!C10</f>
        <v>&lt;LIST PATCH HERE&gt;</v>
      </c>
      <c r="N126" s="528"/>
      <c r="O126" s="304" t="str">
        <f>IF('Fun Patches'!J10="A","A"," ")</f>
        <v xml:space="preserve"> </v>
      </c>
      <c r="Q126" s="522" t="str">
        <f>'Fun Patches'!C40</f>
        <v>&lt;LIST PATCH HERE&gt;</v>
      </c>
      <c r="R126" s="528"/>
      <c r="S126" s="304" t="str">
        <f>IF('Fun Patches'!J40="A","A"," ")</f>
        <v xml:space="preserve"> </v>
      </c>
    </row>
    <row r="127" spans="1:22" x14ac:dyDescent="0.2">
      <c r="A127" s="292"/>
      <c r="B127" s="293" t="str">
        <f>Badges!C374</f>
        <v>Create a special art scrapbook</v>
      </c>
      <c r="C127" s="295" t="str">
        <f>IF(Badges!J374="A","A","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Patches'!J11="A","A"," ")</f>
        <v xml:space="preserve"> </v>
      </c>
      <c r="Q127" s="522" t="str">
        <f>'Fun Patches'!C41</f>
        <v>&lt;LIST PATCH HERE&gt;</v>
      </c>
      <c r="R127" s="528"/>
      <c r="S127" s="304" t="str">
        <f>IF('Fun Patches'!J41="A","A"," ")</f>
        <v xml:space="preserve"> </v>
      </c>
    </row>
    <row r="128" spans="1:22" x14ac:dyDescent="0.2">
      <c r="A128" s="500" t="str">
        <f>Badges!B377</f>
        <v>Practice with Purpose</v>
      </c>
      <c r="B128" s="501"/>
      <c r="C128" s="501"/>
      <c r="E128" s="292"/>
      <c r="F128" s="293" t="str">
        <f>Badges!C448</f>
        <v>Make posters</v>
      </c>
      <c r="G128" s="295" t="str">
        <f>IF(Badges!J448="A","A"," ")</f>
        <v xml:space="preserve"> </v>
      </c>
      <c r="I128" s="292"/>
      <c r="J128" s="293" t="str">
        <f>Badges!C522</f>
        <v>Follow in someone's footsteps</v>
      </c>
      <c r="K128" s="295" t="str">
        <f>IF(Badges!J522="A","A"," ")</f>
        <v xml:space="preserve"> </v>
      </c>
      <c r="M128" s="522" t="str">
        <f>'Fun Patches'!C12</f>
        <v>&lt;LIST PATCH HERE&gt;</v>
      </c>
      <c r="N128" s="528"/>
      <c r="O128" s="304" t="str">
        <f>IF('Fun Patches'!J12="A","A"," ")</f>
        <v xml:space="preserve"> </v>
      </c>
      <c r="Q128" s="522" t="str">
        <f>'Fun Patches'!C42</f>
        <v>&lt;LIST PATCH HERE&gt;</v>
      </c>
      <c r="R128" s="528"/>
      <c r="S128" s="304" t="str">
        <f>IF('Fun Patches'!J42="A","A"," ")</f>
        <v xml:space="preserve"> </v>
      </c>
    </row>
    <row r="129" spans="1:19" x14ac:dyDescent="0.2">
      <c r="A129" s="292">
        <v>1</v>
      </c>
      <c r="B129" s="293" t="str">
        <f>Badges!C378</f>
        <v>Decide on your goal</v>
      </c>
      <c r="C129" s="294"/>
      <c r="E129" s="292"/>
      <c r="F129" s="293" t="str">
        <f>Badges!C449</f>
        <v>Create a skit</v>
      </c>
      <c r="G129" s="295" t="str">
        <f>IF(Badges!J449="A","A"," ")</f>
        <v xml:space="preserve"> </v>
      </c>
      <c r="I129" s="292"/>
      <c r="J129" s="293" t="str">
        <f>Badges!C523</f>
        <v>Get on the phone</v>
      </c>
      <c r="K129" s="295" t="str">
        <f>IF(Badges!J523="A","A"," ")</f>
        <v xml:space="preserve"> </v>
      </c>
      <c r="M129" s="522" t="str">
        <f>'Fun Patches'!C13</f>
        <v>&lt;LIST PATCH HERE&gt;</v>
      </c>
      <c r="N129" s="528"/>
      <c r="O129" s="304" t="str">
        <f>IF('Fun Patches'!J13="A","A"," ")</f>
        <v xml:space="preserve"> </v>
      </c>
      <c r="Q129" s="522" t="str">
        <f>'Fun Patches'!C43</f>
        <v>&lt;LIST PATCH HERE&gt;</v>
      </c>
      <c r="R129" s="528"/>
      <c r="S129" s="304" t="str">
        <f>IF('Fun Patches'!J43="A","A"," ")</f>
        <v xml:space="preserve"> </v>
      </c>
    </row>
    <row r="130" spans="1:19" x14ac:dyDescent="0.2">
      <c r="A130" s="292"/>
      <c r="B130" s="293" t="str">
        <f>Badges!C379</f>
        <v>Ask a coach for advice</v>
      </c>
      <c r="C130" s="295" t="str">
        <f>IF(Badges!J379="A","A"," ")</f>
        <v xml:space="preserve"> </v>
      </c>
      <c r="E130" s="292"/>
      <c r="F130" s="293" t="str">
        <f>Badges!C450</f>
        <v xml:space="preserve">Make a short video  </v>
      </c>
      <c r="G130" s="295" t="str">
        <f>IF(Badges!J450="A","A"," ")</f>
        <v xml:space="preserve"> </v>
      </c>
      <c r="I130" s="292"/>
      <c r="J130" s="293" t="str">
        <f>Badges!C524</f>
        <v>Invite an expert speaker</v>
      </c>
      <c r="K130" s="295" t="str">
        <f>IF(Badges!J524="A","A"," ")</f>
        <v xml:space="preserve"> </v>
      </c>
      <c r="M130" s="522" t="str">
        <f>'Fun Patches'!C14</f>
        <v>&lt;LIST PATCH HERE&gt;</v>
      </c>
      <c r="N130" s="528"/>
      <c r="O130" s="304" t="str">
        <f>IF('Fun Patches'!J14="A","A"," ")</f>
        <v xml:space="preserve"> </v>
      </c>
      <c r="Q130" s="522" t="str">
        <f>'Fun Patches'!C44</f>
        <v>&lt;LIST PATCH HERE&gt;</v>
      </c>
      <c r="R130" s="528"/>
      <c r="S130" s="304" t="str">
        <f>IF('Fun Patches'!J44="A","A"," ")</f>
        <v xml:space="preserve"> </v>
      </c>
    </row>
    <row r="131" spans="1:19" x14ac:dyDescent="0.2">
      <c r="A131" s="292"/>
      <c r="B131" s="293" t="str">
        <f>Badges!C380</f>
        <v>Speak to a trainer at a gym or</v>
      </c>
      <c r="C131" s="295" t="str">
        <f>IF(Badges!J380="A","A","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Patches'!J15="A","A"," ")</f>
        <v xml:space="preserve"> </v>
      </c>
      <c r="Q131" s="522" t="str">
        <f>'Fun Patches'!C45</f>
        <v>&lt;LIST PATCH HERE&gt;</v>
      </c>
      <c r="R131" s="528"/>
      <c r="S131" s="304" t="str">
        <f>IF('Fun Patches'!J45="A","A"," ")</f>
        <v xml:space="preserve"> </v>
      </c>
    </row>
    <row r="132" spans="1:19" x14ac:dyDescent="0.2">
      <c r="A132" s="292"/>
      <c r="B132" s="293" t="str">
        <f>Badges!C381</f>
        <v>Talk with a physical education or</v>
      </c>
      <c r="C132" s="295" t="str">
        <f>IF(Badges!J381="A","A"," ")</f>
        <v xml:space="preserve"> </v>
      </c>
      <c r="E132" s="292"/>
      <c r="F132" s="293" t="str">
        <f>Badges!C452</f>
        <v>Talk to an EMT or firefighter</v>
      </c>
      <c r="G132" s="295" t="str">
        <f>IF(Badges!J452="A","A"," ")</f>
        <v xml:space="preserve"> </v>
      </c>
      <c r="I132" s="292"/>
      <c r="J132" s="293" t="str">
        <f>Badges!C526</f>
        <v>Take it to the bank</v>
      </c>
      <c r="K132" s="295" t="str">
        <f>IF(Badges!J526="A","A"," ")</f>
        <v xml:space="preserve"> </v>
      </c>
      <c r="M132" s="522" t="str">
        <f>'Fun Patches'!C16</f>
        <v>&lt;LIST PATCH HERE&gt;</v>
      </c>
      <c r="N132" s="528"/>
      <c r="O132" s="304" t="str">
        <f>IF('Fun Patches'!J16="A","A"," ")</f>
        <v xml:space="preserve"> </v>
      </c>
      <c r="Q132" s="522" t="str">
        <f>'Fun Patches'!C46</f>
        <v>&lt;LIST PATCH HERE&gt;</v>
      </c>
      <c r="R132" s="528"/>
      <c r="S132" s="304" t="str">
        <f>IF('Fun Patches'!J46="A","A"," ")</f>
        <v xml:space="preserve"> </v>
      </c>
    </row>
    <row r="133" spans="1:19" x14ac:dyDescent="0.2">
      <c r="A133" s="292">
        <v>2</v>
      </c>
      <c r="B133" s="293" t="str">
        <f>Badges!C382</f>
        <v>Increase your endurance</v>
      </c>
      <c r="C133" s="294"/>
      <c r="E133" s="292"/>
      <c r="F133" s="293" t="str">
        <f>Badges!C453</f>
        <v>Talk to police officers</v>
      </c>
      <c r="G133" s="295" t="str">
        <f>IF(Badges!J453="A","A"," ")</f>
        <v xml:space="preserve"> </v>
      </c>
      <c r="I133" s="292"/>
      <c r="J133" s="293" t="str">
        <f>Badges!C527</f>
        <v>Meet the Chamber of Commerce</v>
      </c>
      <c r="K133" s="295" t="str">
        <f>IF(Badges!J527="A","A"," ")</f>
        <v xml:space="preserve"> </v>
      </c>
      <c r="M133" s="529" t="str">
        <f>'Fun Patches'!C17</f>
        <v>&lt;LIST PATCH HERE&gt;</v>
      </c>
      <c r="N133" s="530"/>
      <c r="O133" s="295" t="str">
        <f>IF('Fun Patches'!J17="A","A"," ")</f>
        <v xml:space="preserve"> </v>
      </c>
      <c r="Q133" s="529" t="str">
        <f>'Fun Patches'!C47</f>
        <v>&lt;LIST PATCH HERE&gt;</v>
      </c>
      <c r="R133" s="530"/>
      <c r="S133" s="295" t="str">
        <f>IF('Fun Patches'!J47="A","A"," ")</f>
        <v xml:space="preserve"> </v>
      </c>
    </row>
    <row r="134" spans="1:19" x14ac:dyDescent="0.2">
      <c r="A134" s="292"/>
      <c r="B134" s="293" t="str">
        <f>Badges!C383</f>
        <v>Run</v>
      </c>
      <c r="C134" s="295" t="str">
        <f>IF(Badges!J383="A","A"," ")</f>
        <v xml:space="preserve"> </v>
      </c>
      <c r="E134" s="292"/>
      <c r="F134" s="293" t="str">
        <f>Badges!C454</f>
        <v>Tour an emergency room or</v>
      </c>
      <c r="G134" s="295" t="str">
        <f>IF(Badges!J454="A","A"," ")</f>
        <v xml:space="preserve"> </v>
      </c>
      <c r="I134" s="292"/>
      <c r="J134" s="293" t="str">
        <f>Badges!C528</f>
        <v>Find out about the Small</v>
      </c>
      <c r="K134" s="295" t="str">
        <f>IF(Badges!J528="A","A"," ")</f>
        <v xml:space="preserve"> </v>
      </c>
      <c r="M134" s="522" t="str">
        <f>'Fun Patches'!C18</f>
        <v>&lt;LIST PATCH HERE&gt;</v>
      </c>
      <c r="N134" s="528"/>
      <c r="O134" s="304" t="str">
        <f>IF('Fun Patches'!J18="A","A"," ")</f>
        <v xml:space="preserve"> </v>
      </c>
      <c r="Q134" s="522" t="str">
        <f>'Fun Patches'!C48</f>
        <v>&lt;LIST PATCH HERE&gt;</v>
      </c>
      <c r="R134" s="528"/>
      <c r="S134" s="304" t="str">
        <f>IF('Fun Patches'!J48="A","A"," ")</f>
        <v xml:space="preserve"> </v>
      </c>
    </row>
    <row r="135" spans="1:19" x14ac:dyDescent="0.2">
      <c r="A135" s="292"/>
      <c r="B135" s="293" t="str">
        <f>Badges!C384</f>
        <v>Dance</v>
      </c>
      <c r="C135" s="295" t="str">
        <f>IF(Badges!J384="A","A","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Patches'!J19="A","A"," ")</f>
        <v xml:space="preserve"> </v>
      </c>
      <c r="Q135" s="522" t="str">
        <f>'Fun Patches'!C49</f>
        <v>&lt;LIST PATCH HERE&gt;</v>
      </c>
      <c r="R135" s="528"/>
      <c r="S135" s="304" t="str">
        <f>IF('Fun Patches'!J49="A","A"," ")</f>
        <v xml:space="preserve"> </v>
      </c>
    </row>
    <row r="136" spans="1:19" x14ac:dyDescent="0.2">
      <c r="A136" s="292"/>
      <c r="B136" s="293" t="str">
        <f>Badges!C385</f>
        <v>Work out routine!</v>
      </c>
      <c r="C136" s="295" t="str">
        <f>IF(Badges!J385="A","A"," ")</f>
        <v xml:space="preserve"> </v>
      </c>
      <c r="E136" s="292"/>
      <c r="F136" s="293" t="str">
        <f>Badges!C456</f>
        <v xml:space="preserve">Make a first aid kit that fits in </v>
      </c>
      <c r="G136" s="295" t="str">
        <f>IF(Badges!J456="A","A"," ")</f>
        <v xml:space="preserve"> </v>
      </c>
      <c r="I136" s="292"/>
      <c r="J136" s="293" t="str">
        <f>Badges!C530</f>
        <v>Create a customer-service pledge</v>
      </c>
      <c r="K136" s="295" t="str">
        <f>IF(Badges!J530="A","A"," ")</f>
        <v xml:space="preserve"> </v>
      </c>
      <c r="M136" s="522" t="str">
        <f>'Fun Patches'!C20</f>
        <v>&lt;LIST PATCH HERE&gt;</v>
      </c>
      <c r="N136" s="528"/>
      <c r="O136" s="304" t="str">
        <f>IF('Fun Patches'!J20="A","A"," ")</f>
        <v xml:space="preserve"> </v>
      </c>
      <c r="Q136" s="522" t="str">
        <f>'Fun Patches'!C50</f>
        <v>&lt;LIST PATCH HERE&gt;</v>
      </c>
      <c r="R136" s="528"/>
      <c r="S136" s="304" t="str">
        <f>IF('Fun Patches'!J50="A","A"," ")</f>
        <v xml:space="preserve"> </v>
      </c>
    </row>
    <row r="137" spans="1:19" x14ac:dyDescent="0.2">
      <c r="A137" s="302"/>
      <c r="B137" s="318"/>
      <c r="C137" s="328"/>
      <c r="E137" s="292"/>
      <c r="F137" s="293" t="str">
        <f>Badges!C457</f>
        <v>Make a kit that fits in a car's</v>
      </c>
      <c r="G137" s="295" t="str">
        <f>IF(Badges!J457="A","A"," ")</f>
        <v xml:space="preserve"> </v>
      </c>
      <c r="I137" s="292"/>
      <c r="J137" s="293" t="str">
        <f>Badges!C531</f>
        <v>Learn from the best</v>
      </c>
      <c r="K137" s="295" t="str">
        <f>IF(Badges!J531="A","A"," ")</f>
        <v xml:space="preserve"> </v>
      </c>
      <c r="M137" s="522" t="str">
        <f>'Fun Patches'!C21</f>
        <v>&lt;LIST PATCH HERE&gt;</v>
      </c>
      <c r="N137" s="528"/>
      <c r="O137" s="304" t="str">
        <f>IF('Fun Patches'!J21="A","A"," ")</f>
        <v xml:space="preserve"> </v>
      </c>
      <c r="Q137" s="522" t="str">
        <f>'Fun Patches'!C51</f>
        <v>&lt;LIST PATCH HERE&gt;</v>
      </c>
      <c r="R137" s="528"/>
      <c r="S137" s="304" t="str">
        <f>IF('Fun Patches'!J51="A","A"," ")</f>
        <v xml:space="preserve"> </v>
      </c>
    </row>
    <row r="138" spans="1:19" x14ac:dyDescent="0.2">
      <c r="A138" s="302"/>
      <c r="B138" s="318"/>
      <c r="C138" s="328"/>
      <c r="E138" s="292"/>
      <c r="F138" s="293" t="str">
        <f>Badges!C458</f>
        <v>Make a personal kit</v>
      </c>
      <c r="G138" s="295" t="str">
        <f>IF(Badges!J458="A","A"," ")</f>
        <v xml:space="preserve"> </v>
      </c>
      <c r="I138" s="292"/>
      <c r="J138" s="293" t="str">
        <f>Badges!C532</f>
        <v>Invite some experts</v>
      </c>
      <c r="K138" s="295" t="str">
        <f>IF(Badges!J532="A","A"," ")</f>
        <v xml:space="preserve"> </v>
      </c>
      <c r="M138" s="522" t="str">
        <f>'Fun Patches'!C22</f>
        <v>&lt;LIST PATCH HERE&gt;</v>
      </c>
      <c r="N138" s="528"/>
      <c r="O138" s="304" t="str">
        <f>IF('Fun Patches'!J22="A","A"," ")</f>
        <v xml:space="preserve"> </v>
      </c>
      <c r="Q138" s="522" t="str">
        <f>'Fun Patches'!C52</f>
        <v>&lt;LIST PATCH HERE&gt;</v>
      </c>
      <c r="R138" s="528"/>
      <c r="S138" s="304" t="str">
        <f>IF('Fun Patches'!J52="A","A","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Patches'!J23="A","A"," ")</f>
        <v xml:space="preserve"> </v>
      </c>
      <c r="Q139" s="522" t="str">
        <f>'Fun Patches'!C53</f>
        <v>&lt;LIST PATCH HERE&gt;</v>
      </c>
      <c r="R139" s="528"/>
      <c r="S139" s="304" t="str">
        <f>IF('Fun Patches'!J53="A","A","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Patches'!J24="A","A"," ")</f>
        <v xml:space="preserve"> </v>
      </c>
      <c r="Q140" s="522" t="str">
        <f>'Fun Patches'!C54</f>
        <v>&lt;LIST PATCH HERE&gt;</v>
      </c>
      <c r="R140" s="528"/>
      <c r="S140" s="304" t="str">
        <f>IF('Fun Patches'!J54="A","A"," ")</f>
        <v xml:space="preserve"> </v>
      </c>
    </row>
    <row r="141" spans="1:19" ht="23.25" x14ac:dyDescent="0.35">
      <c r="A141" s="507" t="str">
        <f ca="1">MID(CELL("filename",A78),FIND(IF(ISERROR(FIND("]",CELL("filename",A78))),"$","]"),CELL("filename",A78))+1,256)</f>
        <v>Junior 7</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Own'!J31="A","A"," ")</f>
        <v xml:space="preserve"> </v>
      </c>
      <c r="I143" s="292">
        <v>1</v>
      </c>
      <c r="J143" s="329" t="str">
        <f>'Council Own'!C55</f>
        <v>&lt;List Requirement Here&gt;</v>
      </c>
      <c r="K143" s="304" t="str">
        <f>IF('Council Own'!J55="A","A"," ")</f>
        <v xml:space="preserve"> </v>
      </c>
      <c r="M143" s="292">
        <v>1</v>
      </c>
      <c r="N143" s="329" t="str">
        <f>'Council Own'!C79</f>
        <v>&lt;List Requirement Here&gt;</v>
      </c>
      <c r="O143" s="304" t="str">
        <f>IF('Council Own'!J79="A","A"," ")</f>
        <v xml:space="preserve"> </v>
      </c>
      <c r="Q143" s="292">
        <v>1</v>
      </c>
      <c r="R143" s="329" t="str">
        <f>'Council Own'!C103</f>
        <v>&lt;List Requirement Here&gt;</v>
      </c>
      <c r="S143" s="304" t="str">
        <f>IF('Council Own'!J103="A","A"," ")</f>
        <v xml:space="preserve"> </v>
      </c>
    </row>
    <row r="144" spans="1:19" x14ac:dyDescent="0.2">
      <c r="A144" s="546" t="str">
        <f>'Council Own'!B6</f>
        <v>&lt;&lt;List Badge Here&gt;&gt;</v>
      </c>
      <c r="B144" s="547"/>
      <c r="C144" s="297" t="str">
        <f>IF('Council Own'!J28="C","C",IF('Council Own'!J28="P","P",""))</f>
        <v/>
      </c>
      <c r="E144" s="292"/>
      <c r="F144" s="329" t="str">
        <f>'Council Own'!C32</f>
        <v>&lt;List Requirement Here&gt;</v>
      </c>
      <c r="G144" s="304" t="str">
        <f>IF('Council Own'!J32="A","A"," ")</f>
        <v xml:space="preserve"> </v>
      </c>
      <c r="I144" s="292"/>
      <c r="J144" s="329" t="str">
        <f>'Council Own'!C56</f>
        <v>&lt;List Requirement Here&gt;</v>
      </c>
      <c r="K144" s="304" t="str">
        <f>IF('Council Own'!J56="A","A"," ")</f>
        <v xml:space="preserve"> </v>
      </c>
      <c r="M144" s="292"/>
      <c r="N144" s="329" t="str">
        <f>'Council Own'!C80</f>
        <v>&lt;List Requirement Here&gt;</v>
      </c>
      <c r="O144" s="304" t="str">
        <f>IF('Council Own'!J80="A","A"," ")</f>
        <v xml:space="preserve"> </v>
      </c>
      <c r="Q144" s="292"/>
      <c r="R144" s="329" t="str">
        <f>'Council Own'!C104</f>
        <v>&lt;List Requirement Here&gt;</v>
      </c>
      <c r="S144" s="304" t="str">
        <f>IF('Council Own'!J104="A","A"," ")</f>
        <v xml:space="preserve"> </v>
      </c>
    </row>
    <row r="145" spans="1:19" x14ac:dyDescent="0.2">
      <c r="A145" s="546" t="str">
        <f>'Council Own'!B30</f>
        <v>&lt;&lt;List Badge Here&gt;&gt;</v>
      </c>
      <c r="B145" s="547"/>
      <c r="C145" s="297" t="str">
        <f>IF('Council Own'!J52="C","C",IF('Council Own'!J52="P","P",""))</f>
        <v/>
      </c>
      <c r="E145" s="292"/>
      <c r="F145" s="329" t="str">
        <f>'Council Own'!C33</f>
        <v>&lt;List Requirement Here&gt;</v>
      </c>
      <c r="G145" s="304" t="str">
        <f>IF('Council Own'!J33="A","A"," ")</f>
        <v xml:space="preserve"> </v>
      </c>
      <c r="I145" s="292"/>
      <c r="J145" s="329" t="str">
        <f>'Council Own'!C57</f>
        <v>&lt;List Requirement Here&gt;</v>
      </c>
      <c r="K145" s="304" t="str">
        <f>IF('Council Own'!J57="A","A"," ")</f>
        <v xml:space="preserve"> </v>
      </c>
      <c r="M145" s="292"/>
      <c r="N145" s="329" t="str">
        <f>'Council Own'!C81</f>
        <v>&lt;List Requirement Here&gt;</v>
      </c>
      <c r="O145" s="304" t="str">
        <f>IF('Council Own'!J81="A","A"," ")</f>
        <v xml:space="preserve"> </v>
      </c>
      <c r="Q145" s="292"/>
      <c r="R145" s="329" t="str">
        <f>'Council Own'!C105</f>
        <v>&lt;List Requirement Here&gt;</v>
      </c>
      <c r="S145" s="304" t="str">
        <f>IF('Council Own'!J105="A","A"," ")</f>
        <v xml:space="preserve"> </v>
      </c>
    </row>
    <row r="146" spans="1:19" x14ac:dyDescent="0.2">
      <c r="A146" s="546" t="str">
        <f>'Council Own'!B54</f>
        <v>&lt;&lt;List Badge Here&gt;&gt;</v>
      </c>
      <c r="B146" s="547"/>
      <c r="C146" s="297" t="str">
        <f>IF('Council Own'!J76="C","C",IF('Council Own'!J76="P","P",""))</f>
        <v/>
      </c>
      <c r="E146" s="292"/>
      <c r="F146" s="329" t="str">
        <f>'Council Own'!C34</f>
        <v>&lt;List Requirement Here&gt;</v>
      </c>
      <c r="G146" s="304" t="str">
        <f>IF('Council Own'!J34="A","A"," ")</f>
        <v xml:space="preserve"> </v>
      </c>
      <c r="I146" s="292"/>
      <c r="J146" s="329" t="str">
        <f>'Council Own'!C58</f>
        <v>&lt;List Requirement Here&gt;</v>
      </c>
      <c r="K146" s="304" t="str">
        <f>IF('Council Own'!J58="A","A"," ")</f>
        <v xml:space="preserve"> </v>
      </c>
      <c r="M146" s="292"/>
      <c r="N146" s="329" t="str">
        <f>'Council Own'!C82</f>
        <v>&lt;List Requirement Here&gt;</v>
      </c>
      <c r="O146" s="304" t="str">
        <f>IF('Council Own'!J82="A","A"," ")</f>
        <v xml:space="preserve"> </v>
      </c>
      <c r="Q146" s="292"/>
      <c r="R146" s="329" t="str">
        <f>'Council Own'!C106</f>
        <v>&lt;List Requirement Here&gt;</v>
      </c>
      <c r="S146" s="304" t="str">
        <f>IF('Council Own'!J106="A","A"," ")</f>
        <v xml:space="preserve"> </v>
      </c>
    </row>
    <row r="147" spans="1:19" ht="12.75" customHeight="1" x14ac:dyDescent="0.2">
      <c r="A147" s="546" t="str">
        <f>'Council Own'!B78</f>
        <v>&lt;&lt;List Badge Here&gt;&gt;</v>
      </c>
      <c r="B147" s="547"/>
      <c r="C147" s="297" t="str">
        <f>IF('Council Own'!J100="C","C",IF('Council Own'!J100="P","P",""))</f>
        <v/>
      </c>
      <c r="E147" s="292">
        <v>2</v>
      </c>
      <c r="F147" s="329" t="str">
        <f>'Council Own'!C35</f>
        <v>&lt;List Requirement Here&gt;</v>
      </c>
      <c r="G147" s="304" t="str">
        <f>IF('Council Own'!J35="A","A"," ")</f>
        <v xml:space="preserve"> </v>
      </c>
      <c r="I147" s="292">
        <v>2</v>
      </c>
      <c r="J147" s="329" t="str">
        <f>'Council Own'!C59</f>
        <v>&lt;List Requirement Here&gt;</v>
      </c>
      <c r="K147" s="304" t="str">
        <f>IF('Council Own'!J59="A","A"," ")</f>
        <v xml:space="preserve"> </v>
      </c>
      <c r="M147" s="292">
        <v>2</v>
      </c>
      <c r="N147" s="329" t="str">
        <f>'Council Own'!C83</f>
        <v>&lt;List Requirement Here&gt;</v>
      </c>
      <c r="O147" s="304" t="str">
        <f>IF('Council Own'!J83="A","A"," ")</f>
        <v xml:space="preserve"> </v>
      </c>
      <c r="Q147" s="292">
        <v>2</v>
      </c>
      <c r="R147" s="329" t="str">
        <f>'Council Own'!C107</f>
        <v>&lt;List Requirement Here&gt;</v>
      </c>
      <c r="S147" s="304" t="str">
        <f>IF('Council Own'!J107="A","A"," ")</f>
        <v xml:space="preserve"> </v>
      </c>
    </row>
    <row r="148" spans="1:19" ht="12.75" customHeight="1" x14ac:dyDescent="0.2">
      <c r="A148" s="546" t="str">
        <f>'Council Own'!B102</f>
        <v>&lt;&lt;List Badge Here&gt;&gt;</v>
      </c>
      <c r="B148" s="547"/>
      <c r="C148" s="297" t="str">
        <f>IF('Council Own'!J124="C","C",IF('Council Own'!J124="P","P",""))</f>
        <v/>
      </c>
      <c r="E148" s="292"/>
      <c r="F148" s="329" t="str">
        <f>'Council Own'!C36</f>
        <v>&lt;List Requirement Here&gt;</v>
      </c>
      <c r="G148" s="304" t="str">
        <f>IF('Council Own'!J36="A","A"," ")</f>
        <v xml:space="preserve"> </v>
      </c>
      <c r="I148" s="292"/>
      <c r="J148" s="329" t="str">
        <f>'Council Own'!C60</f>
        <v>&lt;List Requirement Here&gt;</v>
      </c>
      <c r="K148" s="304" t="str">
        <f>IF('Council Own'!J60="A","A"," ")</f>
        <v xml:space="preserve"> </v>
      </c>
      <c r="M148" s="292"/>
      <c r="N148" s="329" t="str">
        <f>'Council Own'!C84</f>
        <v>&lt;List Requirement Here&gt;</v>
      </c>
      <c r="O148" s="304" t="str">
        <f>IF('Council Own'!J84="A","A"," ")</f>
        <v xml:space="preserve"> </v>
      </c>
      <c r="Q148" s="292"/>
      <c r="R148" s="329" t="str">
        <f>'Council Own'!C108</f>
        <v>&lt;List Requirement Here&gt;</v>
      </c>
      <c r="S148" s="304" t="str">
        <f>IF('Council Own'!J108="A","A"," ")</f>
        <v xml:space="preserve"> </v>
      </c>
    </row>
    <row r="149" spans="1:19" x14ac:dyDescent="0.2">
      <c r="E149" s="292"/>
      <c r="F149" s="329" t="str">
        <f>'Council Own'!C37</f>
        <v>&lt;List Requirement Here&gt;</v>
      </c>
      <c r="G149" s="304" t="str">
        <f>IF('Council Own'!J37="A","A"," ")</f>
        <v xml:space="preserve"> </v>
      </c>
      <c r="I149" s="292"/>
      <c r="J149" s="329" t="str">
        <f>'Council Own'!C61</f>
        <v>&lt;List Requirement Here&gt;</v>
      </c>
      <c r="K149" s="304" t="str">
        <f>IF('Council Own'!J61="A","A"," ")</f>
        <v xml:space="preserve"> </v>
      </c>
      <c r="M149" s="292"/>
      <c r="N149" s="329" t="str">
        <f>'Council Own'!C85</f>
        <v>&lt;List Requirement Here&gt;</v>
      </c>
      <c r="O149" s="304" t="str">
        <f>IF('Council Own'!J85="A","A"," ")</f>
        <v xml:space="preserve"> </v>
      </c>
      <c r="Q149" s="292"/>
      <c r="R149" s="329" t="str">
        <f>'Council Own'!C109</f>
        <v>&lt;List Requirement Here&gt;</v>
      </c>
      <c r="S149" s="304" t="str">
        <f>IF('Council Own'!J109="A","A"," ")</f>
        <v xml:space="preserve"> </v>
      </c>
    </row>
    <row r="150" spans="1:19" x14ac:dyDescent="0.2">
      <c r="A150" s="504" t="s">
        <v>599</v>
      </c>
      <c r="B150" s="504"/>
      <c r="C150" s="504"/>
      <c r="E150" s="292"/>
      <c r="F150" s="329" t="str">
        <f>'Council Own'!C38</f>
        <v>&lt;List Requirement Here&gt;</v>
      </c>
      <c r="G150" s="304" t="str">
        <f>IF('Council Own'!J38="A","A"," ")</f>
        <v xml:space="preserve"> </v>
      </c>
      <c r="I150" s="292"/>
      <c r="J150" s="329" t="str">
        <f>'Council Own'!C62</f>
        <v>&lt;List Requirement Here&gt;</v>
      </c>
      <c r="K150" s="304" t="str">
        <f>IF('Council Own'!J62="A","A"," ")</f>
        <v xml:space="preserve"> </v>
      </c>
      <c r="M150" s="292"/>
      <c r="N150" s="329" t="str">
        <f>'Council Own'!C86</f>
        <v>&lt;List Requirement Here&gt;</v>
      </c>
      <c r="O150" s="304" t="str">
        <f>IF('Council Own'!J86="A","A"," ")</f>
        <v xml:space="preserve"> </v>
      </c>
      <c r="Q150" s="292"/>
      <c r="R150" s="329" t="str">
        <f>'Council Own'!C110</f>
        <v>&lt;List Requirement Here&gt;</v>
      </c>
      <c r="S150" s="304" t="str">
        <f>IF('Council Own'!J110="A","A"," ")</f>
        <v xml:space="preserve"> </v>
      </c>
    </row>
    <row r="151" spans="1:19" x14ac:dyDescent="0.2">
      <c r="A151" s="305" t="str">
        <f>'Council Own'!B6</f>
        <v>&lt;&lt;List Badge Here&gt;&gt;</v>
      </c>
      <c r="B151" s="305"/>
      <c r="C151" s="305"/>
      <c r="E151" s="292">
        <v>3</v>
      </c>
      <c r="F151" s="329" t="str">
        <f>'Council Own'!C39</f>
        <v>&lt;List Requirement Here&gt;</v>
      </c>
      <c r="G151" s="304" t="str">
        <f>IF('Council Own'!J39="A","A"," ")</f>
        <v xml:space="preserve"> </v>
      </c>
      <c r="I151" s="292">
        <v>3</v>
      </c>
      <c r="J151" s="329" t="str">
        <f>'Council Own'!C63</f>
        <v>&lt;List Requirement Here&gt;</v>
      </c>
      <c r="K151" s="304" t="str">
        <f>IF('Council Own'!J63="A","A"," ")</f>
        <v xml:space="preserve"> </v>
      </c>
      <c r="M151" s="292">
        <v>3</v>
      </c>
      <c r="N151" s="329" t="str">
        <f>'Council Own'!C87</f>
        <v>&lt;List Requirement Here&gt;</v>
      </c>
      <c r="O151" s="304" t="str">
        <f>IF('Council Own'!J87="A","A"," ")</f>
        <v xml:space="preserve"> </v>
      </c>
      <c r="Q151" s="292">
        <v>3</v>
      </c>
      <c r="R151" s="329" t="str">
        <f>'Council Own'!C111</f>
        <v>&lt;List Requirement Here&gt;</v>
      </c>
      <c r="S151" s="304" t="str">
        <f>IF('Council Own'!J111="A","A"," ")</f>
        <v xml:space="preserve"> </v>
      </c>
    </row>
    <row r="152" spans="1:19" x14ac:dyDescent="0.2">
      <c r="A152" s="292">
        <v>1</v>
      </c>
      <c r="B152" s="329" t="str">
        <f>'Council Own'!C7</f>
        <v>&lt;List Requirement Here&gt;</v>
      </c>
      <c r="C152" s="304" t="str">
        <f>IF('Council Own'!J7="A","A"," ")</f>
        <v xml:space="preserve"> </v>
      </c>
      <c r="E152" s="292"/>
      <c r="F152" s="329" t="str">
        <f>'Council Own'!C40</f>
        <v>&lt;List Requirement Here&gt;</v>
      </c>
      <c r="G152" s="304" t="str">
        <f>IF('Council Own'!J40="A","A"," ")</f>
        <v xml:space="preserve"> </v>
      </c>
      <c r="I152" s="292"/>
      <c r="J152" s="329" t="str">
        <f>'Council Own'!C64</f>
        <v>&lt;List Requirement Here&gt;</v>
      </c>
      <c r="K152" s="304" t="str">
        <f>IF('Council Own'!J64="A","A"," ")</f>
        <v xml:space="preserve"> </v>
      </c>
      <c r="M152" s="292"/>
      <c r="N152" s="329" t="str">
        <f>'Council Own'!C88</f>
        <v>&lt;List Requirement Here&gt;</v>
      </c>
      <c r="O152" s="304" t="str">
        <f>IF('Council Own'!J88="A","A"," ")</f>
        <v xml:space="preserve"> </v>
      </c>
      <c r="Q152" s="292"/>
      <c r="R152" s="329" t="str">
        <f>'Council Own'!C112</f>
        <v>&lt;List Requirement Here&gt;</v>
      </c>
      <c r="S152" s="304" t="str">
        <f>IF('Council Own'!J112="A","A"," ")</f>
        <v xml:space="preserve"> </v>
      </c>
    </row>
    <row r="153" spans="1:19" x14ac:dyDescent="0.2">
      <c r="A153" s="292"/>
      <c r="B153" s="329" t="str">
        <f>'Council Own'!C8</f>
        <v>&lt;List Requirement Here&gt;</v>
      </c>
      <c r="C153" s="304" t="str">
        <f>IF('Council Own'!J8="A","A"," ")</f>
        <v xml:space="preserve"> </v>
      </c>
      <c r="E153" s="292"/>
      <c r="F153" s="329" t="str">
        <f>'Council Own'!C41</f>
        <v>&lt;List Requirement Here&gt;</v>
      </c>
      <c r="G153" s="304" t="str">
        <f>IF('Council Own'!J41="A","A"," ")</f>
        <v xml:space="preserve"> </v>
      </c>
      <c r="I153" s="292"/>
      <c r="J153" s="329" t="str">
        <f>'Council Own'!C65</f>
        <v>&lt;List Requirement Here&gt;</v>
      </c>
      <c r="K153" s="304" t="str">
        <f>IF('Council Own'!J65="A","A"," ")</f>
        <v xml:space="preserve"> </v>
      </c>
      <c r="M153" s="292"/>
      <c r="N153" s="329" t="str">
        <f>'Council Own'!C89</f>
        <v>&lt;List Requirement Here&gt;</v>
      </c>
      <c r="O153" s="304" t="str">
        <f>IF('Council Own'!J89="A","A"," ")</f>
        <v xml:space="preserve"> </v>
      </c>
      <c r="Q153" s="292"/>
      <c r="R153" s="329" t="str">
        <f>'Council Own'!C113</f>
        <v>&lt;List Requirement Here&gt;</v>
      </c>
      <c r="S153" s="304" t="str">
        <f>IF('Council Own'!J113="A","A"," ")</f>
        <v xml:space="preserve"> </v>
      </c>
    </row>
    <row r="154" spans="1:19" x14ac:dyDescent="0.2">
      <c r="A154" s="292"/>
      <c r="B154" s="329" t="str">
        <f>'Council Own'!C9</f>
        <v>&lt;List Requirement Here&gt;</v>
      </c>
      <c r="C154" s="304" t="str">
        <f>IF('Council Own'!J9="A","A"," ")</f>
        <v xml:space="preserve"> </v>
      </c>
      <c r="E154" s="292"/>
      <c r="F154" s="329" t="str">
        <f>'Council Own'!C42</f>
        <v>&lt;List Requirement Here&gt;</v>
      </c>
      <c r="G154" s="304" t="str">
        <f>IF('Council Own'!J42="A","A"," ")</f>
        <v xml:space="preserve"> </v>
      </c>
      <c r="I154" s="292"/>
      <c r="J154" s="329" t="str">
        <f>'Council Own'!C66</f>
        <v>&lt;List Requirement Here&gt;</v>
      </c>
      <c r="K154" s="304" t="str">
        <f>IF('Council Own'!J66="A","A"," ")</f>
        <v xml:space="preserve"> </v>
      </c>
      <c r="M154" s="292"/>
      <c r="N154" s="329" t="str">
        <f>'Council Own'!C90</f>
        <v>&lt;List Requirement Here&gt;</v>
      </c>
      <c r="O154" s="304" t="str">
        <f>IF('Council Own'!J90="A","A"," ")</f>
        <v xml:space="preserve"> </v>
      </c>
      <c r="Q154" s="292"/>
      <c r="R154" s="329" t="str">
        <f>'Council Own'!C114</f>
        <v>&lt;List Requirement Here&gt;</v>
      </c>
      <c r="S154" s="304" t="str">
        <f>IF('Council Own'!J114="A","A"," ")</f>
        <v xml:space="preserve"> </v>
      </c>
    </row>
    <row r="155" spans="1:19" x14ac:dyDescent="0.2">
      <c r="A155" s="292"/>
      <c r="B155" s="329" t="str">
        <f>'Council Own'!C10</f>
        <v>&lt;List Requirement Here&gt;</v>
      </c>
      <c r="C155" s="304" t="str">
        <f>IF('Council Own'!J10="A","A"," ")</f>
        <v xml:space="preserve"> </v>
      </c>
      <c r="E155" s="292">
        <v>4</v>
      </c>
      <c r="F155" s="329" t="str">
        <f>'Council Own'!C43</f>
        <v>&lt;List Requirement Here&gt;</v>
      </c>
      <c r="G155" s="304" t="str">
        <f>IF('Council Own'!J43="A","A"," ")</f>
        <v xml:space="preserve"> </v>
      </c>
      <c r="I155" s="292">
        <v>4</v>
      </c>
      <c r="J155" s="329" t="str">
        <f>'Council Own'!C67</f>
        <v>&lt;List Requirement Here&gt;</v>
      </c>
      <c r="K155" s="304" t="str">
        <f>IF('Council Own'!J67="A","A"," ")</f>
        <v xml:space="preserve"> </v>
      </c>
      <c r="M155" s="292">
        <v>4</v>
      </c>
      <c r="N155" s="329" t="str">
        <f>'Council Own'!C91</f>
        <v>&lt;List Requirement Here&gt;</v>
      </c>
      <c r="O155" s="304" t="str">
        <f>IF('Council Own'!J91="A","A"," ")</f>
        <v xml:space="preserve"> </v>
      </c>
      <c r="Q155" s="292">
        <v>4</v>
      </c>
      <c r="R155" s="329" t="str">
        <f>'Council Own'!C115</f>
        <v>&lt;List Requirement Here&gt;</v>
      </c>
      <c r="S155" s="304" t="str">
        <f>IF('Council Own'!J115="A","A"," ")</f>
        <v xml:space="preserve"> </v>
      </c>
    </row>
    <row r="156" spans="1:19" x14ac:dyDescent="0.2">
      <c r="A156" s="292">
        <v>2</v>
      </c>
      <c r="B156" s="329" t="str">
        <f>'Council Own'!C11</f>
        <v>&lt;List Requirement Here&gt;</v>
      </c>
      <c r="C156" s="304" t="str">
        <f>IF('Council Own'!J11="A","A"," ")</f>
        <v xml:space="preserve"> </v>
      </c>
      <c r="E156" s="292"/>
      <c r="F156" s="329" t="str">
        <f>'Council Own'!C44</f>
        <v>&lt;List Requirement Here&gt;</v>
      </c>
      <c r="G156" s="304" t="str">
        <f>IF('Council Own'!J44="A","A"," ")</f>
        <v xml:space="preserve"> </v>
      </c>
      <c r="I156" s="292"/>
      <c r="J156" s="329" t="str">
        <f>'Council Own'!C68</f>
        <v>&lt;List Requirement Here&gt;</v>
      </c>
      <c r="K156" s="304" t="str">
        <f>IF('Council Own'!J68="A","A"," ")</f>
        <v xml:space="preserve"> </v>
      </c>
      <c r="M156" s="292"/>
      <c r="N156" s="329" t="str">
        <f>'Council Own'!C92</f>
        <v>&lt;List Requirement Here&gt;</v>
      </c>
      <c r="O156" s="304" t="str">
        <f>IF('Council Own'!J92="A","A"," ")</f>
        <v xml:space="preserve"> </v>
      </c>
      <c r="Q156" s="292"/>
      <c r="R156" s="329" t="str">
        <f>'Council Own'!C116</f>
        <v>&lt;List Requirement Here&gt;</v>
      </c>
      <c r="S156" s="304" t="str">
        <f>IF('Council Own'!J116="A","A"," ")</f>
        <v xml:space="preserve"> </v>
      </c>
    </row>
    <row r="157" spans="1:19" x14ac:dyDescent="0.2">
      <c r="A157" s="292"/>
      <c r="B157" s="329" t="str">
        <f>'Council Own'!C12</f>
        <v>&lt;List Requirement Here&gt;</v>
      </c>
      <c r="C157" s="304" t="str">
        <f>IF('Council Own'!J12="A","A"," ")</f>
        <v xml:space="preserve"> </v>
      </c>
      <c r="E157" s="292"/>
      <c r="F157" s="329" t="str">
        <f>'Council Own'!C45</f>
        <v>&lt;List Requirement Here&gt;</v>
      </c>
      <c r="G157" s="304" t="str">
        <f>IF('Council Own'!J45="A","A"," ")</f>
        <v xml:space="preserve"> </v>
      </c>
      <c r="I157" s="292"/>
      <c r="J157" s="329" t="str">
        <f>'Council Own'!C69</f>
        <v>&lt;List Requirement Here&gt;</v>
      </c>
      <c r="K157" s="304" t="str">
        <f>IF('Council Own'!J69="A","A"," ")</f>
        <v xml:space="preserve"> </v>
      </c>
      <c r="M157" s="292"/>
      <c r="N157" s="329" t="str">
        <f>'Council Own'!C93</f>
        <v>&lt;List Requirement Here&gt;</v>
      </c>
      <c r="O157" s="304" t="str">
        <f>IF('Council Own'!J93="A","A"," ")</f>
        <v xml:space="preserve"> </v>
      </c>
      <c r="Q157" s="292"/>
      <c r="R157" s="329" t="str">
        <f>'Council Own'!C117</f>
        <v>&lt;List Requirement Here&gt;</v>
      </c>
      <c r="S157" s="304" t="str">
        <f>IF('Council Own'!J117="A","A"," ")</f>
        <v xml:space="preserve"> </v>
      </c>
    </row>
    <row r="158" spans="1:19" x14ac:dyDescent="0.2">
      <c r="A158" s="292"/>
      <c r="B158" s="329" t="str">
        <f>'Council Own'!C13</f>
        <v>&lt;List Requirement Here&gt;</v>
      </c>
      <c r="C158" s="304" t="str">
        <f>IF('Council Own'!J13="A","A"," ")</f>
        <v xml:space="preserve"> </v>
      </c>
      <c r="E158" s="292"/>
      <c r="F158" s="329" t="str">
        <f>'Council Own'!C46</f>
        <v>&lt;List Requirement Here&gt;</v>
      </c>
      <c r="G158" s="304" t="str">
        <f>IF('Council Own'!J46="A","A"," ")</f>
        <v xml:space="preserve"> </v>
      </c>
      <c r="I158" s="292"/>
      <c r="J158" s="329" t="str">
        <f>'Council Own'!C70</f>
        <v>&lt;List Requirement Here&gt;</v>
      </c>
      <c r="K158" s="304" t="str">
        <f>IF('Council Own'!J70="A","A"," ")</f>
        <v xml:space="preserve"> </v>
      </c>
      <c r="M158" s="292"/>
      <c r="N158" s="329" t="str">
        <f>'Council Own'!C94</f>
        <v>&lt;List Requirement Here&gt;</v>
      </c>
      <c r="O158" s="304" t="str">
        <f>IF('Council Own'!J94="A","A"," ")</f>
        <v xml:space="preserve"> </v>
      </c>
      <c r="Q158" s="292"/>
      <c r="R158" s="329" t="str">
        <f>'Council Own'!C118</f>
        <v>&lt;List Requirement Here&gt;</v>
      </c>
      <c r="S158" s="304" t="str">
        <f>IF('Council Own'!J118="A","A"," ")</f>
        <v xml:space="preserve"> </v>
      </c>
    </row>
    <row r="159" spans="1:19" x14ac:dyDescent="0.2">
      <c r="A159" s="292"/>
      <c r="B159" s="329" t="str">
        <f>'Council Own'!C14</f>
        <v>&lt;List Requirement Here&gt;</v>
      </c>
      <c r="C159" s="304" t="str">
        <f>IF('Council Own'!J14="A","A"," ")</f>
        <v xml:space="preserve"> </v>
      </c>
      <c r="E159" s="292">
        <v>5</v>
      </c>
      <c r="F159" s="329" t="str">
        <f>'Council Own'!C47</f>
        <v>&lt;List Requirement Here&gt;</v>
      </c>
      <c r="G159" s="304" t="str">
        <f>IF('Council Own'!J47="A","A"," ")</f>
        <v xml:space="preserve"> </v>
      </c>
      <c r="I159" s="292">
        <v>5</v>
      </c>
      <c r="J159" s="329" t="str">
        <f>'Council Own'!C71</f>
        <v>&lt;List Requirement Here&gt;</v>
      </c>
      <c r="K159" s="304" t="str">
        <f>IF('Council Own'!J71="A","A"," ")</f>
        <v xml:space="preserve"> </v>
      </c>
      <c r="M159" s="292">
        <v>5</v>
      </c>
      <c r="N159" s="329" t="str">
        <f>'Council Own'!C95</f>
        <v>&lt;List Requirement Here&gt;</v>
      </c>
      <c r="O159" s="304" t="str">
        <f>IF('Council Own'!J95="A","A"," ")</f>
        <v xml:space="preserve"> </v>
      </c>
      <c r="Q159" s="292">
        <v>5</v>
      </c>
      <c r="R159" s="329" t="str">
        <f>'Council Own'!C119</f>
        <v>&lt;List Requirement Here&gt;</v>
      </c>
      <c r="S159" s="304" t="str">
        <f>IF('Council Own'!J119="A","A"," ")</f>
        <v xml:space="preserve"> </v>
      </c>
    </row>
    <row r="160" spans="1:19" x14ac:dyDescent="0.2">
      <c r="A160" s="292">
        <v>3</v>
      </c>
      <c r="B160" s="329" t="str">
        <f>'Council Own'!C15</f>
        <v>&lt;List Requirement Here&gt;</v>
      </c>
      <c r="C160" s="304" t="str">
        <f>IF('Council Own'!J15="A","A"," ")</f>
        <v xml:space="preserve"> </v>
      </c>
      <c r="E160" s="292"/>
      <c r="F160" s="329" t="str">
        <f>'Council Own'!C48</f>
        <v>&lt;List Requirement Here&gt;</v>
      </c>
      <c r="G160" s="304" t="str">
        <f>IF('Council Own'!J48="A","A"," ")</f>
        <v xml:space="preserve"> </v>
      </c>
      <c r="I160" s="292"/>
      <c r="J160" s="329" t="str">
        <f>'Council Own'!C72</f>
        <v>&lt;List Requirement Here&gt;</v>
      </c>
      <c r="K160" s="304" t="str">
        <f>IF('Council Own'!J72="A","A"," ")</f>
        <v xml:space="preserve"> </v>
      </c>
      <c r="M160" s="292"/>
      <c r="N160" s="329" t="str">
        <f>'Council Own'!C96</f>
        <v>&lt;List Requirement Here&gt;</v>
      </c>
      <c r="O160" s="304" t="str">
        <f>IF('Council Own'!J96="A","A"," ")</f>
        <v xml:space="preserve"> </v>
      </c>
      <c r="Q160" s="292"/>
      <c r="R160" s="329" t="str">
        <f>'Council Own'!C120</f>
        <v>&lt;List Requirement Here&gt;</v>
      </c>
      <c r="S160" s="304" t="str">
        <f>IF('Council Own'!J120="A","A"," ")</f>
        <v xml:space="preserve"> </v>
      </c>
    </row>
    <row r="161" spans="1:19" x14ac:dyDescent="0.2">
      <c r="A161" s="292"/>
      <c r="B161" s="329" t="str">
        <f>'Council Own'!C16</f>
        <v>&lt;List Requirement Here&gt;</v>
      </c>
      <c r="C161" s="304" t="str">
        <f>IF('Council Own'!J16="A","A"," ")</f>
        <v xml:space="preserve"> </v>
      </c>
      <c r="E161" s="292"/>
      <c r="F161" s="329" t="str">
        <f>'Council Own'!C49</f>
        <v>&lt;List Requirement Here&gt;</v>
      </c>
      <c r="G161" s="304" t="str">
        <f>IF('Council Own'!J49="A","A"," ")</f>
        <v xml:space="preserve"> </v>
      </c>
      <c r="I161" s="292"/>
      <c r="J161" s="329" t="str">
        <f>'Council Own'!C73</f>
        <v>&lt;List Requirement Here&gt;</v>
      </c>
      <c r="K161" s="304" t="str">
        <f>IF('Council Own'!J73="A","A"," ")</f>
        <v xml:space="preserve"> </v>
      </c>
      <c r="M161" s="292"/>
      <c r="N161" s="329" t="str">
        <f>'Council Own'!C97</f>
        <v>&lt;List Requirement Here&gt;</v>
      </c>
      <c r="O161" s="304" t="str">
        <f>IF('Council Own'!J97="A","A"," ")</f>
        <v xml:space="preserve"> </v>
      </c>
      <c r="Q161" s="292"/>
      <c r="R161" s="329" t="str">
        <f>'Council Own'!C121</f>
        <v>&lt;List Requirement Here&gt;</v>
      </c>
      <c r="S161" s="304" t="str">
        <f>IF('Council Own'!J121="A","A"," ")</f>
        <v xml:space="preserve"> </v>
      </c>
    </row>
    <row r="162" spans="1:19" x14ac:dyDescent="0.2">
      <c r="A162" s="292"/>
      <c r="B162" s="329" t="str">
        <f>'Council Own'!C17</f>
        <v>&lt;List Requirement Here&gt;</v>
      </c>
      <c r="C162" s="304" t="str">
        <f>IF('Council Own'!J17="A","A"," ")</f>
        <v xml:space="preserve"> </v>
      </c>
      <c r="E162" s="292"/>
      <c r="F162" s="329" t="str">
        <f>'Council Own'!C50</f>
        <v>&lt;List Requirement Here&gt;</v>
      </c>
      <c r="G162" s="304" t="str">
        <f>IF('Council Own'!J50="A","A"," ")</f>
        <v xml:space="preserve"> </v>
      </c>
      <c r="I162" s="292"/>
      <c r="J162" s="329" t="str">
        <f>'Council Own'!C74</f>
        <v>&lt;List Requirement Here&gt;</v>
      </c>
      <c r="K162" s="304" t="str">
        <f>IF('Council Own'!J68="A","A"," ")</f>
        <v xml:space="preserve"> </v>
      </c>
      <c r="M162" s="292"/>
      <c r="N162" s="329" t="str">
        <f>'Council Own'!C98</f>
        <v>&lt;List Requirement Here&gt;</v>
      </c>
      <c r="O162" s="304" t="str">
        <f>IF('Council Own'!J98="A","A"," ")</f>
        <v xml:space="preserve"> </v>
      </c>
      <c r="Q162" s="292"/>
      <c r="R162" s="329" t="str">
        <f>'Council Own'!C122</f>
        <v>&lt;List Requirement Here&gt;</v>
      </c>
      <c r="S162" s="304" t="str">
        <f>IF('Council Own'!J122="A","A"," ")</f>
        <v xml:space="preserve"> </v>
      </c>
    </row>
    <row r="163" spans="1:19" x14ac:dyDescent="0.2">
      <c r="A163" s="292"/>
      <c r="B163" s="329" t="str">
        <f>'Council Own'!C18</f>
        <v>&lt;List Requirement Here&gt;</v>
      </c>
      <c r="C163" s="304" t="str">
        <f>IF('Council Own'!J18="A","A"," ")</f>
        <v xml:space="preserve"> </v>
      </c>
    </row>
    <row r="164" spans="1:19" x14ac:dyDescent="0.2">
      <c r="A164" s="292">
        <v>4</v>
      </c>
      <c r="B164" s="329" t="str">
        <f>'Council Own'!C19</f>
        <v>&lt;List Requirement Here&gt;</v>
      </c>
      <c r="C164" s="304" t="str">
        <f>IF('Council Own'!J19="A","A"," ")</f>
        <v xml:space="preserve"> </v>
      </c>
    </row>
    <row r="165" spans="1:19" x14ac:dyDescent="0.2">
      <c r="A165" s="292"/>
      <c r="B165" s="329" t="str">
        <f>'Council Own'!C20</f>
        <v>&lt;List Requirement Here&gt;</v>
      </c>
      <c r="C165" s="304" t="str">
        <f>IF('Council Own'!J20="A","A"," ")</f>
        <v xml:space="preserve"> </v>
      </c>
    </row>
    <row r="166" spans="1:19" x14ac:dyDescent="0.2">
      <c r="A166" s="292"/>
      <c r="B166" s="329" t="str">
        <f>'Council Own'!C21</f>
        <v>&lt;List Requirement Here&gt;</v>
      </c>
      <c r="C166" s="304" t="str">
        <f>IF('Council Own'!J21="A","A"," ")</f>
        <v xml:space="preserve"> </v>
      </c>
    </row>
    <row r="167" spans="1:19" x14ac:dyDescent="0.2">
      <c r="A167" s="292"/>
      <c r="B167" s="329" t="str">
        <f>'Council Own'!C22</f>
        <v>&lt;List Requirement Here&gt;</v>
      </c>
      <c r="C167" s="304" t="str">
        <f>IF('Council Own'!J22="A","A"," ")</f>
        <v xml:space="preserve"> </v>
      </c>
    </row>
    <row r="168" spans="1:19" x14ac:dyDescent="0.2">
      <c r="A168" s="292">
        <v>5</v>
      </c>
      <c r="B168" s="329" t="str">
        <f>'Council Own'!C23</f>
        <v>&lt;List Requirement Here&gt;</v>
      </c>
      <c r="C168" s="304" t="str">
        <f>IF('Council Own'!J23="A","A"," ")</f>
        <v xml:space="preserve"> </v>
      </c>
    </row>
    <row r="169" spans="1:19" x14ac:dyDescent="0.2">
      <c r="A169" s="292"/>
      <c r="B169" s="329" t="str">
        <f>'Council Own'!C24</f>
        <v>&lt;List Requirement Here&gt;</v>
      </c>
      <c r="C169" s="304" t="str">
        <f>IF('Council Own'!J24="A","A"," ")</f>
        <v xml:space="preserve"> </v>
      </c>
    </row>
    <row r="170" spans="1:19" x14ac:dyDescent="0.2">
      <c r="A170" s="292"/>
      <c r="B170" s="329" t="str">
        <f>'Council Own'!C25</f>
        <v>&lt;List Requirement Here&gt;</v>
      </c>
      <c r="C170" s="304" t="str">
        <f>IF('Council Own'!J25="A","A"," ")</f>
        <v xml:space="preserve"> </v>
      </c>
    </row>
    <row r="171" spans="1:19" x14ac:dyDescent="0.2">
      <c r="A171" s="292"/>
      <c r="B171" s="329" t="str">
        <f>'Council Own'!C26</f>
        <v>&lt;List Requirement Here&gt;</v>
      </c>
      <c r="C171" s="304" t="str">
        <f>IF('Council Own'!J26="A","A","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8</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IF(Badges!K58="A","A"," ")</f>
        <v xml:space="preserve"> </v>
      </c>
      <c r="I4" s="292"/>
      <c r="J4" s="293" t="str">
        <f>Badges!C132</f>
        <v>Make a bead bracelet</v>
      </c>
      <c r="K4" s="295" t="str">
        <f>IF(Badges!K132="A","A"," ")</f>
        <v xml:space="preserve"> </v>
      </c>
      <c r="M4" s="292"/>
      <c r="N4" s="293" t="str">
        <f>Badges!C205</f>
        <v>Have some Leave No Trace fun</v>
      </c>
      <c r="O4" s="295" t="str">
        <f>IF(Badges!K205="A","A"," ")</f>
        <v xml:space="preserve"> </v>
      </c>
      <c r="Q4" s="292"/>
      <c r="R4" s="293" t="str">
        <f>Badges!C279</f>
        <v>Wildlife awareness party</v>
      </c>
      <c r="S4" s="295" t="str">
        <f>IF(Badges!K279="A","A"," ")</f>
        <v xml:space="preserve"> </v>
      </c>
      <c r="T4" s="510"/>
      <c r="U4" s="510"/>
    </row>
    <row r="5" spans="1:21" ht="12.75" customHeight="1" x14ac:dyDescent="0.2">
      <c r="A5" s="505" t="str">
        <f>Summary!A4</f>
        <v>Digital Photographer</v>
      </c>
      <c r="B5" s="506"/>
      <c r="C5" s="296" t="str">
        <f>IF(Badges!K28="C","C",IF(Badges!K28="P","P",""))</f>
        <v/>
      </c>
      <c r="E5" s="292"/>
      <c r="F5" s="293" t="str">
        <f>Badges!C59</f>
        <v>Find out more about three</v>
      </c>
      <c r="G5" s="295" t="str">
        <f>IF(Badges!K59="A","A"," ")</f>
        <v xml:space="preserve"> </v>
      </c>
      <c r="I5" s="292"/>
      <c r="J5" s="293" t="str">
        <f>Badges!C133</f>
        <v>Make two necklaces with different</v>
      </c>
      <c r="K5" s="295" t="str">
        <f>IF(Badges!K133="A","A"," ")</f>
        <v xml:space="preserve"> </v>
      </c>
      <c r="M5" s="292"/>
      <c r="N5" s="293" t="str">
        <f>Badges!C206</f>
        <v>Be a scientist-and keep a journal</v>
      </c>
      <c r="O5" s="295" t="str">
        <f>IF(Badges!K206="A","A"," ")</f>
        <v xml:space="preserve"> </v>
      </c>
      <c r="Q5" s="292"/>
      <c r="R5" s="293" t="str">
        <f>Badges!C280</f>
        <v>Create a backyard habitat</v>
      </c>
      <c r="S5" s="295" t="str">
        <f>IF(Badges!K280="A","A"," ")</f>
        <v xml:space="preserve"> </v>
      </c>
      <c r="T5" s="510"/>
      <c r="U5" s="510"/>
    </row>
    <row r="6" spans="1:21" ht="12.75" customHeight="1" x14ac:dyDescent="0.2">
      <c r="A6" s="497" t="str">
        <f>Summary!A5</f>
        <v>Staying Fit</v>
      </c>
      <c r="B6" s="498"/>
      <c r="C6" s="297" t="str">
        <f>IF(Badges!K51="C","C",IF(Badges!K51="P","P",""))</f>
        <v/>
      </c>
      <c r="E6" s="292"/>
      <c r="F6" s="293" t="str">
        <f>Badges!C60</f>
        <v>Oh say, can you see</v>
      </c>
      <c r="G6" s="295" t="str">
        <f>IF(Badges!K60="A","A"," ")</f>
        <v xml:space="preserve"> </v>
      </c>
      <c r="I6" s="292"/>
      <c r="J6" s="293" t="str">
        <f>Badges!C134</f>
        <v>Make jewelry from nature</v>
      </c>
      <c r="K6" s="295" t="str">
        <f>IF(Badges!K134="A","A"," ")</f>
        <v xml:space="preserve"> </v>
      </c>
      <c r="M6" s="292"/>
      <c r="N6" s="293" t="str">
        <f>Badges!C207</f>
        <v>Try a new adventure</v>
      </c>
      <c r="O6" s="295" t="str">
        <f>IF(Badges!K207="A","A"," ")</f>
        <v xml:space="preserve"> </v>
      </c>
      <c r="Q6" s="292"/>
      <c r="R6" s="293" t="str">
        <f>Badges!C281</f>
        <v>Help clean up an animal habitat</v>
      </c>
      <c r="S6" s="295" t="str">
        <f>IF(Badges!K281="A","A"," ")</f>
        <v xml:space="preserve"> </v>
      </c>
      <c r="T6" s="510"/>
      <c r="U6" s="510"/>
    </row>
    <row r="7" spans="1:21" x14ac:dyDescent="0.2">
      <c r="A7" s="497" t="str">
        <f>Summary!A6</f>
        <v>Musician</v>
      </c>
      <c r="B7" s="498"/>
      <c r="C7" s="297" t="str">
        <f>IF(Badges!K74="C","C",IF(Badges!K74="P","P",""))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IF(Badges!K97="C","C",IF(Badges!K97="P","P",""))</f>
        <v/>
      </c>
      <c r="E8" s="292"/>
      <c r="F8" s="293" t="str">
        <f>Badges!C62</f>
        <v>Take a music poll</v>
      </c>
      <c r="G8" s="295" t="str">
        <f>IF(Badges!K62="A","A"," ")</f>
        <v xml:space="preserve"> </v>
      </c>
      <c r="I8" s="292"/>
      <c r="J8" s="293" t="str">
        <f>Badges!C136</f>
        <v>Friendship ring from Ireland</v>
      </c>
      <c r="K8" s="295" t="str">
        <f>IF(Badges!K136="A","A"," ")</f>
        <v xml:space="preserve"> </v>
      </c>
      <c r="M8" s="292"/>
      <c r="N8" s="293" t="str">
        <f>Badges!C209</f>
        <v>Gather around the campfire</v>
      </c>
      <c r="O8" s="295" t="str">
        <f>IF(Badges!K209="A","A"," ")</f>
        <v xml:space="preserve"> </v>
      </c>
      <c r="Q8" s="292">
        <v>1</v>
      </c>
      <c r="R8" s="293" t="str">
        <f>Badges!C285</f>
        <v>Decide who you are</v>
      </c>
      <c r="S8" s="294"/>
    </row>
    <row r="9" spans="1:21" x14ac:dyDescent="0.2">
      <c r="A9" s="502" t="str">
        <f>Summary!A8</f>
        <v>Scribe</v>
      </c>
      <c r="B9" s="503"/>
      <c r="C9" s="298" t="str">
        <f>IF(Badges!K120="C","C",IF(Badges!K120="P","P",""))</f>
        <v/>
      </c>
      <c r="E9" s="292"/>
      <c r="F9" s="293" t="str">
        <f>Badges!C63</f>
        <v>Go to a live musical performance</v>
      </c>
      <c r="G9" s="295" t="str">
        <f>IF(Badges!K63="A","A"," ")</f>
        <v xml:space="preserve"> </v>
      </c>
      <c r="I9" s="292"/>
      <c r="J9" s="293" t="str">
        <f>Badges!C137</f>
        <v>American Indian animal jewelry</v>
      </c>
      <c r="K9" s="295" t="str">
        <f>IF(Badges!K137="A","A"," ")</f>
        <v xml:space="preserve"> </v>
      </c>
      <c r="M9" s="292"/>
      <c r="N9" s="293" t="str">
        <f>Badges!C210</f>
        <v>Do a night watch</v>
      </c>
      <c r="O9" s="295" t="str">
        <f>IF(Badges!K210="A","A"," ")</f>
        <v xml:space="preserve"> </v>
      </c>
      <c r="Q9" s="292"/>
      <c r="R9" s="293" t="str">
        <f>Badges!C286</f>
        <v>Write her diary</v>
      </c>
      <c r="S9" s="295" t="str">
        <f>IF(Badges!K286="A","A"," ")</f>
        <v xml:space="preserve"> </v>
      </c>
    </row>
    <row r="10" spans="1:21" x14ac:dyDescent="0.2">
      <c r="A10" s="504" t="str">
        <f>Summary!A9</f>
        <v>It's Your Planet -- Love It!</v>
      </c>
      <c r="B10" s="504"/>
      <c r="C10" s="504"/>
      <c r="E10" s="292"/>
      <c r="F10" s="293" t="str">
        <f>Badges!C64</f>
        <v>Interview someone with a job in</v>
      </c>
      <c r="G10" s="295" t="str">
        <f>IF(Badges!K64="A","A"," ")</f>
        <v xml:space="preserve"> </v>
      </c>
      <c r="I10" s="292"/>
      <c r="J10" s="293" t="str">
        <f>Badges!C138</f>
        <v>Name pendant from Egypt</v>
      </c>
      <c r="K10" s="295" t="str">
        <f>IF(Badges!K138="A","A"," ")</f>
        <v xml:space="preserve"> </v>
      </c>
      <c r="M10" s="292"/>
      <c r="N10" s="293" t="str">
        <f>Badges!C211</f>
        <v>Have fun with flashlights</v>
      </c>
      <c r="O10" s="295" t="str">
        <f>IF(Badges!K211="A","A"," ")</f>
        <v xml:space="preserve"> </v>
      </c>
      <c r="Q10" s="292"/>
      <c r="R10" s="293" t="str">
        <f>Badges!C287</f>
        <v>Write a speech for your character</v>
      </c>
      <c r="S10" s="295" t="str">
        <f>IF(Badges!K287="A","A"," ")</f>
        <v xml:space="preserve"> </v>
      </c>
    </row>
    <row r="11" spans="1:21" x14ac:dyDescent="0.2">
      <c r="A11" s="505" t="str">
        <f>Summary!A10</f>
        <v>Jeweler</v>
      </c>
      <c r="B11" s="506"/>
      <c r="C11" s="296" t="str">
        <f>IF(Badges!K144="C","C",IF(Badges!K144="P","P",""))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IF(Badges!K288="A","A"," ")</f>
        <v xml:space="preserve"> </v>
      </c>
    </row>
    <row r="12" spans="1:21" x14ac:dyDescent="0.2">
      <c r="A12" s="497" t="str">
        <f>Summary!A11</f>
        <v>Gardener</v>
      </c>
      <c r="B12" s="498"/>
      <c r="C12" s="297" t="str">
        <f>IF(Badges!K167="C","C",IF(Badges!K167="P","P",""))</f>
        <v/>
      </c>
      <c r="E12" s="292"/>
      <c r="F12" s="293" t="str">
        <f>Badges!C66</f>
        <v>Make a simple instrument</v>
      </c>
      <c r="G12" s="295" t="str">
        <f>IF(Badges!K66="A","A"," ")</f>
        <v xml:space="preserve"> </v>
      </c>
      <c r="I12" s="292"/>
      <c r="J12" s="293" t="str">
        <f>Badges!C140</f>
        <v>Make jewelry for a friend</v>
      </c>
      <c r="K12" s="295" t="str">
        <f>IF(Badges!K140="A","A","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IF(Badges!K190="C","C",IF(Badges!K190="P","P",""))</f>
        <v/>
      </c>
      <c r="E13" s="292"/>
      <c r="F13" s="293" t="str">
        <f>Badges!C67</f>
        <v>Compose your own song</v>
      </c>
      <c r="G13" s="295" t="str">
        <f>IF(Badges!K67="A","A"," ")</f>
        <v xml:space="preserve"> </v>
      </c>
      <c r="I13" s="292"/>
      <c r="J13" s="293" t="str">
        <f>Badges!C141</f>
        <v>Make jewelry for the girls in your</v>
      </c>
      <c r="K13" s="295" t="str">
        <f>IF(Badges!K141="A","A"," ")</f>
        <v xml:space="preserve"> </v>
      </c>
      <c r="M13" s="292"/>
      <c r="N13" s="293" t="str">
        <f>Badges!C216</f>
        <v>Get a bike ready to ride</v>
      </c>
      <c r="O13" s="295" t="str">
        <f>IF(Badges!K216="A","A"," ")</f>
        <v xml:space="preserve"> </v>
      </c>
      <c r="Q13" s="292"/>
      <c r="R13" s="293" t="str">
        <f>Badges!C290</f>
        <v>Do it yourself</v>
      </c>
      <c r="S13" s="295" t="str">
        <f>IF(Badges!K290="A","A"," ")</f>
        <v xml:space="preserve"> </v>
      </c>
    </row>
    <row r="14" spans="1:21" x14ac:dyDescent="0.2">
      <c r="A14" s="497" t="str">
        <f>Summary!A13</f>
        <v>Camper</v>
      </c>
      <c r="B14" s="498"/>
      <c r="C14" s="297" t="str">
        <f>IF(Badges!K213="C","C",IF(Badges!K213="P","P",""))</f>
        <v/>
      </c>
      <c r="E14" s="292"/>
      <c r="F14" s="293" t="str">
        <f>Badges!C68</f>
        <v>Make up lyrics to a song</v>
      </c>
      <c r="G14" s="295" t="str">
        <f>IF(Badges!K68="A","A"," ")</f>
        <v xml:space="preserve"> </v>
      </c>
      <c r="I14" s="292"/>
      <c r="J14" s="293" t="str">
        <f>Badges!C142</f>
        <v>Make jewelry for a relative</v>
      </c>
      <c r="K14" s="295" t="str">
        <f>IF(Badges!K142="A","A"," ")</f>
        <v xml:space="preserve"> </v>
      </c>
      <c r="M14" s="292"/>
      <c r="N14" s="293" t="str">
        <f>Badges!C217</f>
        <v>Help take care of a car</v>
      </c>
      <c r="O14" s="295" t="str">
        <f>IF(Badges!K217="A","A"," ")</f>
        <v xml:space="preserve"> </v>
      </c>
      <c r="Q14" s="292"/>
      <c r="R14" s="293" t="str">
        <f>Badges!C291</f>
        <v>Make two or three accessories</v>
      </c>
      <c r="S14" s="295" t="str">
        <f>IF(Badges!K291="A","A"," ")</f>
        <v xml:space="preserve"> </v>
      </c>
    </row>
    <row r="15" spans="1:21" x14ac:dyDescent="0.2">
      <c r="A15" s="502" t="str">
        <f>Summary!A14</f>
        <v>Independence</v>
      </c>
      <c r="B15" s="503"/>
      <c r="C15" s="298" t="str">
        <f>IF(Badges!K236="C","C",IF(Badges!K236="P","P",""))</f>
        <v/>
      </c>
      <c r="E15" s="292">
        <v>5</v>
      </c>
      <c r="F15" s="293" t="str">
        <f>Badges!C69</f>
        <v>Perform your music</v>
      </c>
      <c r="G15" s="294"/>
      <c r="I15" s="500" t="str">
        <f>Badges!B145</f>
        <v>Gardener</v>
      </c>
      <c r="J15" s="501"/>
      <c r="K15" s="501"/>
      <c r="M15" s="292"/>
      <c r="N15" s="293" t="str">
        <f>Badges!C218</f>
        <v>Use public transportation</v>
      </c>
      <c r="O15" s="295" t="str">
        <f>IF(Badges!K218="A","A"," ")</f>
        <v xml:space="preserve"> </v>
      </c>
      <c r="Q15" s="292"/>
      <c r="R15" s="293" t="str">
        <f>Badges!C292</f>
        <v>Draw it out</v>
      </c>
      <c r="S15" s="295" t="str">
        <f>IF(Badges!K292="A","A"," ")</f>
        <v xml:space="preserve"> </v>
      </c>
    </row>
    <row r="16" spans="1:21" x14ac:dyDescent="0.2">
      <c r="A16" s="504" t="str">
        <f>Summary!A15</f>
        <v>It's Your Story -- Tell It!</v>
      </c>
      <c r="B16" s="504"/>
      <c r="C16" s="504"/>
      <c r="E16" s="292"/>
      <c r="F16" s="293" t="str">
        <f>Badges!C70</f>
        <v>Create a performance</v>
      </c>
      <c r="G16" s="295" t="str">
        <f>IF(Badges!K70="A","A","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IF(Badges!K260="C","C",IF(Badges!K260="P","P",""))</f>
        <v/>
      </c>
      <c r="E17" s="292"/>
      <c r="F17" s="293" t="str">
        <f>Badges!C71</f>
        <v>Perform in a musical event</v>
      </c>
      <c r="G17" s="295" t="str">
        <f>IF(Badges!K71="A","A"," ")</f>
        <v xml:space="preserve"> </v>
      </c>
      <c r="I17" s="292"/>
      <c r="J17" s="293" t="str">
        <f>Badges!C147</f>
        <v>Visit an outdoor garden</v>
      </c>
      <c r="K17" s="295" t="str">
        <f>IF(Badges!K146="A","A"," ")</f>
        <v xml:space="preserve"> </v>
      </c>
      <c r="M17" s="292"/>
      <c r="N17" s="293" t="str">
        <f>Badges!C220</f>
        <v>Become a laundry expert</v>
      </c>
      <c r="O17" s="295" t="str">
        <f>IF(Badges!K220="A","A"," ")</f>
        <v xml:space="preserve"> </v>
      </c>
      <c r="Q17" s="292"/>
      <c r="R17" s="293" t="str">
        <f>Badges!C294</f>
        <v>What are your chores/duties</v>
      </c>
      <c r="S17" s="295" t="str">
        <f>IF(Badges!K294="A","A"," ")</f>
        <v xml:space="preserve"> </v>
      </c>
    </row>
    <row r="18" spans="1:19" x14ac:dyDescent="0.2">
      <c r="A18" s="497" t="str">
        <f>Summary!A17</f>
        <v>Animal Habitats</v>
      </c>
      <c r="B18" s="498"/>
      <c r="C18" s="297" t="str">
        <f>IF(Badges!K283="C","C",IF(Badges!K283="P","P",""))</f>
        <v/>
      </c>
      <c r="E18" s="292"/>
      <c r="F18" s="293" t="str">
        <f>Badges!C72</f>
        <v>Add to your skills</v>
      </c>
      <c r="G18" s="295" t="str">
        <f>IF(Badges!K72="A","A"," ")</f>
        <v xml:space="preserve"> </v>
      </c>
      <c r="I18" s="292"/>
      <c r="J18" s="293" t="str">
        <f>Badges!C148</f>
        <v>Visit an indoor garden</v>
      </c>
      <c r="K18" s="295" t="str">
        <f>IF(Badges!K147="A","A"," ")</f>
        <v xml:space="preserve"> </v>
      </c>
      <c r="M18" s="292"/>
      <c r="N18" s="293" t="str">
        <f>Badges!C221</f>
        <v>Learn two basic sewing skills-and</v>
      </c>
      <c r="O18" s="295" t="str">
        <f>IF(Badges!K221="A","A"," ")</f>
        <v xml:space="preserve"> </v>
      </c>
      <c r="Q18" s="292"/>
      <c r="R18" s="293" t="str">
        <f>Badges!C295</f>
        <v>Food and meals</v>
      </c>
      <c r="S18" s="295" t="str">
        <f>IF(Badges!K295="A","A"," ")</f>
        <v xml:space="preserve"> </v>
      </c>
    </row>
    <row r="19" spans="1:19" x14ac:dyDescent="0.2">
      <c r="A19" s="497" t="str">
        <f>Summary!A18</f>
        <v>Playing the Past</v>
      </c>
      <c r="B19" s="498"/>
      <c r="C19" s="297" t="str">
        <f>IF(Badges!K306="C","C",IF(Badges!K306="P","P",""))</f>
        <v/>
      </c>
      <c r="E19" s="500" t="str">
        <f>Badges!B75</f>
        <v>Entertainment Technology</v>
      </c>
      <c r="F19" s="501"/>
      <c r="G19" s="501"/>
      <c r="I19" s="292"/>
      <c r="J19" s="293" t="str">
        <f>Badges!C149</f>
        <v>Visit a landscaped garden</v>
      </c>
      <c r="K19" s="295" t="str">
        <f>IF(Badges!K148="A","A"," ")</f>
        <v xml:space="preserve"> </v>
      </c>
      <c r="M19" s="292"/>
      <c r="N19" s="293" t="str">
        <f>Badges!C222</f>
        <v>Try on the role of clothes</v>
      </c>
      <c r="O19" s="295" t="str">
        <f>IF(Badges!K222="A","A"," ")</f>
        <v xml:space="preserve"> </v>
      </c>
      <c r="Q19" s="292"/>
      <c r="R19" s="293" t="str">
        <f>Badges!C296</f>
        <v>Home Sweet Home</v>
      </c>
      <c r="S19" s="295" t="str">
        <f>IF(Badges!K296="A","A"," ")</f>
        <v xml:space="preserve"> </v>
      </c>
    </row>
    <row r="20" spans="1:19" x14ac:dyDescent="0.2">
      <c r="A20" s="497" t="str">
        <f>Summary!A19</f>
        <v>Product Designer</v>
      </c>
      <c r="B20" s="498"/>
      <c r="C20" s="297" t="str">
        <f>IF(Badges!K329="C","C",IF(Badges!K329="P","P",""))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IF(Badges!K352="C","C",IF(Badges!K352="P","P",""))</f>
        <v/>
      </c>
      <c r="E21" s="292"/>
      <c r="F21" s="293" t="str">
        <f>Badges!C77</f>
        <v>Make a flip book</v>
      </c>
      <c r="G21" s="295" t="str">
        <f>IF(Badges!K77="A","A"," ")</f>
        <v xml:space="preserve"> </v>
      </c>
      <c r="I21" s="292"/>
      <c r="J21" s="293" t="str">
        <f>Badges!C151</f>
        <v>Plan your dream garden</v>
      </c>
      <c r="K21" s="295" t="str">
        <f>IF(Badges!K150="A","A"," ")</f>
        <v xml:space="preserve"> </v>
      </c>
      <c r="M21" s="292"/>
      <c r="N21" s="293" t="str">
        <f>Badges!C224</f>
        <v>At school</v>
      </c>
      <c r="O21" s="295" t="str">
        <f>IF(Badges!K224="A","A"," ")</f>
        <v xml:space="preserve"> </v>
      </c>
      <c r="Q21" s="292"/>
      <c r="R21" s="293" t="str">
        <f>Badges!C298</f>
        <v>Make music</v>
      </c>
      <c r="S21" s="295" t="str">
        <f>IF(Badges!K298="A","A"," ")</f>
        <v xml:space="preserve"> </v>
      </c>
    </row>
    <row r="22" spans="1:19" x14ac:dyDescent="0.2">
      <c r="A22" s="299"/>
      <c r="B22" s="300"/>
      <c r="C22" s="340"/>
      <c r="E22" s="292"/>
      <c r="F22" s="293" t="str">
        <f>Badges!C78</f>
        <v>Play around with stop-action</v>
      </c>
      <c r="G22" s="295" t="str">
        <f>IF(Badges!K78="A","A"," ")</f>
        <v xml:space="preserve"> </v>
      </c>
      <c r="I22" s="292"/>
      <c r="J22" s="293" t="str">
        <f>Badges!C152</f>
        <v>Look into surprising gardens</v>
      </c>
      <c r="K22" s="295" t="str">
        <f>IF(Badges!K151="A","A"," ")</f>
        <v xml:space="preserve"> </v>
      </c>
      <c r="M22" s="292"/>
      <c r="N22" s="293" t="str">
        <f>Badges!C225</f>
        <v>At home</v>
      </c>
      <c r="O22" s="295" t="str">
        <f>IF(Badges!K225="A","A"," ")</f>
        <v xml:space="preserve"> </v>
      </c>
      <c r="Q22" s="292"/>
      <c r="R22" s="293" t="str">
        <f>Badges!C299</f>
        <v>Play a game-or two</v>
      </c>
      <c r="S22" s="295" t="str">
        <f>IF(Badges!K299="A","A"," ")</f>
        <v xml:space="preserve"> </v>
      </c>
    </row>
    <row r="23" spans="1:19" x14ac:dyDescent="0.2">
      <c r="A23" s="500" t="str">
        <f>Badges!B6</f>
        <v>Digital Photographer</v>
      </c>
      <c r="B23" s="501"/>
      <c r="C23" s="501"/>
      <c r="E23" s="292"/>
      <c r="F23" s="293" t="str">
        <f>Badges!C79</f>
        <v>Make your own thaumatrope</v>
      </c>
      <c r="G23" s="295" t="str">
        <f>IF(Badges!K79="A","A"," ")</f>
        <v xml:space="preserve"> </v>
      </c>
      <c r="I23" s="292"/>
      <c r="J23" s="293" t="str">
        <f>Badges!C153</f>
        <v>Make a mini Zen garden</v>
      </c>
      <c r="K23" s="295" t="str">
        <f>IF(Badges!K152="A","A"," ")</f>
        <v xml:space="preserve"> </v>
      </c>
      <c r="M23" s="292"/>
      <c r="N23" s="293" t="str">
        <f>Badges!C226</f>
        <v>With your friends</v>
      </c>
      <c r="O23" s="295" t="str">
        <f>IF(Badges!K226="A","A"," ")</f>
        <v xml:space="preserve"> </v>
      </c>
      <c r="Q23" s="292"/>
      <c r="R23" s="293" t="str">
        <f>Badges!C300</f>
        <v>Create art</v>
      </c>
      <c r="S23" s="295" t="str">
        <f>IF(Badges!K300="A","A","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IF(Badges!K8="A","A"," ")</f>
        <v xml:space="preserve"> </v>
      </c>
      <c r="E25" s="292"/>
      <c r="F25" s="293" t="str">
        <f>Badges!C81</f>
        <v>Use a free downloadable program</v>
      </c>
      <c r="G25" s="295" t="str">
        <f>IF(Badges!K81="A","A"," ")</f>
        <v xml:space="preserve"> </v>
      </c>
      <c r="I25" s="292"/>
      <c r="J25" s="293" t="str">
        <f>Badges!C155</f>
        <v>Find six plants that will grow in your</v>
      </c>
      <c r="K25" s="295" t="str">
        <f>IF(Badges!K154="A","A"," ")</f>
        <v xml:space="preserve"> </v>
      </c>
      <c r="M25" s="292"/>
      <c r="N25" s="293" t="str">
        <f>Badges!C228</f>
        <v>Solve a pesky plumbing problem</v>
      </c>
      <c r="O25" s="295" t="str">
        <f>IF(Badges!K228="A","A"," ")</f>
        <v xml:space="preserve"> </v>
      </c>
      <c r="Q25" s="292"/>
      <c r="R25" s="293" t="str">
        <f>Badges!C302</f>
        <v>Make your own event</v>
      </c>
      <c r="S25" s="295" t="str">
        <f>IF(Badges!K302="A","A"," ")</f>
        <v xml:space="preserve"> </v>
      </c>
    </row>
    <row r="26" spans="1:19" x14ac:dyDescent="0.2">
      <c r="A26" s="292"/>
      <c r="B26" s="293" t="str">
        <f>Badges!C9</f>
        <v>Visit a camera store</v>
      </c>
      <c r="C26" s="295" t="str">
        <f>IF(Badges!K9="A","A"," ")</f>
        <v xml:space="preserve"> </v>
      </c>
      <c r="E26" s="292"/>
      <c r="F26" s="293" t="str">
        <f>Badges!C82</f>
        <v>Go onto an interactive site</v>
      </c>
      <c r="G26" s="295" t="str">
        <f>IF(Badges!K82="A","A"," ")</f>
        <v xml:space="preserve"> </v>
      </c>
      <c r="I26" s="292"/>
      <c r="J26" s="293" t="str">
        <f>Badges!C156</f>
        <v>Find six plants that grow in different</v>
      </c>
      <c r="K26" s="295" t="str">
        <f>IF(Badges!K155="A","A"," ")</f>
        <v xml:space="preserve"> </v>
      </c>
      <c r="M26" s="292"/>
      <c r="N26" s="293" t="str">
        <f>Badges!C229</f>
        <v>Clean to the beat</v>
      </c>
      <c r="O26" s="295" t="str">
        <f>IF(Badges!K229="A","A"," ")</f>
        <v xml:space="preserve"> </v>
      </c>
      <c r="Q26" s="292"/>
      <c r="R26" s="293" t="str">
        <f>Badges!C303</f>
        <v>Have a living-history party</v>
      </c>
      <c r="S26" s="295" t="str">
        <f>IF(Badges!K303="A","A"," ")</f>
        <v xml:space="preserve"> </v>
      </c>
    </row>
    <row r="27" spans="1:19" x14ac:dyDescent="0.2">
      <c r="A27" s="292"/>
      <c r="B27" s="293" t="str">
        <f>Badges!C10</f>
        <v>Teach yourself the basics</v>
      </c>
      <c r="C27" s="295" t="str">
        <f>IF(Badges!K10="A","A"," ")</f>
        <v xml:space="preserve"> </v>
      </c>
      <c r="E27" s="292"/>
      <c r="F27" s="293" t="str">
        <f>Badges!C79</f>
        <v>Make your own thaumatrope</v>
      </c>
      <c r="G27" s="295" t="str">
        <f>IF(Badges!K83="A","A"," ")</f>
        <v xml:space="preserve"> </v>
      </c>
      <c r="I27" s="292"/>
      <c r="J27" s="293" t="str">
        <f>Badges!C157</f>
        <v>Find six seasonal plants</v>
      </c>
      <c r="K27" s="295" t="str">
        <f>IF(Badges!K156="A","A"," ")</f>
        <v xml:space="preserve"> </v>
      </c>
      <c r="M27" s="292"/>
      <c r="N27" s="293" t="str">
        <f>Badges!C230</f>
        <v>Hang something up</v>
      </c>
      <c r="O27" s="295" t="str">
        <f>IF(Badges!K230="A","A"," ")</f>
        <v xml:space="preserve"> </v>
      </c>
      <c r="Q27" s="292"/>
      <c r="R27" s="293" t="str">
        <f>Badges!C304</f>
        <v>Attend a history-oriented event in</v>
      </c>
      <c r="S27" s="295" t="str">
        <f>IF(Badges!K304="A","A","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IF(Badges!K12="A","A"," ")</f>
        <v xml:space="preserve"> </v>
      </c>
      <c r="E29" s="292"/>
      <c r="F29" s="293" t="str">
        <f>Badges!C85</f>
        <v>Create a roller coaster with marbles</v>
      </c>
      <c r="G29" s="295" t="str">
        <f>IF(Badges!K85="A","A"," ")</f>
        <v xml:space="preserve"> </v>
      </c>
      <c r="I29" s="292"/>
      <c r="J29" s="293" t="str">
        <f>Badges!C159</f>
        <v>Experiment with soil</v>
      </c>
      <c r="K29" s="295" t="str">
        <f>IF(Badges!K158="A","A"," ")</f>
        <v xml:space="preserve"> </v>
      </c>
      <c r="M29" s="292"/>
      <c r="N29" s="293" t="str">
        <f>Badges!C232</f>
        <v>Stay home alone</v>
      </c>
      <c r="O29" s="295" t="str">
        <f>IF(Badges!K232="A","A"," ")</f>
        <v xml:space="preserve"> </v>
      </c>
      <c r="Q29" s="292">
        <v>1</v>
      </c>
      <c r="R29" s="293" t="str">
        <f>Badges!C308</f>
        <v>Observe what makes a great</v>
      </c>
      <c r="S29" s="294"/>
    </row>
    <row r="30" spans="1:19" x14ac:dyDescent="0.2">
      <c r="A30" s="292"/>
      <c r="B30" s="293" t="str">
        <f>Badges!C13</f>
        <v>Photograph a pet</v>
      </c>
      <c r="C30" s="295" t="str">
        <f>IF(Badges!K13="A","A"," ")</f>
        <v xml:space="preserve"> </v>
      </c>
      <c r="E30" s="292"/>
      <c r="F30" s="293" t="str">
        <f>Badges!C86</f>
        <v>Catapult some stuff</v>
      </c>
      <c r="G30" s="295" t="str">
        <f>IF(Badges!K86="A","A"," ")</f>
        <v xml:space="preserve"> </v>
      </c>
      <c r="I30" s="292"/>
      <c r="J30" s="293" t="str">
        <f>Badges!C160</f>
        <v>Experiment with water</v>
      </c>
      <c r="K30" s="295" t="str">
        <f>IF(Badges!K159="A","A"," ")</f>
        <v xml:space="preserve"> </v>
      </c>
      <c r="M30" s="292"/>
      <c r="N30" s="293" t="str">
        <f>Badges!C233</f>
        <v>Run a family errand</v>
      </c>
      <c r="O30" s="295" t="str">
        <f>IF(Badges!K233="A","A"," ")</f>
        <v xml:space="preserve"> </v>
      </c>
      <c r="Q30" s="292"/>
      <c r="R30" s="293" t="str">
        <f>Badges!C309</f>
        <v>Choose a product you use at school</v>
      </c>
      <c r="S30" s="295" t="str">
        <f>IF(Badges!K309="A","A"," ")</f>
        <v xml:space="preserve"> </v>
      </c>
    </row>
    <row r="31" spans="1:19" x14ac:dyDescent="0.2">
      <c r="A31" s="292"/>
      <c r="B31" s="293" t="str">
        <f>Badges!C14</f>
        <v>Photograph a landscape</v>
      </c>
      <c r="C31" s="295" t="str">
        <f>IF(Badges!K14="A","A"," ")</f>
        <v xml:space="preserve"> </v>
      </c>
      <c r="E31" s="292"/>
      <c r="F31" s="293" t="str">
        <f>Badges!C83</f>
        <v>Talk to a developer</v>
      </c>
      <c r="G31" s="295" t="str">
        <f>IF(Badges!K87="A","A"," ")</f>
        <v xml:space="preserve"> </v>
      </c>
      <c r="I31" s="292"/>
      <c r="J31" s="293" t="str">
        <f>Badges!C161</f>
        <v>Experiment with sunlight</v>
      </c>
      <c r="K31" s="295" t="str">
        <f>IF(Badges!K160="A","A"," ")</f>
        <v xml:space="preserve"> </v>
      </c>
      <c r="M31" s="292"/>
      <c r="N31" s="293" t="str">
        <f>Badges!C234</f>
        <v>Go out with a friend</v>
      </c>
      <c r="O31" s="295" t="str">
        <f>IF(Badges!K234="A","A"," ")</f>
        <v xml:space="preserve"> </v>
      </c>
      <c r="Q31" s="292"/>
      <c r="R31" s="293" t="str">
        <f>Badges!C310</f>
        <v>Choose a product from a hobby</v>
      </c>
      <c r="S31" s="295" t="str">
        <f>IF(Badges!K310="A","A","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IF(Badges!K311="A","A"," ")</f>
        <v xml:space="preserve"> </v>
      </c>
    </row>
    <row r="33" spans="1:19" x14ac:dyDescent="0.2">
      <c r="A33" s="292"/>
      <c r="B33" s="293" t="str">
        <f>Badges!C16</f>
        <v>Fix something</v>
      </c>
      <c r="C33" s="295" t="str">
        <f>IF(Badges!K16="A","A"," ")</f>
        <v xml:space="preserve"> </v>
      </c>
      <c r="E33" s="292"/>
      <c r="F33" s="293" t="str">
        <f>Badges!C89</f>
        <v>Try the blue screen</v>
      </c>
      <c r="G33" s="295" t="str">
        <f>IF(Badges!K89="A","A"," ")</f>
        <v xml:space="preserve"> </v>
      </c>
      <c r="I33" s="292"/>
      <c r="J33" s="293" t="str">
        <f>Badges!C163</f>
        <v>Plant an outdoor garden</v>
      </c>
      <c r="K33" s="295" t="str">
        <f>IF(Badges!K162="A","A","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IF(Badges!K17="A","A"," ")</f>
        <v xml:space="preserve"> </v>
      </c>
      <c r="E34" s="292"/>
      <c r="F34" s="293" t="str">
        <f>Badges!C90</f>
        <v>Play makeup artist</v>
      </c>
      <c r="G34" s="295" t="str">
        <f>IF(Badges!K90="A","A"," ")</f>
        <v xml:space="preserve"> </v>
      </c>
      <c r="I34" s="292"/>
      <c r="J34" s="293" t="str">
        <f>Badges!C164</f>
        <v>Plant an indoor garden</v>
      </c>
      <c r="K34" s="295" t="str">
        <f>IF(Badges!K163="A","A"," ")</f>
        <v xml:space="preserve"> </v>
      </c>
      <c r="M34" s="292"/>
      <c r="N34" s="293" t="str">
        <f>Badges!C240</f>
        <v>With an adult, visit an official</v>
      </c>
      <c r="O34" s="295" t="str">
        <f>IF(Badges!K240="A","A"," ")</f>
        <v xml:space="preserve"> </v>
      </c>
      <c r="Q34" s="292"/>
      <c r="R34" s="293" t="str">
        <f>Badges!C313</f>
        <v>Observe</v>
      </c>
      <c r="S34" s="295" t="str">
        <f>IF(Badges!K313="A","A"," ")</f>
        <v xml:space="preserve"> </v>
      </c>
    </row>
    <row r="35" spans="1:19" x14ac:dyDescent="0.2">
      <c r="A35" s="292"/>
      <c r="B35" s="293" t="str">
        <f>Badges!C18</f>
        <v>Add something</v>
      </c>
      <c r="C35" s="295" t="str">
        <f>IF(Badges!K18="A","A"," ")</f>
        <v xml:space="preserve"> </v>
      </c>
      <c r="E35" s="292"/>
      <c r="F35" s="293" t="str">
        <f>Badges!C87</f>
        <v>Figure out centrifugal force</v>
      </c>
      <c r="G35" s="295" t="str">
        <f>IF(Badges!K91="A","A"," ")</f>
        <v xml:space="preserve"> </v>
      </c>
      <c r="I35" s="292"/>
      <c r="J35" s="293" t="str">
        <f>Badges!C165</f>
        <v>Help with planting at a community</v>
      </c>
      <c r="K35" s="295" t="str">
        <f>IF(Badges!K164="A","A"," ")</f>
        <v xml:space="preserve"> </v>
      </c>
      <c r="M35" s="292"/>
      <c r="N35" s="293" t="str">
        <f>Badges!C241</f>
        <v>Invite a geocacher to talk to you</v>
      </c>
      <c r="O35" s="295" t="str">
        <f>IF(Badges!K241="A","A"," ")</f>
        <v xml:space="preserve"> </v>
      </c>
      <c r="Q35" s="292"/>
      <c r="R35" s="293" t="str">
        <f>Badges!C314</f>
        <v>Interview</v>
      </c>
      <c r="S35" s="295" t="str">
        <f>IF(Badges!K314="A","A","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IF(Badges!K242="A","A"," ")</f>
        <v xml:space="preserve"> </v>
      </c>
      <c r="Q36" s="292"/>
      <c r="R36" s="293" t="str">
        <f>Badges!C315</f>
        <v>Photograph</v>
      </c>
      <c r="S36" s="295" t="str">
        <f>IF(Badges!K315="A","A"," ")</f>
        <v xml:space="preserve"> </v>
      </c>
    </row>
    <row r="37" spans="1:19" ht="12.75" customHeight="1" x14ac:dyDescent="0.2">
      <c r="A37" s="292"/>
      <c r="B37" s="293" t="str">
        <f>Badges!C20</f>
        <v>Create a collage</v>
      </c>
      <c r="C37" s="295" t="str">
        <f>IF(Badges!K20="A","A"," ")</f>
        <v xml:space="preserve"> </v>
      </c>
      <c r="E37" s="292"/>
      <c r="F37" s="293" t="str">
        <f>Badges!C93</f>
        <v>Experiment with acoustics</v>
      </c>
      <c r="G37" s="295" t="str">
        <f>IF(Badges!K93="A","A","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IF(Badges!K21="A","A"," ")</f>
        <v xml:space="preserve"> </v>
      </c>
      <c r="E38" s="292"/>
      <c r="F38" s="293" t="str">
        <f>Badges!C94</f>
        <v>Go on an elephant hike</v>
      </c>
      <c r="G38" s="295" t="str">
        <f>IF(Badges!K94="A","A"," ")</f>
        <v xml:space="preserve"> </v>
      </c>
      <c r="I38" s="292"/>
      <c r="J38" s="293" t="str">
        <f>Badges!C170</f>
        <v>Ask an adult helper to find and</v>
      </c>
      <c r="K38" s="295" t="str">
        <f>IF(Badges!K170="A","A"," ")</f>
        <v xml:space="preserve"> </v>
      </c>
      <c r="M38" s="292"/>
      <c r="N38" s="293" t="str">
        <f>Badges!C244</f>
        <v>Find the GPS coordinates of three</v>
      </c>
      <c r="O38" s="295" t="str">
        <f>IF(Badges!K244="A","A"," ")</f>
        <v xml:space="preserve"> </v>
      </c>
      <c r="Q38" s="292"/>
      <c r="R38" s="293" t="str">
        <f>Badges!C317</f>
        <v>Step by step</v>
      </c>
      <c r="S38" s="295" t="str">
        <f>IF(Badges!K317="A","A"," ")</f>
        <v xml:space="preserve"> </v>
      </c>
    </row>
    <row r="39" spans="1:19" x14ac:dyDescent="0.2">
      <c r="A39" s="292"/>
      <c r="B39" s="293" t="str">
        <f>Badges!C22</f>
        <v>Make a gift for someone special</v>
      </c>
      <c r="C39" s="295" t="str">
        <f>IF(Badges!K22="A","A"," ")</f>
        <v xml:space="preserve"> </v>
      </c>
      <c r="E39" s="292"/>
      <c r="F39" s="293" t="str">
        <f>Badges!C91</f>
        <v>Make your own 3-D glasses</v>
      </c>
      <c r="G39" s="295" t="str">
        <f>IF(Badges!K95="A","A"," ")</f>
        <v xml:space="preserve"> </v>
      </c>
      <c r="I39" s="292"/>
      <c r="J39" s="293" t="str">
        <f>Badges!C171</f>
        <v>Shake up a room</v>
      </c>
      <c r="K39" s="295" t="str">
        <f>IF(Badges!K171="A","A"," ")</f>
        <v xml:space="preserve"> </v>
      </c>
      <c r="M39" s="292"/>
      <c r="N39" s="293" t="str">
        <f>Badges!C245</f>
        <v>Hide an item for a friend to find</v>
      </c>
      <c r="O39" s="295" t="str">
        <f>IF(Badges!K245="A","A"," ")</f>
        <v xml:space="preserve"> </v>
      </c>
      <c r="Q39" s="292"/>
      <c r="R39" s="293" t="str">
        <f>Badges!C318</f>
        <v>Draw the product</v>
      </c>
      <c r="S39" s="295" t="str">
        <f>IF(Badges!K318="A","A","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IF(Badges!K172="A","A"," ")</f>
        <v xml:space="preserve"> </v>
      </c>
      <c r="M40" s="292"/>
      <c r="N40" s="293" t="str">
        <f>Badges!C246</f>
        <v>Go on a photo hunt</v>
      </c>
      <c r="O40" s="295" t="str">
        <f>IF(Badges!K246="A","A"," ")</f>
        <v xml:space="preserve"> </v>
      </c>
      <c r="Q40" s="292"/>
      <c r="R40" s="293" t="str">
        <f>Badges!C319</f>
        <v>Analyze a group of products</v>
      </c>
      <c r="S40" s="295" t="str">
        <f>IF(Badges!K319="A","A"," ")</f>
        <v xml:space="preserve"> </v>
      </c>
    </row>
    <row r="41" spans="1:19" x14ac:dyDescent="0.2">
      <c r="A41" s="292"/>
      <c r="B41" s="293" t="str">
        <f>Badges!C24</f>
        <v>Make a digital album</v>
      </c>
      <c r="C41" s="295" t="str">
        <f>IF(Badges!K24="A","A","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IF(Badges!K25="A","A"," ")</f>
        <v xml:space="preserve"> </v>
      </c>
      <c r="E42" s="292"/>
      <c r="F42" s="293" t="str">
        <f>Badges!C100</f>
        <v>Write one haiku and one limerick</v>
      </c>
      <c r="G42" s="295" t="str">
        <f>IF(Badges!K100="A","A"," ")</f>
        <v xml:space="preserve"> </v>
      </c>
      <c r="I42" s="292"/>
      <c r="J42" s="293" t="str">
        <f>Badges!C174</f>
        <v>Learn some classic codes</v>
      </c>
      <c r="K42" s="295" t="str">
        <f>IF(Badges!K174="A","A"," ")</f>
        <v xml:space="preserve"> </v>
      </c>
      <c r="M42" s="292"/>
      <c r="N42" s="293" t="str">
        <f>Badges!C248</f>
        <v>Make something that represents</v>
      </c>
      <c r="O42" s="295" t="str">
        <f>IF(Badges!K248="A","A"," ")</f>
        <v xml:space="preserve"> </v>
      </c>
      <c r="Q42" s="292"/>
      <c r="R42" s="293" t="str">
        <f>Badges!C321</f>
        <v>From terrible to terrific</v>
      </c>
      <c r="S42" s="295" t="str">
        <f>IF(Badges!K321="A","A"," ")</f>
        <v xml:space="preserve"> </v>
      </c>
    </row>
    <row r="43" spans="1:19" ht="12.75" customHeight="1" x14ac:dyDescent="0.2">
      <c r="A43" s="292"/>
      <c r="B43" s="293" t="str">
        <f>Badges!C26</f>
        <v>Start an online photo journal</v>
      </c>
      <c r="C43" s="295" t="str">
        <f>IF(Badges!K26="A","A"," ")</f>
        <v xml:space="preserve"> </v>
      </c>
      <c r="E43" s="292"/>
      <c r="F43" s="293" t="str">
        <f>Badges!C101</f>
        <v>Write one sonnet</v>
      </c>
      <c r="G43" s="295" t="str">
        <f>IF(Badges!K101="A","A"," ")</f>
        <v xml:space="preserve"> </v>
      </c>
      <c r="I43" s="292"/>
      <c r="J43" s="293" t="str">
        <f>Badges!C175</f>
        <v>Create your own code with your</v>
      </c>
      <c r="K43" s="295" t="str">
        <f>IF(Badges!K175="A","A"," ")</f>
        <v xml:space="preserve"> </v>
      </c>
      <c r="M43" s="292"/>
      <c r="N43" s="293" t="str">
        <f>Badges!C249</f>
        <v>Make a piece of jewelry</v>
      </c>
      <c r="O43" s="295" t="str">
        <f>IF(Badges!K249="A","A"," ")</f>
        <v xml:space="preserve"> </v>
      </c>
      <c r="Q43" s="292"/>
      <c r="R43" s="293" t="str">
        <f>Badges!C322</f>
        <v>Troubleshoot</v>
      </c>
      <c r="S43" s="295" t="str">
        <f>IF(Badges!K322="A","A"," ")</f>
        <v xml:space="preserve"> </v>
      </c>
    </row>
    <row r="44" spans="1:19" x14ac:dyDescent="0.2">
      <c r="A44" s="500" t="str">
        <f>Badges!B29</f>
        <v>Staying Fit</v>
      </c>
      <c r="B44" s="501"/>
      <c r="C44" s="501"/>
      <c r="E44" s="292"/>
      <c r="F44" s="293" t="str">
        <f>Badges!C102</f>
        <v>Write a free-verse poem</v>
      </c>
      <c r="G44" s="295" t="str">
        <f>IF(Badges!K102="A","A"," ")</f>
        <v xml:space="preserve"> </v>
      </c>
      <c r="I44" s="292"/>
      <c r="J44" s="293" t="str">
        <f>Badges!C176</f>
        <v>Make invisible inks</v>
      </c>
      <c r="K44" s="295" t="str">
        <f>IF(Badges!K176="A","A"," ")</f>
        <v xml:space="preserve"> </v>
      </c>
      <c r="M44" s="292"/>
      <c r="N44" s="293" t="str">
        <f>Badges!C250</f>
        <v>Make something that represents</v>
      </c>
      <c r="O44" s="295" t="str">
        <f>IF(Badges!K250="A","A"," ")</f>
        <v xml:space="preserve"> </v>
      </c>
      <c r="Q44" s="292"/>
      <c r="R44" s="293" t="str">
        <f>Badges!C323</f>
        <v>Fire the product, keep the job</v>
      </c>
      <c r="S44" s="295" t="str">
        <f>IF(Badges!K323="A","A","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IF(Badges!K31="A","A"," ")</f>
        <v xml:space="preserve"> </v>
      </c>
      <c r="E46" s="292"/>
      <c r="F46" s="293" t="str">
        <f>Badges!C104</f>
        <v>Mystery</v>
      </c>
      <c r="G46" s="295" t="str">
        <f>IF(Badges!K104="A","A"," ")</f>
        <v xml:space="preserve"> </v>
      </c>
      <c r="I46" s="292"/>
      <c r="J46" s="293" t="str">
        <f>Badges!C178</f>
        <v>Study three sets of prints</v>
      </c>
      <c r="K46" s="295" t="str">
        <f>IF(Badges!K178="A","A"," ")</f>
        <v xml:space="preserve"> </v>
      </c>
      <c r="M46" s="292"/>
      <c r="N46" s="293" t="str">
        <f>Badges!C252</f>
        <v>Make it a hiking adventure</v>
      </c>
      <c r="O46" s="295" t="str">
        <f>IF(Badges!K252="A","A"," ")</f>
        <v xml:space="preserve"> </v>
      </c>
      <c r="Q46" s="292"/>
      <c r="R46" s="293" t="str">
        <f>Badges!C325</f>
        <v>Draw your idea</v>
      </c>
      <c r="S46" s="295" t="str">
        <f>IF(Badges!K325="A","A"," ")</f>
        <v xml:space="preserve"> </v>
      </c>
    </row>
    <row r="47" spans="1:19" x14ac:dyDescent="0.2">
      <c r="A47" s="292"/>
      <c r="B47" s="293" t="str">
        <f>Badges!C32</f>
        <v>Find a way to make your day more</v>
      </c>
      <c r="C47" s="295" t="str">
        <f>IF(Badges!K32="A","A"," ")</f>
        <v xml:space="preserve"> </v>
      </c>
      <c r="E47" s="292"/>
      <c r="F47" s="293" t="str">
        <f>Badges!C105</f>
        <v>Humor</v>
      </c>
      <c r="G47" s="295" t="str">
        <f>IF(Badges!K105="A","A"," ")</f>
        <v xml:space="preserve"> </v>
      </c>
      <c r="I47" s="292"/>
      <c r="J47" s="293" t="str">
        <f>Badges!C179</f>
        <v>Make your own identity card</v>
      </c>
      <c r="K47" s="295" t="str">
        <f>IF(Badges!K179="A","A"," ")</f>
        <v xml:space="preserve"> </v>
      </c>
      <c r="M47" s="292"/>
      <c r="N47" s="293" t="str">
        <f>Badges!C253</f>
        <v>Take a multi-cache adventure</v>
      </c>
      <c r="O47" s="295" t="str">
        <f>IF(Badges!K253="A","A"," ")</f>
        <v xml:space="preserve"> </v>
      </c>
      <c r="Q47" s="292"/>
      <c r="R47" s="293" t="str">
        <f>Badges!C326</f>
        <v>Build a prototype</v>
      </c>
      <c r="S47" s="295" t="str">
        <f>IF(Badges!K326="A","A"," ")</f>
        <v xml:space="preserve"> </v>
      </c>
    </row>
    <row r="48" spans="1:19" x14ac:dyDescent="0.2">
      <c r="A48" s="292"/>
      <c r="B48" s="293" t="str">
        <f>Badges!C33</f>
        <v>Forget being a couch potato</v>
      </c>
      <c r="C48" s="295" t="str">
        <f>IF(Badges!K33="A","A"," ")</f>
        <v xml:space="preserve"> </v>
      </c>
      <c r="E48" s="292"/>
      <c r="F48" s="293" t="str">
        <f>Badges!C106</f>
        <v>Adventure</v>
      </c>
      <c r="G48" s="295" t="str">
        <f>IF(Badges!K106="A","A"," ")</f>
        <v xml:space="preserve"> </v>
      </c>
      <c r="I48" s="292"/>
      <c r="J48" s="293" t="str">
        <f>Badges!C180</f>
        <v>Get fingerprinted at your local police</v>
      </c>
      <c r="K48" s="295" t="str">
        <f>IF(Badges!K180="A","A"," ")</f>
        <v xml:space="preserve"> </v>
      </c>
      <c r="M48" s="292"/>
      <c r="N48" s="293" t="str">
        <f>Badges!C254</f>
        <v>Go on a themed adventure</v>
      </c>
      <c r="O48" s="295" t="str">
        <f>IF(Badges!K254="A","A"," ")</f>
        <v xml:space="preserve"> </v>
      </c>
      <c r="Q48" s="292"/>
      <c r="R48" s="293" t="str">
        <f>Badges!C327</f>
        <v>Make your change on the original</v>
      </c>
      <c r="S48" s="295" t="str">
        <f>IF(Badges!K327="A","A","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IF(Badges!K35="A","A"," ")</f>
        <v xml:space="preserve"> </v>
      </c>
      <c r="E50" s="292"/>
      <c r="F50" s="293" t="str">
        <f>Badges!C108</f>
        <v>A favorite Girl Scout memory</v>
      </c>
      <c r="G50" s="295" t="str">
        <f>IF(Badges!K108="A","A"," ")</f>
        <v xml:space="preserve"> </v>
      </c>
      <c r="I50" s="292"/>
      <c r="J50" s="293" t="str">
        <f>Badges!C182</f>
        <v>Look at three kinds of "evidence"</v>
      </c>
      <c r="K50" s="295" t="str">
        <f>IF(Badges!K182="A","A"," ")</f>
        <v xml:space="preserve"> </v>
      </c>
      <c r="M50" s="292"/>
      <c r="N50" s="293" t="str">
        <f>Badges!C256</f>
        <v>Make a bug go around the world</v>
      </c>
      <c r="O50" s="295" t="str">
        <f>IF(Badges!K256="A","A"," ")</f>
        <v xml:space="preserve"> </v>
      </c>
      <c r="Q50" s="292">
        <v>1</v>
      </c>
      <c r="R50" s="293" t="str">
        <f>Badges!C331</f>
        <v>Hold a conversation</v>
      </c>
      <c r="S50" s="294"/>
    </row>
    <row r="51" spans="1:19" x14ac:dyDescent="0.2">
      <c r="A51" s="292"/>
      <c r="B51" s="293" t="str">
        <f>Badges!C36</f>
        <v>Play a brainstorm game</v>
      </c>
      <c r="C51" s="295" t="str">
        <f>IF(Badges!K36="A","A"," ")</f>
        <v xml:space="preserve"> </v>
      </c>
      <c r="E51" s="292"/>
      <c r="F51" s="293" t="str">
        <f>Badges!C109</f>
        <v>A memorable day</v>
      </c>
      <c r="G51" s="295" t="str">
        <f>IF(Badges!K109="A","A"," ")</f>
        <v xml:space="preserve"> </v>
      </c>
      <c r="I51" s="292"/>
      <c r="J51" s="293" t="str">
        <f>Badges!C183</f>
        <v>Find out about DNA</v>
      </c>
      <c r="K51" s="295" t="str">
        <f>IF(Badges!K183="A","A"," ")</f>
        <v xml:space="preserve"> </v>
      </c>
      <c r="M51" s="292"/>
      <c r="N51" s="293" t="str">
        <f>Badges!C257</f>
        <v>Have your bug follow the girls</v>
      </c>
      <c r="O51" s="295" t="str">
        <f>IF(Badges!K257="A","A"," ")</f>
        <v xml:space="preserve"> </v>
      </c>
      <c r="Q51" s="292"/>
      <c r="R51" s="293" t="str">
        <f>Badges!C332</f>
        <v>Practice conversation starters</v>
      </c>
      <c r="S51" s="295" t="str">
        <f>IF(Badges!K332="A","A"," ")</f>
        <v xml:space="preserve"> </v>
      </c>
    </row>
    <row r="52" spans="1:19" x14ac:dyDescent="0.2">
      <c r="A52" s="292"/>
      <c r="B52" s="293" t="str">
        <f>Badges!C37</f>
        <v>Nutrient scavenger hunt</v>
      </c>
      <c r="C52" s="295" t="str">
        <f>IF(Badges!K37="A","A"," ")</f>
        <v xml:space="preserve"> </v>
      </c>
      <c r="E52" s="292"/>
      <c r="F52" s="293" t="str">
        <f>Badges!C110</f>
        <v>A big adventure</v>
      </c>
      <c r="G52" s="295" t="str">
        <f>IF(Badges!K110="A","A"," ")</f>
        <v xml:space="preserve"> </v>
      </c>
      <c r="I52" s="292"/>
      <c r="J52" s="293" t="str">
        <f>Badges!C184</f>
        <v>Detect handwriting details</v>
      </c>
      <c r="K52" s="295" t="str">
        <f>IF(Badges!K184="A","A"," ")</f>
        <v xml:space="preserve"> </v>
      </c>
      <c r="M52" s="292"/>
      <c r="N52" s="293" t="str">
        <f>Badges!C258</f>
        <v>Track a bug's travels</v>
      </c>
      <c r="O52" s="295" t="str">
        <f>IF(Badges!K258="A","A"," ")</f>
        <v xml:space="preserve"> </v>
      </c>
      <c r="Q52" s="292"/>
      <c r="R52" s="293" t="str">
        <f>Badges!C333</f>
        <v>Invite an expert to come talk about</v>
      </c>
      <c r="S52" s="295" t="str">
        <f>IF(Badges!K333="A","A","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IF(Badges!K334="A","A"," ")</f>
        <v xml:space="preserve"> </v>
      </c>
    </row>
    <row r="54" spans="1:19" x14ac:dyDescent="0.2">
      <c r="A54" s="292"/>
      <c r="B54" s="293" t="str">
        <f>Badges!C39</f>
        <v>Dear self</v>
      </c>
      <c r="C54" s="295" t="str">
        <f>IF(Badges!K39="A","A"," ")</f>
        <v xml:space="preserve"> </v>
      </c>
      <c r="E54" s="292"/>
      <c r="F54" s="293" t="str">
        <f>Badges!C112</f>
        <v>An interview article</v>
      </c>
      <c r="G54" s="295" t="str">
        <f>IF(Badges!K112="A","A"," ")</f>
        <v xml:space="preserve"> </v>
      </c>
      <c r="I54" s="292"/>
      <c r="J54" s="293" t="str">
        <f>Badges!C186</f>
        <v>Ask friends to create a clue hunt</v>
      </c>
      <c r="K54" s="295" t="str">
        <f>IF(Badges!K186="A","A","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IF(Badges!K40="A","A"," ")</f>
        <v xml:space="preserve"> </v>
      </c>
      <c r="E55" s="292"/>
      <c r="F55" s="293" t="str">
        <f>Badges!C113</f>
        <v>A news story</v>
      </c>
      <c r="G55" s="295" t="str">
        <f>IF(Badges!K113="A","A"," ")</f>
        <v xml:space="preserve"> </v>
      </c>
      <c r="I55" s="292"/>
      <c r="J55" s="293" t="str">
        <f>Badges!C187</f>
        <v>Find clues "on the scene"</v>
      </c>
      <c r="K55" s="295" t="str">
        <f>IF(Badges!K187="A","A"," ")</f>
        <v xml:space="preserve"> </v>
      </c>
      <c r="M55" s="292"/>
      <c r="N55" s="293" t="str">
        <f>Badges!C263</f>
        <v>Observe a pet or tame animal</v>
      </c>
      <c r="O55" s="295" t="str">
        <f>IF(Badges!K263="A","A"," ")</f>
        <v xml:space="preserve"> </v>
      </c>
      <c r="Q55" s="292"/>
      <c r="R55" s="293" t="str">
        <f>Badges!C336</f>
        <v>Brainstorm five things not to do at</v>
      </c>
      <c r="S55" s="295" t="str">
        <f>IF(Badges!K336="A","A"," ")</f>
        <v xml:space="preserve"> </v>
      </c>
    </row>
    <row r="56" spans="1:19" x14ac:dyDescent="0.2">
      <c r="A56" s="292"/>
      <c r="B56" s="293" t="str">
        <f>Badges!C41</f>
        <v>Create a stress-free zone</v>
      </c>
      <c r="C56" s="295" t="str">
        <f>IF(Badges!K41="A","A"," ")</f>
        <v xml:space="preserve"> </v>
      </c>
      <c r="E56" s="292"/>
      <c r="F56" s="293" t="str">
        <f>Badges!C114</f>
        <v>A "roundup" article</v>
      </c>
      <c r="G56" s="295" t="str">
        <f>IF(Badges!K114="A","A"," ")</f>
        <v xml:space="preserve"> </v>
      </c>
      <c r="I56" s="292"/>
      <c r="J56" s="293" t="str">
        <f>Badges!C188</f>
        <v>Solve three online mysteries.</v>
      </c>
      <c r="K56" s="295" t="str">
        <f>IF(Badges!K188="A","A"," ")</f>
        <v xml:space="preserve"> </v>
      </c>
      <c r="M56" s="292"/>
      <c r="N56" s="293" t="str">
        <f>Badges!C264</f>
        <v>Make a skit or puppet show about</v>
      </c>
      <c r="O56" s="295" t="str">
        <f>IF(Badges!K264="A","A"," ")</f>
        <v xml:space="preserve"> </v>
      </c>
      <c r="Q56" s="292"/>
      <c r="R56" s="293" t="str">
        <f>Badges!C337</f>
        <v>Set the table</v>
      </c>
      <c r="S56" s="295" t="str">
        <f>IF(Badges!K337="A","A","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IF(Badges!K265="A","A"," ")</f>
        <v xml:space="preserve"> </v>
      </c>
      <c r="Q57" s="292"/>
      <c r="R57" s="293" t="str">
        <f>Badges!C338</f>
        <v>Study table manners from other</v>
      </c>
      <c r="S57" s="295" t="str">
        <f>IF(Badges!K338="A","A"," ")</f>
        <v xml:space="preserve"> </v>
      </c>
    </row>
    <row r="58" spans="1:19" x14ac:dyDescent="0.2">
      <c r="A58" s="292"/>
      <c r="B58" s="293" t="str">
        <f>Badges!C43</f>
        <v>Review health websites</v>
      </c>
      <c r="C58" s="295" t="str">
        <f>IF(Badges!K43="A","A"," ")</f>
        <v xml:space="preserve"> </v>
      </c>
      <c r="E58" s="292"/>
      <c r="F58" s="293" t="str">
        <f>Badges!C116</f>
        <v>A favorite animal</v>
      </c>
      <c r="G58" s="295" t="str">
        <f>IF(Badges!K116="A","A","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IF(Badges!K44="A","A"," ")</f>
        <v xml:space="preserve"> </v>
      </c>
      <c r="E59" s="292"/>
      <c r="F59" s="293" t="str">
        <f>Badges!C117</f>
        <v>A place you'd like to visit</v>
      </c>
      <c r="G59" s="295" t="str">
        <f>IF(Badges!K117="A","A"," ")</f>
        <v xml:space="preserve"> </v>
      </c>
      <c r="I59" s="292"/>
      <c r="J59" s="293" t="str">
        <f>Badges!C193</f>
        <v>Talk to an experienced camper</v>
      </c>
      <c r="K59" s="295" t="str">
        <f>IF(Badges!K193="A","A"," ")</f>
        <v xml:space="preserve"> </v>
      </c>
      <c r="M59" s="292"/>
      <c r="N59" s="293" t="str">
        <f>Badges!C267</f>
        <v>Visit a zoo or animal sanctuary</v>
      </c>
      <c r="O59" s="295" t="str">
        <f>IF(Badges!K267="A","A"," ")</f>
        <v xml:space="preserve"> </v>
      </c>
      <c r="Q59" s="292"/>
      <c r="R59" s="293" t="str">
        <f>Badges!C340</f>
        <v>Wedding</v>
      </c>
      <c r="S59" s="295" t="str">
        <f>IF(Badges!K340="A","A"," ")</f>
        <v xml:space="preserve"> </v>
      </c>
    </row>
    <row r="60" spans="1:19" x14ac:dyDescent="0.2">
      <c r="A60" s="292"/>
      <c r="B60" s="293" t="str">
        <f>Badges!C45</f>
        <v>Find truth in advertising</v>
      </c>
      <c r="C60" s="295" t="str">
        <f>IF(Badges!K45="A","A"," ")</f>
        <v xml:space="preserve"> </v>
      </c>
      <c r="E60" s="292"/>
      <c r="F60" s="293" t="str">
        <f>Badges!C118</f>
        <v>Your favorite book</v>
      </c>
      <c r="G60" s="295" t="str">
        <f>IF(Badges!K118="A","A"," ")</f>
        <v xml:space="preserve"> </v>
      </c>
      <c r="I60" s="292"/>
      <c r="J60" s="293" t="str">
        <f>Badges!C194</f>
        <v>Go to an outdoor store</v>
      </c>
      <c r="K60" s="295" t="str">
        <f>IF(Badges!K194="A","A"," ")</f>
        <v xml:space="preserve"> </v>
      </c>
      <c r="M60" s="292"/>
      <c r="N60" s="293" t="str">
        <f>Badges!C268</f>
        <v>Explore an animal habitat near</v>
      </c>
      <c r="O60" s="295" t="str">
        <f>IF(Badges!K268="A","A"," ")</f>
        <v xml:space="preserve"> </v>
      </c>
      <c r="Q60" s="292"/>
      <c r="R60" s="293" t="str">
        <f>Badges!C341</f>
        <v>Funeral or wake</v>
      </c>
      <c r="S60" s="295" t="str">
        <f>IF(Badges!K341="A","A","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IF(Badges!K195="A","A"," ")</f>
        <v xml:space="preserve"> </v>
      </c>
      <c r="M61" s="292"/>
      <c r="N61" s="293" t="str">
        <f>Badges!C269</f>
        <v>Make a habitat collage</v>
      </c>
      <c r="O61" s="295" t="str">
        <f>IF(Badges!K269="A","A"," ")</f>
        <v xml:space="preserve"> </v>
      </c>
      <c r="Q61" s="292"/>
      <c r="R61" s="293" t="str">
        <f>Badges!C342</f>
        <v>Coming-of-age ceremony</v>
      </c>
      <c r="S61" s="295" t="str">
        <f>IF(Badges!K342="A","A"," ")</f>
        <v xml:space="preserve"> </v>
      </c>
    </row>
    <row r="62" spans="1:19" ht="12.75" customHeight="1" x14ac:dyDescent="0.2">
      <c r="A62" s="292"/>
      <c r="B62" s="293" t="str">
        <f>Badges!C47</f>
        <v>Have a "slow food" dinner</v>
      </c>
      <c r="C62" s="295" t="str">
        <f>IF(Badges!K47="A","A","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IF(Badges!K48="A","A"," ")</f>
        <v xml:space="preserve"> </v>
      </c>
      <c r="E63" s="292"/>
      <c r="F63" s="293" t="str">
        <f>Badges!C124</f>
        <v>Visit a jewelry store or jewelry artist</v>
      </c>
      <c r="G63" s="295" t="str">
        <f>IF(Badges!K124="A","A"," ")</f>
        <v xml:space="preserve"> </v>
      </c>
      <c r="I63" s="292"/>
      <c r="J63" s="293" t="str">
        <f>Badges!C197</f>
        <v>Tie useful knots</v>
      </c>
      <c r="K63" s="295" t="str">
        <f>IF(Badges!K197="A","A"," ")</f>
        <v xml:space="preserve"> </v>
      </c>
      <c r="M63" s="292"/>
      <c r="N63" s="293" t="str">
        <f>Badges!C271</f>
        <v>Check out baby-animal habitats</v>
      </c>
      <c r="O63" s="295" t="str">
        <f>IF(Badges!K271="A","A"," ")</f>
        <v xml:space="preserve"> </v>
      </c>
      <c r="Q63" s="292"/>
      <c r="R63" s="293" t="str">
        <f>Badges!C344</f>
        <v>Thank the host</v>
      </c>
      <c r="S63" s="295" t="str">
        <f>IF(Badges!K344="A","A"," ")</f>
        <v xml:space="preserve"> </v>
      </c>
    </row>
    <row r="64" spans="1:19" x14ac:dyDescent="0.2">
      <c r="A64" s="292"/>
      <c r="B64" s="293" t="str">
        <f>Badges!C49</f>
        <v>Have a family check-in night</v>
      </c>
      <c r="C64" s="295" t="str">
        <f>IF(Badges!K49="A","A"," ")</f>
        <v xml:space="preserve"> </v>
      </c>
      <c r="E64" s="292"/>
      <c r="F64" s="293" t="str">
        <f>Badges!C125</f>
        <v>Visit a museum with an exhibit on</v>
      </c>
      <c r="G64" s="295" t="str">
        <f>IF(Badges!K125="A","A"," ")</f>
        <v xml:space="preserve"> </v>
      </c>
      <c r="I64" s="292"/>
      <c r="J64" s="293" t="str">
        <f>Badges!C198</f>
        <v>Use a map and compass or GPS</v>
      </c>
      <c r="K64" s="295" t="str">
        <f>IF(Badges!K198="A","A"," ")</f>
        <v xml:space="preserve"> </v>
      </c>
      <c r="M64" s="292"/>
      <c r="N64" s="293" t="str">
        <f>Badges!C272</f>
        <v>Make your own animal house</v>
      </c>
      <c r="O64" s="295" t="str">
        <f>IF(Badges!K272="A","A"," ")</f>
        <v xml:space="preserve"> </v>
      </c>
      <c r="Q64" s="292"/>
      <c r="R64" s="293" t="str">
        <f>Badges!C345</f>
        <v>Handwrite a thank-you note</v>
      </c>
      <c r="S64" s="295" t="str">
        <f>IF(Badges!K345="A","A"," ")</f>
        <v xml:space="preserve"> </v>
      </c>
    </row>
    <row r="65" spans="1:19" x14ac:dyDescent="0.2">
      <c r="A65" s="500" t="str">
        <f>Badges!B52</f>
        <v>Musician</v>
      </c>
      <c r="B65" s="501"/>
      <c r="C65" s="501"/>
      <c r="E65" s="292"/>
      <c r="F65" s="293" t="str">
        <f>Badges!C126</f>
        <v>Invite a jewelry maker to talk to your</v>
      </c>
      <c r="G65" s="295" t="str">
        <f>IF(Badges!K126="A","A"," ")</f>
        <v xml:space="preserve"> </v>
      </c>
      <c r="I65" s="292"/>
      <c r="J65" s="293" t="str">
        <f>Badges!C199</f>
        <v>Build a campfire</v>
      </c>
      <c r="K65" s="295" t="str">
        <f>IF(Badges!K199="A","A"," ")</f>
        <v xml:space="preserve"> </v>
      </c>
      <c r="M65" s="292"/>
      <c r="N65" s="293" t="str">
        <f>Badges!C273</f>
        <v>Insulate your own "nest."</v>
      </c>
      <c r="O65" s="295" t="str">
        <f>IF(Badges!K273="A","A"," ")</f>
        <v xml:space="preserve"> </v>
      </c>
      <c r="Q65" s="292"/>
      <c r="R65" s="293" t="str">
        <f>Badges!C346</f>
        <v>Make a thank-you gift</v>
      </c>
      <c r="S65" s="295" t="str">
        <f>IF(Badges!K346="A","A","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IF(Badges!K54="A","A"," ")</f>
        <v xml:space="preserve"> </v>
      </c>
      <c r="E67" s="292"/>
      <c r="F67" s="293" t="str">
        <f>Badges!C128</f>
        <v>Make a chain-loop necklace or</v>
      </c>
      <c r="G67" s="295" t="str">
        <f>IF(Badges!K128="A","A"," ")</f>
        <v xml:space="preserve"> </v>
      </c>
      <c r="I67" s="292"/>
      <c r="J67" s="293" t="str">
        <f>Badges!C201</f>
        <v>Make a one-pot meal</v>
      </c>
      <c r="K67" s="295" t="str">
        <f>IF(Badges!K201="A","A"," ")</f>
        <v xml:space="preserve"> </v>
      </c>
      <c r="M67" s="292"/>
      <c r="N67" s="293" t="str">
        <f>Badges!C275</f>
        <v>The Artic Circle</v>
      </c>
      <c r="O67" s="295" t="str">
        <f>IF(Badges!K275="A","A"," ")</f>
        <v xml:space="preserve"> </v>
      </c>
      <c r="Q67" s="292"/>
      <c r="R67" s="293" t="str">
        <f>Badges!C348</f>
        <v>Other Girl Scouts</v>
      </c>
      <c r="S67" s="295" t="str">
        <f>IF(Badges!K348="A","A"," ")</f>
        <v xml:space="preserve"> </v>
      </c>
    </row>
    <row r="68" spans="1:19" x14ac:dyDescent="0.2">
      <c r="A68" s="292"/>
      <c r="B68" s="293" t="str">
        <f>Badges!C55</f>
        <v>Be a conductor</v>
      </c>
      <c r="C68" s="295" t="str">
        <f>IF(Badges!K55="A","A"," ")</f>
        <v xml:space="preserve"> </v>
      </c>
      <c r="E68" s="292"/>
      <c r="F68" s="293" t="str">
        <f>Badges!C129</f>
        <v>Make a pendant with a photo or</v>
      </c>
      <c r="G68" s="295" t="str">
        <f>IF(Badges!K129="A","A"," ")</f>
        <v xml:space="preserve"> </v>
      </c>
      <c r="I68" s="292"/>
      <c r="J68" s="293" t="str">
        <f>Badges!C202</f>
        <v>Cook in foil</v>
      </c>
      <c r="K68" s="295" t="str">
        <f>IF(Badges!K202="A","A"," ")</f>
        <v xml:space="preserve"> </v>
      </c>
      <c r="M68" s="292"/>
      <c r="N68" s="293" t="str">
        <f>Badges!C276</f>
        <v>The Gulf of Mexico</v>
      </c>
      <c r="O68" s="295" t="str">
        <f>IF(Badges!K276="A","A"," ")</f>
        <v xml:space="preserve"> </v>
      </c>
      <c r="Q68" s="292"/>
      <c r="R68" s="293" t="str">
        <f>Badges!C349</f>
        <v>Your friends and their parents</v>
      </c>
      <c r="S68" s="295" t="str">
        <f>IF(Badges!K349="A","A"," ")</f>
        <v xml:space="preserve"> </v>
      </c>
    </row>
    <row r="69" spans="1:19" x14ac:dyDescent="0.2">
      <c r="A69" s="292"/>
      <c r="B69" s="293" t="str">
        <f>Badges!C56</f>
        <v>Get in the musical mood</v>
      </c>
      <c r="C69" s="295" t="str">
        <f>IF(Badges!K56="A","A"," ")</f>
        <v xml:space="preserve"> </v>
      </c>
      <c r="E69" s="292"/>
      <c r="F69" s="293" t="str">
        <f>Badges!C130</f>
        <v>Make earrings by twisting wire into</v>
      </c>
      <c r="G69" s="295" t="str">
        <f>IF(Badges!K130="A","A"," ")</f>
        <v xml:space="preserve"> </v>
      </c>
      <c r="I69" s="292"/>
      <c r="J69" s="293" t="str">
        <f>Badges!C203</f>
        <v>Cook a meal on a stick</v>
      </c>
      <c r="K69" s="295" t="str">
        <f>IF(Badges!K203="A","A"," ")</f>
        <v xml:space="preserve"> </v>
      </c>
      <c r="M69" s="292"/>
      <c r="N69" s="293" t="str">
        <f>Badges!C277</f>
        <v>The Amazon rain forest</v>
      </c>
      <c r="O69" s="295" t="str">
        <f>IF(Badges!K277="A","A"," ")</f>
        <v xml:space="preserve"> </v>
      </c>
      <c r="Q69" s="292"/>
      <c r="R69" s="293" t="str">
        <f>Badges!C350</f>
        <v>Everyone in your class</v>
      </c>
      <c r="S69" s="295" t="str">
        <f>IF(Badges!K350="A","A"," ")</f>
        <v xml:space="preserve"> </v>
      </c>
    </row>
    <row r="70" spans="1:19" ht="23.25" x14ac:dyDescent="0.35">
      <c r="A70" s="507" t="str">
        <f ca="1">MID(CELL("filename",A8),FIND(IF(ISERROR(FIND("]",CELL("filename",A8))),"$","]"),CELL("filename",A8))+1,256)</f>
        <v>Junior 8</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IF('Age-Level'!K9="C","C",IF('Age-Level'!K9="P","P",""))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IF('Age-Level'!K11="A","A"," ")</f>
        <v xml:space="preserve"> </v>
      </c>
    </row>
    <row r="73" spans="1:19" x14ac:dyDescent="0.2">
      <c r="A73" s="505" t="str">
        <f>Summary!A22</f>
        <v>Drawing</v>
      </c>
      <c r="B73" s="506"/>
      <c r="C73" s="296" t="str">
        <f>IF(Badges!K376="C","C",IF(Badges!K376="P","P",""))</f>
        <v/>
      </c>
      <c r="E73" s="292"/>
      <c r="F73" s="293" t="str">
        <f>Badges!C387</f>
        <v xml:space="preserve">Work with an older athlete in </v>
      </c>
      <c r="G73" s="295" t="str">
        <f>IF(Badges!K387="A","A"," ")</f>
        <v xml:space="preserve"> </v>
      </c>
      <c r="I73" s="292"/>
      <c r="J73" s="293" t="str">
        <f>Badges!C460</f>
        <v>With your Junior friends, organize</v>
      </c>
      <c r="K73" s="295" t="str">
        <f>IF(Badges!K460="A","A"," ")</f>
        <v xml:space="preserve"> </v>
      </c>
      <c r="M73" s="292"/>
      <c r="N73" s="293" t="str">
        <f>Badges!C534</f>
        <v>Pitch your pretend business</v>
      </c>
      <c r="O73" s="295" t="str">
        <f>IF(Badges!K534="A","A"," ")</f>
        <v xml:space="preserve"> </v>
      </c>
      <c r="Q73" s="499" t="str">
        <f>'Age-Level'!C12</f>
        <v>Cookie Sales (Year 1)</v>
      </c>
      <c r="R73" s="499"/>
      <c r="S73" s="304" t="str">
        <f>IF('Age-Level'!K12="A","A"," ")</f>
        <v xml:space="preserve"> </v>
      </c>
    </row>
    <row r="74" spans="1:19" x14ac:dyDescent="0.2">
      <c r="A74" s="497" t="str">
        <f>Summary!A23</f>
        <v>Practice with Purpose</v>
      </c>
      <c r="B74" s="498"/>
      <c r="C74" s="297" t="str">
        <f>IF(Badges!K399="C","C",IF(Badges!K399="P","P",""))</f>
        <v/>
      </c>
      <c r="E74" s="292"/>
      <c r="F74" s="293" t="str">
        <f>Badges!C388</f>
        <v>Work with an expert, coach</v>
      </c>
      <c r="G74" s="295" t="str">
        <f>IF(Badges!K388="A","A"," ")</f>
        <v xml:space="preserve"> </v>
      </c>
      <c r="I74" s="292"/>
      <c r="J74" s="293" t="str">
        <f>Badges!C461</f>
        <v>Research situations that require</v>
      </c>
      <c r="K74" s="295" t="str">
        <f>IF(Badges!K461="A","A"," ")</f>
        <v xml:space="preserve"> </v>
      </c>
      <c r="M74" s="292"/>
      <c r="N74" s="293" t="str">
        <f>Badges!C535</f>
        <v>Conduct a "focus group"</v>
      </c>
      <c r="O74" s="295" t="str">
        <f>IF(Badges!K535="A","A"," ")</f>
        <v xml:space="preserve"> </v>
      </c>
      <c r="Q74" s="499" t="str">
        <f>'Age-Level'!C13</f>
        <v>Cookie Pin (Year 1)</v>
      </c>
      <c r="R74" s="499"/>
      <c r="S74" s="304" t="str">
        <f>IF('Age-Level'!K13="A","A"," ")</f>
        <v xml:space="preserve"> </v>
      </c>
    </row>
    <row r="75" spans="1:19" x14ac:dyDescent="0.2">
      <c r="A75" s="497" t="str">
        <f>Summary!A24</f>
        <v>Inside Government</v>
      </c>
      <c r="B75" s="498"/>
      <c r="C75" s="297" t="str">
        <f>IF(Badges!K422="C","C",IF(Badges!K422="P","P",""))</f>
        <v/>
      </c>
      <c r="E75" s="292"/>
      <c r="F75" s="293" t="str">
        <f>Badges!C389</f>
        <v xml:space="preserve">Find a video with strength </v>
      </c>
      <c r="G75" s="295" t="str">
        <f>IF(Badges!K389="A","A"," ")</f>
        <v xml:space="preserve"> </v>
      </c>
      <c r="I75" s="292"/>
      <c r="J75" s="293" t="str">
        <f>Badges!C462</f>
        <v>Go on a field trip to an ER</v>
      </c>
      <c r="K75" s="295" t="str">
        <f>IF(Badges!K462="A","A"," ")</f>
        <v xml:space="preserve"> </v>
      </c>
      <c r="M75" s="292"/>
      <c r="N75" s="293" t="str">
        <f>Badges!C536</f>
        <v>Do a survey</v>
      </c>
      <c r="O75" s="295" t="str">
        <f>IF(Badges!K536="A","A"," ")</f>
        <v xml:space="preserve"> </v>
      </c>
      <c r="Q75" s="499" t="str">
        <f>'Age-Level'!C14</f>
        <v>Cookie Rally (Year 2)</v>
      </c>
      <c r="R75" s="499"/>
      <c r="S75" s="304" t="str">
        <f>IF('Age-Level'!K14="A","A"," ")</f>
        <v xml:space="preserve"> </v>
      </c>
    </row>
    <row r="76" spans="1:19" x14ac:dyDescent="0.2">
      <c r="A76" s="497" t="str">
        <f>Summary!A25</f>
        <v>Simple Meals</v>
      </c>
      <c r="B76" s="498"/>
      <c r="C76" s="297" t="str">
        <f>IF(Badges!K445="C","C",IF(Badges!K445="P","P",""))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IF('Age-Level'!K15="A","A"," ")</f>
        <v xml:space="preserve"> </v>
      </c>
    </row>
    <row r="77" spans="1:19" x14ac:dyDescent="0.2">
      <c r="A77" s="497" t="str">
        <f>Summary!A26</f>
        <v>Junior First Aid</v>
      </c>
      <c r="B77" s="498"/>
      <c r="C77" s="297" t="str">
        <f>IF(Badges!K468="C","C",IF(Badges!K468="P","P",""))</f>
        <v/>
      </c>
      <c r="E77" s="292"/>
      <c r="F77" s="293" t="str">
        <f>Badges!C391</f>
        <v>Talk to a coach or gym teacher</v>
      </c>
      <c r="G77" s="295" t="str">
        <f>IF(Badges!K391="A","A"," ")</f>
        <v xml:space="preserve"> </v>
      </c>
      <c r="I77" s="292"/>
      <c r="J77" s="293" t="str">
        <f>Badges!C464</f>
        <v>Read about illnesses and how to</v>
      </c>
      <c r="K77" s="295" t="str">
        <f>IF(Badges!K464="A","A"," ")</f>
        <v xml:space="preserve"> </v>
      </c>
      <c r="M77" s="292">
        <v>1</v>
      </c>
      <c r="N77" s="293" t="str">
        <f>Badges!C540</f>
        <v>Explore your needs and wants</v>
      </c>
      <c r="O77" s="294"/>
      <c r="Q77" s="499" t="str">
        <f>'Age-Level'!C16</f>
        <v>Cookie Pin (Year 2)</v>
      </c>
      <c r="R77" s="499"/>
      <c r="S77" s="304" t="str">
        <f>IF('Age-Level'!K16="A","A"," ")</f>
        <v xml:space="preserve"> </v>
      </c>
    </row>
    <row r="78" spans="1:19" x14ac:dyDescent="0.2">
      <c r="A78" s="497" t="str">
        <f>Summary!A27</f>
        <v>Junior Girl Scout Way</v>
      </c>
      <c r="B78" s="498"/>
      <c r="C78" s="297" t="str">
        <f>IF(Badges!K491="C","C",IF(Badges!K491="P","P",""))</f>
        <v/>
      </c>
      <c r="E78" s="292"/>
      <c r="F78" s="293" t="str">
        <f>Badges!C392</f>
        <v>Work with a friend who likes the</v>
      </c>
      <c r="G78" s="295" t="str">
        <f>IF(Badges!K392="A","A"," ")</f>
        <v xml:space="preserve"> </v>
      </c>
      <c r="I78" s="292"/>
      <c r="J78" s="293" t="str">
        <f>Badges!C465</f>
        <v>Visit a medical clinic</v>
      </c>
      <c r="K78" s="295" t="str">
        <f>IF(Badges!K465="A","A"," ")</f>
        <v xml:space="preserve"> </v>
      </c>
      <c r="M78" s="292"/>
      <c r="N78" s="293" t="str">
        <f>Badges!C541</f>
        <v>Go on a home tour</v>
      </c>
      <c r="O78" s="295" t="str">
        <f>IF(Badges!K541="A","A"," ")</f>
        <v xml:space="preserve"> </v>
      </c>
      <c r="Q78" s="499" t="str">
        <f>'Age-Level'!C18</f>
        <v>Fall Sales (Year 1)</v>
      </c>
      <c r="R78" s="499"/>
      <c r="S78" s="297" t="str">
        <f>IF('Age-Level'!K18="A","A","")</f>
        <v/>
      </c>
    </row>
    <row r="79" spans="1:19" x14ac:dyDescent="0.2">
      <c r="A79" s="502" t="str">
        <f>Summary!A28</f>
        <v>Flowers</v>
      </c>
      <c r="B79" s="503"/>
      <c r="C79" s="298" t="str">
        <f>IF(Badges!K514="C","C",IF(Badges!K514="P","P",""))</f>
        <v/>
      </c>
      <c r="E79" s="292"/>
      <c r="F79" s="293" t="str">
        <f>Badges!C393</f>
        <v>Find a drill in a book or online</v>
      </c>
      <c r="G79" s="295" t="str">
        <f>IF(Badges!K393="A","A"," ")</f>
        <v xml:space="preserve"> </v>
      </c>
      <c r="I79" s="292"/>
      <c r="J79" s="293" t="str">
        <f>Badges!C466</f>
        <v>Talk to family members and</v>
      </c>
      <c r="K79" s="295" t="str">
        <f>IF(Badges!K466="A","A"," ")</f>
        <v xml:space="preserve"> </v>
      </c>
      <c r="M79" s="292"/>
      <c r="N79" s="293" t="str">
        <f>Badges!C542</f>
        <v>Make a collage</v>
      </c>
      <c r="O79" s="295" t="str">
        <f>IF(Badges!K542="A","A"," ")</f>
        <v xml:space="preserve"> </v>
      </c>
      <c r="Q79" s="499" t="str">
        <f>'Age-Level'!C19</f>
        <v>Fall Sales (Year 2)</v>
      </c>
      <c r="R79" s="499"/>
      <c r="S79" s="297" t="str">
        <f>IF('Age-Level'!K19="A","A","")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IF(Badges!K543="A","A"," ")</f>
        <v xml:space="preserve"> </v>
      </c>
      <c r="Q80" s="499" t="str">
        <f>'Age-Level'!C21</f>
        <v>Thinking Day (Year 1)</v>
      </c>
      <c r="R80" s="499"/>
      <c r="S80" s="297" t="str">
        <f>IF('Age-Level'!K21="A","A","")</f>
        <v/>
      </c>
    </row>
    <row r="81" spans="1:22" x14ac:dyDescent="0.2">
      <c r="A81" s="505" t="str">
        <f>Summary!A30</f>
        <v>Business Owner</v>
      </c>
      <c r="B81" s="506"/>
      <c r="C81" s="296" t="str">
        <f>IF(Badges!K538="C","C",IF(Badges!K538="P","P",""))</f>
        <v/>
      </c>
      <c r="E81" s="292"/>
      <c r="F81" s="293" t="str">
        <f>Badges!C395</f>
        <v>Discuss the process with a</v>
      </c>
      <c r="G81" s="295" t="str">
        <f>IF(Badges!K395="A","A","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IF('Age-Level'!K22="A","A","")</f>
        <v/>
      </c>
    </row>
    <row r="82" spans="1:22" x14ac:dyDescent="0.2">
      <c r="A82" s="497" t="str">
        <f>Summary!A31</f>
        <v>Savvy Shopper</v>
      </c>
      <c r="B82" s="498"/>
      <c r="C82" s="297" t="str">
        <f>IF(Badges!K561="C","C",IF(Badges!K561="P","P",""))</f>
        <v/>
      </c>
      <c r="E82" s="292"/>
      <c r="F82" s="293" t="str">
        <f>Badges!C396</f>
        <v>Write a "Top 10 Tips for</v>
      </c>
      <c r="G82" s="295" t="str">
        <f>IF(Badges!K396="A","A"," ")</f>
        <v xml:space="preserve"> </v>
      </c>
      <c r="I82" s="292"/>
      <c r="J82" s="293" t="str">
        <f>Badges!C471</f>
        <v>Find lift-the-spirit songs</v>
      </c>
      <c r="K82" s="295" t="str">
        <f>IF(Badges!K471="A","A"," ")</f>
        <v xml:space="preserve"> </v>
      </c>
      <c r="M82" s="292"/>
      <c r="N82" s="293" t="str">
        <f>Badges!C545</f>
        <v>Log your wants</v>
      </c>
      <c r="O82" s="295" t="str">
        <f>IF(Badges!K545="A","A"," ")</f>
        <v xml:space="preserve"> </v>
      </c>
      <c r="Q82" s="499" t="str">
        <f>'Age-Level'!C24</f>
        <v>Global Action Award</v>
      </c>
      <c r="R82" s="499"/>
      <c r="S82" s="297" t="str">
        <f>IF('Age-Level'!K24="A","A","")</f>
        <v/>
      </c>
    </row>
    <row r="83" spans="1:22" x14ac:dyDescent="0.2">
      <c r="A83" s="524" t="str">
        <f>Summary!A32</f>
        <v>Cookie Business</v>
      </c>
      <c r="B83" s="525"/>
      <c r="C83" s="526"/>
      <c r="D83" s="288"/>
      <c r="E83" s="292"/>
      <c r="F83" s="293" t="str">
        <f>Badges!C397</f>
        <v>Make a short video or photo</v>
      </c>
      <c r="G83" s="295" t="str">
        <f>IF(Badges!K397="A","A"," ")</f>
        <v xml:space="preserve"> </v>
      </c>
      <c r="I83" s="292"/>
      <c r="J83" s="293" t="str">
        <f>Badges!C472</f>
        <v>Pick songs for a ceremony or</v>
      </c>
      <c r="K83" s="295" t="str">
        <f>IF(Badges!K472="A","A"," ")</f>
        <v xml:space="preserve"> </v>
      </c>
      <c r="M83" s="292"/>
      <c r="N83" s="293" t="str">
        <f>Badges!C546</f>
        <v>Investigate the latest trends</v>
      </c>
      <c r="O83" s="295" t="str">
        <f>IF(Badges!K546="A","A"," ")</f>
        <v xml:space="preserve"> </v>
      </c>
      <c r="Q83" s="499" t="str">
        <f>'Age-Level'!C26</f>
        <v>Journey Summit Pin</v>
      </c>
      <c r="R83" s="499"/>
      <c r="S83" s="297" t="str">
        <f>IF('Age-Level'!K26="A","A","")</f>
        <v/>
      </c>
    </row>
    <row r="84" spans="1:22" x14ac:dyDescent="0.2">
      <c r="A84" s="497" t="str">
        <f>Summary!A33</f>
        <v>Cookie CEO</v>
      </c>
      <c r="B84" s="498"/>
      <c r="C84" s="297" t="str">
        <f>IF(Badges!K575="C","C",IF(Badges!K575="P","P",""))</f>
        <v/>
      </c>
      <c r="E84" s="500" t="str">
        <f>Badges!B400</f>
        <v>Inside Government</v>
      </c>
      <c r="F84" s="500"/>
      <c r="G84" s="500"/>
      <c r="I84" s="292"/>
      <c r="J84" s="293" t="str">
        <f>Badges!C473</f>
        <v>Make up a song to share a</v>
      </c>
      <c r="K84" s="295" t="str">
        <f>IF(Badges!K473="A","A"," ")</f>
        <v xml:space="preserve"> </v>
      </c>
      <c r="M84" s="292"/>
      <c r="N84" s="293" t="str">
        <f>Badges!C547</f>
        <v>Do some time travel</v>
      </c>
      <c r="O84" s="295" t="str">
        <f>IF(Badges!K547="A","A"," ")</f>
        <v xml:space="preserve"> </v>
      </c>
      <c r="Q84" s="499" t="str">
        <f>'Age-Level'!C28</f>
        <v>International Friendship Recognition</v>
      </c>
      <c r="R84" s="499"/>
      <c r="S84" s="297" t="str">
        <f>IF('Age-Level'!K28="A","A","")</f>
        <v/>
      </c>
    </row>
    <row r="85" spans="1:22" x14ac:dyDescent="0.2">
      <c r="A85" s="497" t="str">
        <f>Summary!A34</f>
        <v>Customer Insights</v>
      </c>
      <c r="B85" s="498"/>
      <c r="C85" s="297" t="str">
        <f>IF(Badges!K588="C","C",IF(Badges!K588="P","P",""))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IF('Age-Level'!K30="A","A","")</f>
        <v/>
      </c>
    </row>
    <row r="86" spans="1:22" x14ac:dyDescent="0.2">
      <c r="A86" s="332"/>
      <c r="B86" s="332"/>
      <c r="C86" s="361"/>
      <c r="E86" s="292"/>
      <c r="F86" s="293" t="str">
        <f>Badges!C402</f>
        <v>Be an active citizen in action</v>
      </c>
      <c r="G86" s="295" t="str">
        <f>IF(Badges!K402="A","A"," ")</f>
        <v xml:space="preserve"> </v>
      </c>
      <c r="I86" s="292"/>
      <c r="J86" s="293" t="str">
        <f>Badges!C475</f>
        <v>Celebrate the Girl Scout Promise</v>
      </c>
      <c r="K86" s="295" t="str">
        <f>IF(Badges!K475="A","A"," ")</f>
        <v xml:space="preserve"> </v>
      </c>
      <c r="M86" s="292"/>
      <c r="N86" s="293" t="str">
        <f>Badges!C549</f>
        <v>Family stories</v>
      </c>
      <c r="O86" s="295" t="str">
        <f>IF(Badges!K549="A","A"," ")</f>
        <v xml:space="preserve"> </v>
      </c>
      <c r="Q86" s="499" t="str">
        <f>'Age-Level'!C31</f>
        <v>Rededication (1st year)</v>
      </c>
      <c r="R86" s="499"/>
      <c r="S86" s="309" t="str">
        <f>IF('Age-Level'!K31="C","C","")</f>
        <v/>
      </c>
    </row>
    <row r="87" spans="1:22" x14ac:dyDescent="0.2">
      <c r="A87" s="518" t="s">
        <v>133</v>
      </c>
      <c r="B87" s="519"/>
      <c r="C87" s="519"/>
      <c r="E87" s="292"/>
      <c r="F87" s="293" t="str">
        <f>Badges!C403</f>
        <v>Take a poll</v>
      </c>
      <c r="G87" s="295" t="str">
        <f>IF(Badges!K403="A","A"," ")</f>
        <v xml:space="preserve"> </v>
      </c>
      <c r="I87" s="292"/>
      <c r="J87" s="293" t="str">
        <f>Badges!C476</f>
        <v xml:space="preserve">Imagine yourself as one of the </v>
      </c>
      <c r="K87" s="295" t="str">
        <f>IF(Badges!K476="A","A"," ")</f>
        <v xml:space="preserve"> </v>
      </c>
      <c r="M87" s="292"/>
      <c r="N87" s="293" t="str">
        <f>Badges!C550</f>
        <v>Trade stories with friends</v>
      </c>
      <c r="O87" s="295" t="str">
        <f>IF(Badges!K550="A","A"," ")</f>
        <v xml:space="preserve"> </v>
      </c>
      <c r="Q87" s="499" t="str">
        <f>'Age-Level'!C32</f>
        <v>Rededication (2nd year)</v>
      </c>
      <c r="R87" s="499"/>
      <c r="S87" s="309" t="str">
        <f>IF('Age-Level'!K32="C","C","")</f>
        <v/>
      </c>
    </row>
    <row r="88" spans="1:22" x14ac:dyDescent="0.2">
      <c r="B88" s="520" t="str">
        <f>Journeys!A6</f>
        <v>Agent of Change</v>
      </c>
      <c r="C88" s="521"/>
      <c r="E88" s="292"/>
      <c r="F88" s="293" t="str">
        <f>Badges!C404</f>
        <v>Get a global view</v>
      </c>
      <c r="G88" s="295" t="str">
        <f>IF(Badges!K404="A","A"," ")</f>
        <v xml:space="preserve"> </v>
      </c>
      <c r="I88" s="292"/>
      <c r="J88" s="293" t="str">
        <f>Badges!C477</f>
        <v>Help a Brownie or Daisy group</v>
      </c>
      <c r="K88" s="295" t="str">
        <f>IF(Badges!K477="A","A"," ")</f>
        <v xml:space="preserve"> </v>
      </c>
      <c r="M88" s="292"/>
      <c r="N88" s="293" t="str">
        <f>Badges!C551</f>
        <v>Analyze customer reviews</v>
      </c>
      <c r="O88" s="295" t="str">
        <f>IF(Badges!K551="A","A"," ")</f>
        <v xml:space="preserve"> </v>
      </c>
      <c r="Q88" s="499" t="str">
        <f>'Age-Level'!C33</f>
        <v>Rededication (3rd year)</v>
      </c>
      <c r="R88" s="499"/>
      <c r="S88" s="309" t="str">
        <f>IF('Age-Level'!K33="C","C","")</f>
        <v/>
      </c>
    </row>
    <row r="89" spans="1:22" x14ac:dyDescent="0.2">
      <c r="B89" s="303" t="str">
        <f>Journeys!B7</f>
        <v>The Power of One Award</v>
      </c>
      <c r="C89" s="304" t="str">
        <f>Journeys!K11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IF('Age-Level'!K34="C","C","")</f>
        <v/>
      </c>
    </row>
    <row r="90" spans="1:22" x14ac:dyDescent="0.2">
      <c r="B90" s="303" t="str">
        <f>Journeys!B12</f>
        <v>The Power of Team Award</v>
      </c>
      <c r="C90" s="304" t="str">
        <f>Journeys!K15</f>
        <v xml:space="preserve"> </v>
      </c>
      <c r="E90" s="292"/>
      <c r="F90" s="293" t="str">
        <f>Badges!C406</f>
        <v>Visit a branch of the city, town</v>
      </c>
      <c r="G90" s="295" t="str">
        <f>IF(Badges!K406="A","A"," ")</f>
        <v xml:space="preserve"> </v>
      </c>
      <c r="I90" s="292"/>
      <c r="J90" s="293" t="str">
        <f>Badges!C479</f>
        <v>Make a time capsule</v>
      </c>
      <c r="K90" s="295" t="str">
        <f>IF(Badges!K479="A","A"," ")</f>
        <v xml:space="preserve"> </v>
      </c>
      <c r="M90" s="292"/>
      <c r="N90" s="293" t="str">
        <f>Badges!C553</f>
        <v>Visit the mall</v>
      </c>
      <c r="O90" s="295" t="str">
        <f>IF(Badges!K553="A","A"," ")</f>
        <v xml:space="preserve"> </v>
      </c>
      <c r="Q90" s="499" t="str">
        <f>'Age-Level'!C35</f>
        <v>Rededication (5th year)</v>
      </c>
      <c r="R90" s="499"/>
      <c r="S90" s="309" t="str">
        <f>IF('Age-Level'!K35="C","C","")</f>
        <v/>
      </c>
    </row>
    <row r="91" spans="1:22" x14ac:dyDescent="0.2">
      <c r="B91" s="303" t="str">
        <f>Journeys!B16</f>
        <v>The Power of Community Award</v>
      </c>
      <c r="C91" s="304" t="str">
        <f>Journeys!K19</f>
        <v xml:space="preserve"> </v>
      </c>
      <c r="E91" s="292"/>
      <c r="F91" s="293" t="str">
        <f>Badges!C407</f>
        <v>Interview an elected official</v>
      </c>
      <c r="G91" s="295" t="str">
        <f>IF(Badges!K407="A","A"," ")</f>
        <v xml:space="preserve"> </v>
      </c>
      <c r="I91" s="292"/>
      <c r="J91" s="293" t="str">
        <f>Badges!C480</f>
        <v>Scouts' Own for sisterhood</v>
      </c>
      <c r="K91" s="295" t="str">
        <f>IF(Badges!K480="A","A"," ")</f>
        <v xml:space="preserve"> </v>
      </c>
      <c r="M91" s="292"/>
      <c r="N91" s="293" t="str">
        <f>Badges!C554</f>
        <v>Shop for groceries</v>
      </c>
      <c r="O91" s="295" t="str">
        <f>IF(Badges!K554="A","A","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IF(Badges!K408="A","A"," ")</f>
        <v xml:space="preserve"> </v>
      </c>
      <c r="I92" s="292"/>
      <c r="J92" s="293" t="str">
        <f>Badges!C481</f>
        <v>Sisters across time</v>
      </c>
      <c r="K92" s="295" t="str">
        <f>IF(Badges!K481="A","A"," ")</f>
        <v xml:space="preserve"> </v>
      </c>
      <c r="M92" s="292"/>
      <c r="N92" s="293" t="str">
        <f>Badges!C555</f>
        <v>Go on a comparison scavenger</v>
      </c>
      <c r="O92" s="295" t="str">
        <f>IF(Badges!K555="A","A"," ")</f>
        <v xml:space="preserve"> </v>
      </c>
      <c r="Q92" s="372">
        <v>1</v>
      </c>
      <c r="R92" s="329" t="str">
        <f>'Age-Level'!C37</f>
        <v>Choose one line from the Law</v>
      </c>
      <c r="S92" s="309" t="str">
        <f>IF('Age-Level'!K37="A","A","")</f>
        <v/>
      </c>
    </row>
    <row r="93" spans="1:22" x14ac:dyDescent="0.2">
      <c r="A93" s="302"/>
      <c r="B93" s="303" t="str">
        <f>Journeys!B23</f>
        <v>Energize Award</v>
      </c>
      <c r="C93" s="304" t="str">
        <f>Journeys!K27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IF('Age-Level'!K38="A","A","")</f>
        <v/>
      </c>
    </row>
    <row r="94" spans="1:22" x14ac:dyDescent="0.2">
      <c r="A94" s="302"/>
      <c r="B94" s="303" t="str">
        <f>Journeys!B28</f>
        <v>Investigate Award</v>
      </c>
      <c r="C94" s="304" t="str">
        <f>Journeys!K32</f>
        <v xml:space="preserve"> </v>
      </c>
      <c r="E94" s="292"/>
      <c r="F94" s="293" t="str">
        <f>Badges!C410</f>
        <v>Hold a "mock vote" on</v>
      </c>
      <c r="G94" s="295" t="str">
        <f>IF(Badges!K410="A","A"," ")</f>
        <v xml:space="preserve"> </v>
      </c>
      <c r="I94" s="292"/>
      <c r="J94" s="293" t="str">
        <f>Badges!C483</f>
        <v>Improve part of a park in your</v>
      </c>
      <c r="K94" s="295" t="str">
        <f>IF(Badges!K483="A","A"," ")</f>
        <v xml:space="preserve"> </v>
      </c>
      <c r="M94" s="292"/>
      <c r="N94" s="293" t="str">
        <f>Badges!C557</f>
        <v>Help with a family purchase</v>
      </c>
      <c r="O94" s="295" t="str">
        <f>IF(Badges!K557="A","A"," ")</f>
        <v xml:space="preserve"> </v>
      </c>
      <c r="Q94" s="370">
        <v>3</v>
      </c>
      <c r="R94" s="329" t="str">
        <f>'Age-Level'!C39</f>
        <v>Gather three inspirational quotes</v>
      </c>
      <c r="S94" s="309" t="str">
        <f>IF('Age-Level'!K39="A","A","")</f>
        <v/>
      </c>
    </row>
    <row r="95" spans="1:22" x14ac:dyDescent="0.2">
      <c r="A95" s="299"/>
      <c r="B95" s="303" t="str">
        <f>Journeys!B33</f>
        <v>Innovate Award</v>
      </c>
      <c r="C95" s="304" t="str">
        <f>Journeys!K36</f>
        <v xml:space="preserve"> </v>
      </c>
      <c r="E95" s="292"/>
      <c r="F95" s="293" t="str">
        <f>Badges!C411</f>
        <v>For 24 hours, list the laws that</v>
      </c>
      <c r="G95" s="295" t="str">
        <f>IF(Badges!K411="A","A"," ")</f>
        <v xml:space="preserve"> </v>
      </c>
      <c r="I95" s="292"/>
      <c r="J95" s="293" t="str">
        <f>Badges!C484</f>
        <v>Tackle a problem in your</v>
      </c>
      <c r="K95" s="295" t="str">
        <f>IF(Badges!K484="A","A"," ")</f>
        <v xml:space="preserve"> </v>
      </c>
      <c r="M95" s="292"/>
      <c r="N95" s="293" t="str">
        <f>Badges!C558</f>
        <v>Make a plan for your cookie</v>
      </c>
      <c r="O95" s="295" t="str">
        <f>IF(Badges!K558="A","A"," ")</f>
        <v xml:space="preserve"> </v>
      </c>
      <c r="Q95" s="370">
        <v>4</v>
      </c>
      <c r="R95" s="329" t="str">
        <f>'Age-Level'!C40</f>
        <v>Make something to remind you</v>
      </c>
      <c r="S95" s="309" t="str">
        <f>IF('Age-Level'!K40="A","A","")</f>
        <v/>
      </c>
      <c r="U95" s="290"/>
      <c r="V95" s="290"/>
    </row>
    <row r="96" spans="1:22" x14ac:dyDescent="0.2">
      <c r="B96" s="364" t="str">
        <f>Journeys!A39</f>
        <v>aMUSE</v>
      </c>
      <c r="C96" s="365"/>
      <c r="E96" s="292"/>
      <c r="F96" s="293" t="str">
        <f>Badges!C412</f>
        <v>Think about laws you might</v>
      </c>
      <c r="G96" s="295" t="str">
        <f>IF(Badges!K412="A","A"," ")</f>
        <v xml:space="preserve"> </v>
      </c>
      <c r="I96" s="292"/>
      <c r="J96" s="293" t="str">
        <f>Badges!C485</f>
        <v>Make a walking tour for your</v>
      </c>
      <c r="K96" s="295" t="str">
        <f>IF(Badges!K485="A","A"," ")</f>
        <v xml:space="preserve"> </v>
      </c>
      <c r="M96" s="292"/>
      <c r="N96" s="293" t="str">
        <f>Badges!C559</f>
        <v>Look into your future</v>
      </c>
      <c r="O96" s="295" t="str">
        <f>IF(Badges!K559="A","A"," ")</f>
        <v xml:space="preserve"> </v>
      </c>
      <c r="Q96" s="370">
        <v>5</v>
      </c>
      <c r="R96" s="329" t="str">
        <f>'Age-Level'!C41</f>
        <v xml:space="preserve">Make a commitment to live what </v>
      </c>
      <c r="S96" s="309" t="str">
        <f>IF('Age-Level'!K41="A","A","")</f>
        <v/>
      </c>
      <c r="U96" s="290"/>
      <c r="V96" s="290"/>
    </row>
    <row r="97" spans="1:23" x14ac:dyDescent="0.2">
      <c r="B97" s="303" t="str">
        <f>Journeys!B40</f>
        <v>Reach Out</v>
      </c>
      <c r="C97" s="304" t="str">
        <f>Journeys!K42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Journeys!K45</f>
        <v xml:space="preserve"> </v>
      </c>
      <c r="E98" s="292"/>
      <c r="F98" s="293" t="str">
        <f>Badges!C414</f>
        <v>Report on a government meeting</v>
      </c>
      <c r="G98" s="295" t="str">
        <f>IF(Badges!K414="A","A"," ")</f>
        <v xml:space="preserve"> </v>
      </c>
      <c r="I98" s="292"/>
      <c r="J98" s="293" t="str">
        <f>Badges!C487</f>
        <v>Try a tradition from the past</v>
      </c>
      <c r="K98" s="295" t="str">
        <f>IF(Badges!K487="A","A"," ")</f>
        <v xml:space="preserve"> </v>
      </c>
      <c r="M98" s="292">
        <v>1</v>
      </c>
      <c r="N98" s="293" t="str">
        <f>Badges!C564</f>
        <v>Set a group goal</v>
      </c>
      <c r="O98" s="294"/>
      <c r="Q98" s="372">
        <v>1</v>
      </c>
      <c r="R98" s="329" t="str">
        <f>'Age-Level'!C44</f>
        <v>Choose one line from the Law</v>
      </c>
      <c r="S98" s="309" t="str">
        <f>IF('Age-Level'!K44="A","A","")</f>
        <v/>
      </c>
      <c r="U98" s="290"/>
      <c r="V98" s="290"/>
    </row>
    <row r="99" spans="1:23" x14ac:dyDescent="0.2">
      <c r="B99" s="303" t="str">
        <f>Journeys!B46</f>
        <v>Try Out</v>
      </c>
      <c r="C99" s="304" t="str">
        <f>Journeys!K48</f>
        <v xml:space="preserve"> </v>
      </c>
      <c r="E99" s="292"/>
      <c r="F99" s="293" t="str">
        <f>Badges!C415</f>
        <v>Follow the local news every day</v>
      </c>
      <c r="G99" s="295" t="str">
        <f>IF(Badges!K415="A","A"," ")</f>
        <v xml:space="preserve"> </v>
      </c>
      <c r="I99" s="292"/>
      <c r="J99" s="293" t="str">
        <f>Badges!C488</f>
        <v>Create a game about Girl Scout</v>
      </c>
      <c r="K99" s="295" t="str">
        <f>IF(Badges!K488="A","A"," ")</f>
        <v xml:space="preserve"> </v>
      </c>
      <c r="M99" s="292"/>
      <c r="N99" s="293" t="str">
        <f>Badges!C565</f>
        <v>Decide how many boxes of</v>
      </c>
      <c r="O99" s="295" t="str">
        <f>IF(Badges!K565="A","A"," ")</f>
        <v xml:space="preserve"> </v>
      </c>
      <c r="Q99" s="370">
        <v>2</v>
      </c>
      <c r="R99" s="329" t="str">
        <f>'Age-Level'!C45</f>
        <v>Find a woman in your community</v>
      </c>
      <c r="S99" s="309" t="str">
        <f>IF('Age-Level'!K45="A","A","")</f>
        <v/>
      </c>
      <c r="U99" s="368"/>
      <c r="V99" s="369"/>
      <c r="W99" s="328"/>
    </row>
    <row r="100" spans="1:23" x14ac:dyDescent="0.2">
      <c r="B100" s="320"/>
      <c r="C100" s="320"/>
      <c r="E100" s="292"/>
      <c r="F100" s="293" t="str">
        <f>Badges!C416</f>
        <v>Interview a local historian or</v>
      </c>
      <c r="G100" s="295" t="str">
        <f>IF(Badges!K416="A","A"," ")</f>
        <v xml:space="preserve"> </v>
      </c>
      <c r="I100" s="292"/>
      <c r="J100" s="293" t="str">
        <f>Badges!C489</f>
        <v>Start a Dez chain story</v>
      </c>
      <c r="K100" s="295" t="str">
        <f>IF(Badges!K489="A","A"," ")</f>
        <v xml:space="preserve"> </v>
      </c>
      <c r="M100" s="292">
        <v>2</v>
      </c>
      <c r="N100" s="293" t="str">
        <f>Badges!C566</f>
        <v>Explore how a small business</v>
      </c>
      <c r="O100" s="294"/>
      <c r="Q100" s="370">
        <v>3</v>
      </c>
      <c r="R100" s="329" t="str">
        <f>'Age-Level'!C46</f>
        <v>Gather three inspirational quotes</v>
      </c>
      <c r="S100" s="309" t="str">
        <f>IF('Age-Level'!K46="A","A","")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IF(Badges!K567="A","A"," ")</f>
        <v xml:space="preserve"> </v>
      </c>
      <c r="Q101" s="370">
        <v>4</v>
      </c>
      <c r="R101" s="329" t="str">
        <f>'Age-Level'!C47</f>
        <v>Make something to remind you</v>
      </c>
      <c r="S101" s="309" t="str">
        <f>IF('Age-Level'!K47="A","A","")</f>
        <v/>
      </c>
      <c r="U101" s="290"/>
      <c r="V101" s="290"/>
    </row>
    <row r="102" spans="1:23" x14ac:dyDescent="0.2">
      <c r="A102" s="306"/>
      <c r="B102" s="330" t="str">
        <f>Bridging!B6</f>
        <v>Pass It On!</v>
      </c>
      <c r="C102" s="296" t="str">
        <f>IF(Bridging!K10="C","C",IF(Bridging!K10="P","P",""))</f>
        <v/>
      </c>
      <c r="E102" s="292"/>
      <c r="F102" s="293" t="str">
        <f>Badges!C418</f>
        <v>Plan a campaign as if you were</v>
      </c>
      <c r="G102" s="295" t="str">
        <f>IF(Badges!K418="A","A","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IF('Age-Level'!K48="A","A","")</f>
        <v/>
      </c>
      <c r="U102" s="290"/>
      <c r="V102" s="290"/>
    </row>
    <row r="103" spans="1:23" x14ac:dyDescent="0.2">
      <c r="A103" s="306"/>
      <c r="B103" s="307" t="str">
        <f>Bridging!B11</f>
        <v>Look Ahead!</v>
      </c>
      <c r="C103" s="297" t="str">
        <f>IF(Bridging!K15="C","C",IF(Bridging!K15="P","P",""))</f>
        <v/>
      </c>
      <c r="E103" s="292"/>
      <c r="F103" s="293" t="str">
        <f>Badges!C419</f>
        <v>Work on someone else's</v>
      </c>
      <c r="G103" s="295" t="str">
        <f>IF(Badges!K419="A","A"," ")</f>
        <v xml:space="preserve"> </v>
      </c>
      <c r="I103" s="292"/>
      <c r="J103" s="293" t="str">
        <f>Badges!C494</f>
        <v>Go on a flower hunt</v>
      </c>
      <c r="K103" s="295" t="str">
        <f>IF(Badges!K494="A","A"," ")</f>
        <v xml:space="preserve"> </v>
      </c>
      <c r="M103" s="292"/>
      <c r="N103" s="293" t="str">
        <f>Badges!C569</f>
        <v>Brainstorm with your group</v>
      </c>
      <c r="O103" s="295" t="str">
        <f>IF(Badges!K569="A","A"," ")</f>
        <v xml:space="preserve"> </v>
      </c>
      <c r="Q103" s="522" t="str">
        <f>'Age-Level'!B50</f>
        <v>Safety Award</v>
      </c>
      <c r="R103" s="523"/>
      <c r="S103" s="309"/>
      <c r="U103" s="290"/>
      <c r="V103" s="290"/>
    </row>
    <row r="104" spans="1:23" x14ac:dyDescent="0.2">
      <c r="A104" s="306"/>
      <c r="B104" s="329" t="str">
        <f>Bridging!C16</f>
        <v>Plan a Ceremony</v>
      </c>
      <c r="C104" s="297" t="str">
        <f>IF(Bridging!K17="C","C",IF(Bridging!K17="P","P",""))</f>
        <v/>
      </c>
      <c r="E104" s="292"/>
      <c r="F104" s="293" t="str">
        <f>Badges!C420</f>
        <v>Create a pamphlet or poster</v>
      </c>
      <c r="G104" s="295" t="str">
        <f>IF(Badges!K420="A","A"," ")</f>
        <v xml:space="preserve"> </v>
      </c>
      <c r="I104" s="292"/>
      <c r="J104" s="293" t="str">
        <f>Badges!C495</f>
        <v>Grow your flower</v>
      </c>
      <c r="K104" s="295" t="str">
        <f>IF(Badges!K495="A","A"," ")</f>
        <v xml:space="preserve"> </v>
      </c>
      <c r="M104" s="292">
        <v>4</v>
      </c>
      <c r="N104" s="293" t="str">
        <f>Badges!C570</f>
        <v>Learn to make a good impression</v>
      </c>
      <c r="O104" s="294"/>
      <c r="Q104" s="372">
        <v>1</v>
      </c>
      <c r="R104" s="329" t="str">
        <f>'Age-Level'!C51</f>
        <v>Find out what the most common</v>
      </c>
      <c r="S104" s="309" t="str">
        <f>IF('Age-Level'!K51="A","A","")</f>
        <v/>
      </c>
      <c r="U104" s="290"/>
      <c r="V104" s="290"/>
    </row>
    <row r="105" spans="1:23" x14ac:dyDescent="0.2">
      <c r="B105" s="308" t="s">
        <v>602</v>
      </c>
      <c r="C105" s="297" t="str">
        <f>IF(Bridging!K18="C","C",IF(Bridging!K18="P","P",""))</f>
        <v/>
      </c>
      <c r="E105" s="500" t="str">
        <f>Badges!B423</f>
        <v>Simple Meals</v>
      </c>
      <c r="F105" s="501"/>
      <c r="G105" s="501"/>
      <c r="I105" s="292"/>
      <c r="J105" s="293" t="str">
        <f>Badges!C496</f>
        <v>Talk to a real botanist and learn</v>
      </c>
      <c r="K105" s="295" t="str">
        <f>IF(Badges!K496="A","A"," ")</f>
        <v xml:space="preserve"> </v>
      </c>
      <c r="M105" s="292"/>
      <c r="N105" s="293" t="str">
        <f>Badges!C571</f>
        <v>Who is more likely to make a</v>
      </c>
      <c r="O105" s="295" t="str">
        <f>IF(Badges!K571="A","A"," ")</f>
        <v xml:space="preserve"> </v>
      </c>
      <c r="Q105" s="370">
        <v>2</v>
      </c>
      <c r="R105" s="329" t="str">
        <f>'Age-Level'!C52</f>
        <v>Conduct an emergency evacuation</v>
      </c>
      <c r="S105" s="309" t="str">
        <f>IF('Age-Level'!K52="A","A","")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IF('Age-Level'!K53="A","A","")</f>
        <v/>
      </c>
      <c r="U106" s="290"/>
      <c r="V106" s="290"/>
    </row>
    <row r="107" spans="1:23" x14ac:dyDescent="0.2">
      <c r="A107" s="500" t="str">
        <f>Badges!B354</f>
        <v>Drawing</v>
      </c>
      <c r="B107" s="501"/>
      <c r="C107" s="501"/>
      <c r="E107" s="292"/>
      <c r="F107" s="293" t="str">
        <f>Badges!C425</f>
        <v>Visit a restaurant</v>
      </c>
      <c r="G107" s="295" t="str">
        <f>IF(Badges!K425="A","A"," ")</f>
        <v xml:space="preserve"> </v>
      </c>
      <c r="I107" s="292"/>
      <c r="J107" s="293" t="str">
        <f>Badges!C498</f>
        <v>Dye a flower</v>
      </c>
      <c r="K107" s="295" t="str">
        <f>IF(Badges!K498="A","A"," ")</f>
        <v xml:space="preserve"> </v>
      </c>
      <c r="M107" s="292"/>
      <c r="N107" s="293" t="str">
        <f>Badges!C573</f>
        <v>Your sales numbers are the key</v>
      </c>
      <c r="O107" s="295" t="str">
        <f>IF(Badges!K573="A","A"," ")</f>
        <v xml:space="preserve"> </v>
      </c>
      <c r="Q107" s="370">
        <v>4</v>
      </c>
      <c r="R107" s="329" t="str">
        <f>'Age-Level'!C54</f>
        <v>Learn about bicycle safety</v>
      </c>
      <c r="S107" s="309" t="str">
        <f>IF('Age-Level'!K54="A","A","")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IF(Badges!K426="A","A"," ")</f>
        <v xml:space="preserve"> </v>
      </c>
      <c r="I108" s="292"/>
      <c r="J108" s="293" t="str">
        <f>Badges!C499</f>
        <v>Stop and smell the flowers</v>
      </c>
      <c r="K108" s="295" t="str">
        <f>IF(Badges!K499="A","A"," ")</f>
        <v xml:space="preserve"> </v>
      </c>
      <c r="M108" s="500" t="str">
        <f>Badges!B576</f>
        <v>Customer Insights</v>
      </c>
      <c r="N108" s="501"/>
      <c r="O108" s="501"/>
      <c r="Q108" s="370">
        <v>5</v>
      </c>
      <c r="R108" s="329" t="str">
        <f>'Age-Level'!C55</f>
        <v>Go on a hazard-identification walk</v>
      </c>
      <c r="S108" s="309" t="str">
        <f>IF('Age-Level'!K55="A","A","")</f>
        <v/>
      </c>
      <c r="U108" s="290"/>
      <c r="V108" s="290"/>
    </row>
    <row r="109" spans="1:23" x14ac:dyDescent="0.2">
      <c r="A109" s="292"/>
      <c r="B109" s="293" t="str">
        <f>Badges!C356</f>
        <v>Try black and white</v>
      </c>
      <c r="C109" s="295" t="str">
        <f>IF(Badges!K356="A","A"," ")</f>
        <v xml:space="preserve"> </v>
      </c>
      <c r="E109" s="292"/>
      <c r="F109" s="293" t="str">
        <f>Badges!C427</f>
        <v>Tour a kitchen</v>
      </c>
      <c r="G109" s="295" t="str">
        <f>IF(Badges!K427="A","A"," ")</f>
        <v xml:space="preserve"> </v>
      </c>
      <c r="I109" s="292"/>
      <c r="J109" s="293" t="str">
        <f>Badges!C500</f>
        <v>Meet flower families</v>
      </c>
      <c r="K109" s="295" t="str">
        <f>IF(Badges!K500="A","A","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IF(Badges!K357="A","A","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IF(Badges!K578="A","A"," ")</f>
        <v xml:space="preserve"> </v>
      </c>
      <c r="Q110" s="518" t="s">
        <v>600</v>
      </c>
      <c r="R110" s="527"/>
      <c r="S110" s="527"/>
      <c r="U110" s="369"/>
      <c r="V110" s="369"/>
      <c r="W110" s="328"/>
    </row>
    <row r="111" spans="1:23" x14ac:dyDescent="0.2">
      <c r="A111" s="292"/>
      <c r="B111" s="293" t="str">
        <f>Badges!C358</f>
        <v>Mix and match</v>
      </c>
      <c r="C111" s="295" t="str">
        <f>IF(Badges!K358="A","A"," ")</f>
        <v xml:space="preserve"> </v>
      </c>
      <c r="E111" s="292"/>
      <c r="F111" s="293" t="str">
        <f>Badges!C429</f>
        <v>Make easy weekday breakfasts</v>
      </c>
      <c r="G111" s="295" t="str">
        <f>IF(Badges!K429="A","A"," ")</f>
        <v xml:space="preserve"> </v>
      </c>
      <c r="I111" s="292"/>
      <c r="J111" s="293" t="str">
        <f>Badges!C502</f>
        <v>Flowers are fruits in disguise</v>
      </c>
      <c r="K111" s="295" t="str">
        <f>IF(Badges!K502="A","A"," ")</f>
        <v xml:space="preserve"> </v>
      </c>
      <c r="M111" s="292">
        <v>2</v>
      </c>
      <c r="N111" s="293" t="str">
        <f>Badges!C579</f>
        <v>Do some research at the grocery store</v>
      </c>
      <c r="O111" s="294"/>
      <c r="Q111" s="522" t="str">
        <f>'Fun Patches'!C25</f>
        <v>&lt;LIST PATCH HERE&gt;</v>
      </c>
      <c r="R111" s="528"/>
      <c r="S111" s="304" t="str">
        <f>IF('Fun Patches'!K25="A","A","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IF(Badges!K430="A","A"," ")</f>
        <v xml:space="preserve"> </v>
      </c>
      <c r="I112" s="292"/>
      <c r="J112" s="293" t="str">
        <f>Badges!C503</f>
        <v>Flowers are healers</v>
      </c>
      <c r="K112" s="295" t="str">
        <f>IF(Badges!K503="A","A"," ")</f>
        <v xml:space="preserve"> </v>
      </c>
      <c r="M112" s="292"/>
      <c r="N112" s="293" t="str">
        <f>Badges!C580</f>
        <v>Walk through the aisles with your</v>
      </c>
      <c r="O112" s="295" t="str">
        <f>IF(Badges!K580="A","A"," ")</f>
        <v xml:space="preserve"> </v>
      </c>
      <c r="Q112" s="522" t="str">
        <f>'Fun Patches'!C26</f>
        <v>&lt;LIST PATCH HERE&gt;</v>
      </c>
      <c r="R112" s="528"/>
      <c r="S112" s="304" t="str">
        <f>IF('Fun Patches'!K26="A","A"," ")</f>
        <v xml:space="preserve"> </v>
      </c>
      <c r="U112" s="290"/>
      <c r="V112" s="290"/>
    </row>
    <row r="113" spans="1:22" x14ac:dyDescent="0.2">
      <c r="A113" s="292"/>
      <c r="B113" s="293" t="str">
        <f>Badges!C360</f>
        <v>Draw a picture of something that</v>
      </c>
      <c r="C113" s="295" t="str">
        <f>IF(Badges!K360="A","A"," ")</f>
        <v xml:space="preserve"> </v>
      </c>
      <c r="E113" s="292"/>
      <c r="F113" s="293" t="str">
        <f>Badges!C431</f>
        <v>Make a weekend breakfast</v>
      </c>
      <c r="G113" s="295" t="str">
        <f>IF(Badges!K431="A","A"," ")</f>
        <v xml:space="preserve"> </v>
      </c>
      <c r="I113" s="292"/>
      <c r="J113" s="293" t="str">
        <f>Badges!C504</f>
        <v>Flowers are calming</v>
      </c>
      <c r="K113" s="295" t="str">
        <f>IF(Badges!K504="A","A"," ")</f>
        <v xml:space="preserve"> </v>
      </c>
      <c r="M113" s="292">
        <v>3</v>
      </c>
      <c r="N113" s="293" t="str">
        <f>Badges!C581</f>
        <v>Find out who buys cookies and why</v>
      </c>
      <c r="O113" s="294"/>
      <c r="Q113" s="522" t="str">
        <f>'Fun Patches'!C27</f>
        <v>&lt;LIST PATCH HERE&gt;</v>
      </c>
      <c r="R113" s="528"/>
      <c r="S113" s="304" t="str">
        <f>IF('Fun Patches'!K27="A","A"," ")</f>
        <v xml:space="preserve"> </v>
      </c>
      <c r="U113" s="290"/>
      <c r="V113" s="290"/>
    </row>
    <row r="114" spans="1:22" x14ac:dyDescent="0.2">
      <c r="A114" s="292"/>
      <c r="B114" s="293" t="str">
        <f>Badges!C361</f>
        <v>Use hatching and crosshatching</v>
      </c>
      <c r="C114" s="295" t="str">
        <f>IF(Badges!K361="A","A","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IF(Badges!K582="A","A"," ")</f>
        <v xml:space="preserve"> </v>
      </c>
      <c r="Q114" s="522" t="str">
        <f>'Fun Patches'!C28</f>
        <v>&lt;LIST PATCH HERE&gt;</v>
      </c>
      <c r="R114" s="528"/>
      <c r="S114" s="304" t="str">
        <f>IF('Fun Patches'!K28="A","A"," ")</f>
        <v xml:space="preserve"> </v>
      </c>
      <c r="U114" s="290"/>
      <c r="V114" s="290"/>
    </row>
    <row r="115" spans="1:22" x14ac:dyDescent="0.2">
      <c r="A115" s="292"/>
      <c r="B115" s="293" t="str">
        <f>Badges!C362</f>
        <v>Use smudging to make shadows</v>
      </c>
      <c r="C115" s="295" t="str">
        <f>IF(Badges!K362="A","A"," ")</f>
        <v xml:space="preserve"> </v>
      </c>
      <c r="E115" s="292"/>
      <c r="F115" s="293" t="str">
        <f>Badges!C433</f>
        <v>Faltbread</v>
      </c>
      <c r="G115" s="295" t="str">
        <f>IF(Badges!K433="A","A"," ")</f>
        <v xml:space="preserve"> </v>
      </c>
      <c r="I115" s="292"/>
      <c r="J115" s="293" t="str">
        <f>Badges!C506</f>
        <v>Make a flower necklace</v>
      </c>
      <c r="K115" s="295" t="str">
        <f>IF(Badges!K506="A","A"," ")</f>
        <v xml:space="preserve"> </v>
      </c>
      <c r="M115" s="292">
        <v>4</v>
      </c>
      <c r="N115" s="293" t="str">
        <f>Badges!C583</f>
        <v>Learn from people who don't buy</v>
      </c>
      <c r="O115" s="294"/>
      <c r="Q115" s="522" t="str">
        <f>'Fun Patches'!C29</f>
        <v>&lt;LIST PATCH HERE&gt;</v>
      </c>
      <c r="R115" s="528"/>
      <c r="S115" s="304" t="str">
        <f>IF('Fun Patches'!K29="A","A","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IF(Badges!K434="A","A"," ")</f>
        <v xml:space="preserve"> </v>
      </c>
      <c r="I116" s="292"/>
      <c r="J116" s="293" t="str">
        <f>Badges!C507</f>
        <v>Dried-flower art</v>
      </c>
      <c r="K116" s="295" t="str">
        <f>IF(Badges!K507="A","A"," ")</f>
        <v xml:space="preserve"> </v>
      </c>
      <c r="M116" s="292"/>
      <c r="N116" s="293" t="str">
        <f>Badges!C584</f>
        <v>Hearing people say, "No, thanks"</v>
      </c>
      <c r="O116" s="295" t="str">
        <f>IF(Badges!K584="A","A"," ")</f>
        <v xml:space="preserve"> </v>
      </c>
      <c r="Q116" s="522" t="str">
        <f>'Fun Patches'!C30</f>
        <v>&lt;LIST PATCH HERE&gt;</v>
      </c>
      <c r="R116" s="528"/>
      <c r="S116" s="304" t="str">
        <f>IF('Fun Patches'!K30="A","A"," ")</f>
        <v xml:space="preserve"> </v>
      </c>
    </row>
    <row r="117" spans="1:22" x14ac:dyDescent="0.2">
      <c r="A117" s="292"/>
      <c r="B117" s="293" t="str">
        <f>Badges!C364</f>
        <v>Draw an outdoor scene</v>
      </c>
      <c r="C117" s="295" t="str">
        <f>IF(Badges!K364="A","A"," ")</f>
        <v xml:space="preserve"> </v>
      </c>
      <c r="E117" s="292"/>
      <c r="F117" s="293" t="str">
        <f>Badges!C435</f>
        <v>Pocket food</v>
      </c>
      <c r="G117" s="295" t="str">
        <f>IF(Badges!K435="A","A"," ")</f>
        <v xml:space="preserve"> </v>
      </c>
      <c r="I117" s="292"/>
      <c r="J117" s="293" t="str">
        <f>Badges!C508</f>
        <v>Fun with flower look-alikes</v>
      </c>
      <c r="K117" s="295" t="str">
        <f>IF(Badges!K508="A","A"," ")</f>
        <v xml:space="preserve"> </v>
      </c>
      <c r="M117" s="292">
        <v>5</v>
      </c>
      <c r="N117" s="293" t="str">
        <f>Badges!C585</f>
        <v>Listen for clues and ask great questions</v>
      </c>
      <c r="O117" s="294"/>
      <c r="Q117" s="522" t="str">
        <f>'Fun Patches'!C31</f>
        <v>&lt;LIST PATCH HERE&gt;</v>
      </c>
      <c r="R117" s="528"/>
      <c r="S117" s="304" t="str">
        <f>IF('Fun Patches'!K31="A","A"," ")</f>
        <v xml:space="preserve"> </v>
      </c>
    </row>
    <row r="118" spans="1:22" x14ac:dyDescent="0.2">
      <c r="A118" s="292"/>
      <c r="B118" s="293" t="str">
        <f>Badges!C365</f>
        <v>Zoom in on an object</v>
      </c>
      <c r="C118" s="295" t="str">
        <f>IF(Badges!K365="A","A","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IF(Badges!K586="A","A"," ")</f>
        <v xml:space="preserve"> </v>
      </c>
      <c r="Q118" s="522" t="str">
        <f>'Fun Patches'!C32</f>
        <v>&lt;LIST PATCH HERE&gt;</v>
      </c>
      <c r="R118" s="528"/>
      <c r="S118" s="304" t="str">
        <f>IF('Fun Patches'!K32="A","A"," ")</f>
        <v xml:space="preserve"> </v>
      </c>
    </row>
    <row r="119" spans="1:22" x14ac:dyDescent="0.2">
      <c r="A119" s="292"/>
      <c r="B119" s="293" t="str">
        <f>Badges!C366</f>
        <v>Take a bug's-eye view</v>
      </c>
      <c r="C119" s="295" t="str">
        <f>IF(Badges!K366="A","A"," ")</f>
        <v xml:space="preserve"> </v>
      </c>
      <c r="E119" s="292"/>
      <c r="F119" s="293" t="str">
        <f>Badges!C437</f>
        <v>Make a dessert you've never</v>
      </c>
      <c r="G119" s="295" t="str">
        <f>IF(Badges!K437="A","A"," ")</f>
        <v xml:space="preserve"> </v>
      </c>
      <c r="I119" s="292"/>
      <c r="J119" s="293" t="str">
        <f>Badges!C510</f>
        <v>Bouquet</v>
      </c>
      <c r="K119" s="295" t="str">
        <f>IF(Badges!K510="A","A"," ")</f>
        <v xml:space="preserve"> </v>
      </c>
      <c r="M119" s="302"/>
      <c r="N119" s="318"/>
      <c r="O119" s="328"/>
      <c r="Q119" s="522" t="str">
        <f>'Fun Patches'!C33</f>
        <v>&lt;LIST PATCH HERE&gt;</v>
      </c>
      <c r="R119" s="528"/>
      <c r="S119" s="304" t="str">
        <f>IF('Fun Patches'!K33="A","A","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IF(Badges!K438="A","A"," ")</f>
        <v xml:space="preserve"> </v>
      </c>
      <c r="I120" s="292"/>
      <c r="J120" s="293" t="str">
        <f>Badges!C511</f>
        <v>Corsage</v>
      </c>
      <c r="K120" s="295" t="str">
        <f>IF(Badges!K511="A","A"," ")</f>
        <v xml:space="preserve"> </v>
      </c>
      <c r="M120" s="518" t="s">
        <v>89</v>
      </c>
      <c r="N120" s="527"/>
      <c r="O120" s="527"/>
      <c r="Q120" s="522" t="str">
        <f>'Fun Patches'!C34</f>
        <v>&lt;LIST PATCH HERE&gt;</v>
      </c>
      <c r="R120" s="528"/>
      <c r="S120" s="304" t="str">
        <f>IF('Fun Patches'!K34="A","A"," ")</f>
        <v xml:space="preserve"> </v>
      </c>
    </row>
    <row r="121" spans="1:22" x14ac:dyDescent="0.2">
      <c r="A121" s="292"/>
      <c r="B121" s="293" t="str">
        <f>Badges!C368</f>
        <v>Draw a new cover for your</v>
      </c>
      <c r="C121" s="295" t="str">
        <f>IF(Badges!K368="A","A"," ")</f>
        <v xml:space="preserve"> </v>
      </c>
      <c r="E121" s="292"/>
      <c r="F121" s="293" t="str">
        <f>Badges!C439</f>
        <v>Make a holiday dessert</v>
      </c>
      <c r="G121" s="295" t="str">
        <f>IF(Badges!K439="A","A"," ")</f>
        <v xml:space="preserve"> </v>
      </c>
      <c r="I121" s="292"/>
      <c r="J121" s="293" t="str">
        <f>Badges!C512</f>
        <v>Arrangement</v>
      </c>
      <c r="K121" s="295" t="str">
        <f>IF(Badges!K512="A","A"," ")</f>
        <v xml:space="preserve"> </v>
      </c>
      <c r="M121" s="529" t="str">
        <f>'Fun Patches'!C5</f>
        <v>&lt;LIST PATCH HERE&gt;</v>
      </c>
      <c r="N121" s="530"/>
      <c r="O121" s="295" t="str">
        <f>IF('Fun Patches'!K5="A","A"," ")</f>
        <v xml:space="preserve"> </v>
      </c>
      <c r="Q121" s="522" t="str">
        <f>'Fun Patches'!C35</f>
        <v>&lt;LIST PATCH HERE&gt;</v>
      </c>
      <c r="R121" s="528"/>
      <c r="S121" s="304" t="str">
        <f>IF('Fun Patches'!K35="A","A"," ")</f>
        <v xml:space="preserve"> </v>
      </c>
    </row>
    <row r="122" spans="1:22" x14ac:dyDescent="0.2">
      <c r="A122" s="292"/>
      <c r="B122" s="293" t="str">
        <f>Badges!C369</f>
        <v>Draw a cartoon</v>
      </c>
      <c r="C122" s="295" t="str">
        <f>IF(Badges!K369="A","A","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Patches'!K6="A","A"," ")</f>
        <v xml:space="preserve"> </v>
      </c>
      <c r="Q122" s="522" t="str">
        <f>'Fun Patches'!C36</f>
        <v>&lt;LIST PATCH HERE&gt;</v>
      </c>
      <c r="R122" s="528"/>
      <c r="S122" s="304" t="str">
        <f>IF('Fun Patches'!K36="A","A"," ")</f>
        <v xml:space="preserve"> </v>
      </c>
    </row>
    <row r="123" spans="1:22" x14ac:dyDescent="0.2">
      <c r="A123" s="292"/>
      <c r="B123" s="293" t="str">
        <f>Badges!C370</f>
        <v>Draw a logo</v>
      </c>
      <c r="C123" s="295" t="str">
        <f>IF(Badges!K370="A","A"," ")</f>
        <v xml:space="preserve"> </v>
      </c>
      <c r="E123" s="292"/>
      <c r="F123" s="293" t="str">
        <f>Badges!C441</f>
        <v xml:space="preserve">Make a salad meal using a </v>
      </c>
      <c r="G123" s="295" t="str">
        <f>IF(Badges!K441="A","A"," ")</f>
        <v xml:space="preserve"> </v>
      </c>
      <c r="I123" s="292">
        <v>1</v>
      </c>
      <c r="J123" s="293" t="str">
        <f>Badges!C517</f>
        <v>Explore businesses you might like</v>
      </c>
      <c r="K123" s="294"/>
      <c r="M123" s="522" t="str">
        <f>'Fun Patches'!C7</f>
        <v>&lt;LIST PATCH HERE&gt;</v>
      </c>
      <c r="N123" s="528"/>
      <c r="O123" s="304" t="str">
        <f>IF('Fun Patches'!K7="A","A"," ")</f>
        <v xml:space="preserve"> </v>
      </c>
      <c r="Q123" s="522" t="str">
        <f>'Fun Patches'!C37</f>
        <v>&lt;LIST PATCH HERE&gt;</v>
      </c>
      <c r="R123" s="528"/>
      <c r="S123" s="304" t="str">
        <f>IF('Fun Patches'!K37="A","A"," ")</f>
        <v xml:space="preserve"> </v>
      </c>
    </row>
    <row r="124" spans="1:22" x14ac:dyDescent="0.2">
      <c r="A124" s="292">
        <v>5</v>
      </c>
      <c r="B124" s="293" t="str">
        <f>Badges!C371</f>
        <v>Make your masterpiece-and show</v>
      </c>
      <c r="C124" s="294"/>
      <c r="E124" s="292"/>
      <c r="F124" s="293" t="str">
        <f>Badges!C442</f>
        <v>Make a soup, stew, or other</v>
      </c>
      <c r="G124" s="295" t="str">
        <f>IF(Badges!K442="A","A"," ")</f>
        <v xml:space="preserve"> </v>
      </c>
      <c r="I124" s="292"/>
      <c r="J124" s="293" t="str">
        <f>Badges!C518</f>
        <v>Go straight to the source</v>
      </c>
      <c r="K124" s="295" t="str">
        <f>IF(Badges!K518="A","A"," ")</f>
        <v xml:space="preserve"> </v>
      </c>
      <c r="M124" s="522" t="str">
        <f>'Fun Patches'!C8</f>
        <v>&lt;LIST PATCH HERE&gt;</v>
      </c>
      <c r="N124" s="528"/>
      <c r="O124" s="304" t="str">
        <f>IF('Fun Patches'!K8="A","A"," ")</f>
        <v xml:space="preserve"> </v>
      </c>
      <c r="Q124" s="522" t="str">
        <f>'Fun Patches'!C38</f>
        <v>&lt;LIST PATCH HERE&gt;</v>
      </c>
      <c r="R124" s="528"/>
      <c r="S124" s="304" t="str">
        <f>IF('Fun Patches'!K38="A","A"," ")</f>
        <v xml:space="preserve"> </v>
      </c>
    </row>
    <row r="125" spans="1:22" x14ac:dyDescent="0.2">
      <c r="A125" s="292"/>
      <c r="B125" s="293" t="str">
        <f>Badges!C372</f>
        <v>Host an art show at a group</v>
      </c>
      <c r="C125" s="295" t="str">
        <f>IF(Badges!K372="A","A"," ")</f>
        <v xml:space="preserve"> </v>
      </c>
      <c r="E125" s="292"/>
      <c r="F125" s="293" t="str">
        <f>Badges!C443</f>
        <v>Make three dishes for one meal</v>
      </c>
      <c r="G125" s="295" t="str">
        <f>IF(Badges!K443="A","A"," ")</f>
        <v xml:space="preserve"> </v>
      </c>
      <c r="I125" s="292"/>
      <c r="J125" s="293" t="str">
        <f>Badges!C519</f>
        <v>Get associated</v>
      </c>
      <c r="K125" s="295" t="str">
        <f>IF(Badges!K519="A","A"," ")</f>
        <v xml:space="preserve"> </v>
      </c>
      <c r="M125" s="522" t="str">
        <f>'Fun Patches'!C9</f>
        <v>&lt;LIST PATCH HERE&gt;</v>
      </c>
      <c r="N125" s="528"/>
      <c r="O125" s="304" t="str">
        <f>IF('Fun Patches'!K9="A","A"," ")</f>
        <v xml:space="preserve"> </v>
      </c>
      <c r="Q125" s="522" t="str">
        <f>'Fun Patches'!C39</f>
        <v>&lt;LIST PATCH HERE&gt;</v>
      </c>
      <c r="R125" s="528"/>
      <c r="S125" s="304" t="str">
        <f>IF('Fun Patches'!K39="A","A"," ")</f>
        <v xml:space="preserve"> </v>
      </c>
    </row>
    <row r="126" spans="1:22" x14ac:dyDescent="0.2">
      <c r="A126" s="292"/>
      <c r="B126" s="293" t="str">
        <f>Badges!C373</f>
        <v>Host an art gallery party at</v>
      </c>
      <c r="C126" s="295" t="str">
        <f>IF(Badges!K373="A","A"," ")</f>
        <v xml:space="preserve"> </v>
      </c>
      <c r="E126" s="500" t="str">
        <f>Badges!B446</f>
        <v>Junior First Aid</v>
      </c>
      <c r="F126" s="501"/>
      <c r="G126" s="501"/>
      <c r="I126" s="292"/>
      <c r="J126" s="293" t="str">
        <f>Badges!C520</f>
        <v>Read all about it</v>
      </c>
      <c r="K126" s="295" t="str">
        <f>IF(Badges!K520="A","A"," ")</f>
        <v xml:space="preserve"> </v>
      </c>
      <c r="M126" s="522" t="str">
        <f>'Fun Patches'!C10</f>
        <v>&lt;LIST PATCH HERE&gt;</v>
      </c>
      <c r="N126" s="528"/>
      <c r="O126" s="304" t="str">
        <f>IF('Fun Patches'!K10="A","A"," ")</f>
        <v xml:space="preserve"> </v>
      </c>
      <c r="Q126" s="522" t="str">
        <f>'Fun Patches'!C40</f>
        <v>&lt;LIST PATCH HERE&gt;</v>
      </c>
      <c r="R126" s="528"/>
      <c r="S126" s="304" t="str">
        <f>IF('Fun Patches'!K40="A","A"," ")</f>
        <v xml:space="preserve"> </v>
      </c>
    </row>
    <row r="127" spans="1:22" x14ac:dyDescent="0.2">
      <c r="A127" s="292"/>
      <c r="B127" s="293" t="str">
        <f>Badges!C374</f>
        <v>Create a special art scrapbook</v>
      </c>
      <c r="C127" s="295" t="str">
        <f>IF(Badges!K374="A","A","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Patches'!K11="A","A"," ")</f>
        <v xml:space="preserve"> </v>
      </c>
      <c r="Q127" s="522" t="str">
        <f>'Fun Patches'!C41</f>
        <v>&lt;LIST PATCH HERE&gt;</v>
      </c>
      <c r="R127" s="528"/>
      <c r="S127" s="304" t="str">
        <f>IF('Fun Patches'!K41="A","A"," ")</f>
        <v xml:space="preserve"> </v>
      </c>
    </row>
    <row r="128" spans="1:22" x14ac:dyDescent="0.2">
      <c r="A128" s="500" t="str">
        <f>Badges!B377</f>
        <v>Practice with Purpose</v>
      </c>
      <c r="B128" s="501"/>
      <c r="C128" s="501"/>
      <c r="E128" s="292"/>
      <c r="F128" s="293" t="str">
        <f>Badges!C448</f>
        <v>Make posters</v>
      </c>
      <c r="G128" s="295" t="str">
        <f>IF(Badges!K448="A","A"," ")</f>
        <v xml:space="preserve"> </v>
      </c>
      <c r="I128" s="292"/>
      <c r="J128" s="293" t="str">
        <f>Badges!C522</f>
        <v>Follow in someone's footsteps</v>
      </c>
      <c r="K128" s="295" t="str">
        <f>IF(Badges!K522="A","A"," ")</f>
        <v xml:space="preserve"> </v>
      </c>
      <c r="M128" s="522" t="str">
        <f>'Fun Patches'!C12</f>
        <v>&lt;LIST PATCH HERE&gt;</v>
      </c>
      <c r="N128" s="528"/>
      <c r="O128" s="304" t="str">
        <f>IF('Fun Patches'!K12="A","A"," ")</f>
        <v xml:space="preserve"> </v>
      </c>
      <c r="Q128" s="522" t="str">
        <f>'Fun Patches'!C42</f>
        <v>&lt;LIST PATCH HERE&gt;</v>
      </c>
      <c r="R128" s="528"/>
      <c r="S128" s="304" t="str">
        <f>IF('Fun Patches'!K42="A","A"," ")</f>
        <v xml:space="preserve"> </v>
      </c>
    </row>
    <row r="129" spans="1:19" x14ac:dyDescent="0.2">
      <c r="A129" s="292">
        <v>1</v>
      </c>
      <c r="B129" s="293" t="str">
        <f>Badges!C378</f>
        <v>Decide on your goal</v>
      </c>
      <c r="C129" s="294"/>
      <c r="E129" s="292"/>
      <c r="F129" s="293" t="str">
        <f>Badges!C449</f>
        <v>Create a skit</v>
      </c>
      <c r="G129" s="295" t="str">
        <f>IF(Badges!K449="A","A"," ")</f>
        <v xml:space="preserve"> </v>
      </c>
      <c r="I129" s="292"/>
      <c r="J129" s="293" t="str">
        <f>Badges!C523</f>
        <v>Get on the phone</v>
      </c>
      <c r="K129" s="295" t="str">
        <f>IF(Badges!K523="A","A"," ")</f>
        <v xml:space="preserve"> </v>
      </c>
      <c r="M129" s="522" t="str">
        <f>'Fun Patches'!C13</f>
        <v>&lt;LIST PATCH HERE&gt;</v>
      </c>
      <c r="N129" s="528"/>
      <c r="O129" s="304" t="str">
        <f>IF('Fun Patches'!K13="A","A"," ")</f>
        <v xml:space="preserve"> </v>
      </c>
      <c r="Q129" s="522" t="str">
        <f>'Fun Patches'!C43</f>
        <v>&lt;LIST PATCH HERE&gt;</v>
      </c>
      <c r="R129" s="528"/>
      <c r="S129" s="304" t="str">
        <f>IF('Fun Patches'!K43="A","A"," ")</f>
        <v xml:space="preserve"> </v>
      </c>
    </row>
    <row r="130" spans="1:19" x14ac:dyDescent="0.2">
      <c r="A130" s="292"/>
      <c r="B130" s="293" t="str">
        <f>Badges!C379</f>
        <v>Ask a coach for advice</v>
      </c>
      <c r="C130" s="295" t="str">
        <f>IF(Badges!K379="A","A"," ")</f>
        <v xml:space="preserve"> </v>
      </c>
      <c r="E130" s="292"/>
      <c r="F130" s="293" t="str">
        <f>Badges!C450</f>
        <v xml:space="preserve">Make a short video  </v>
      </c>
      <c r="G130" s="295" t="str">
        <f>IF(Badges!K450="A","A"," ")</f>
        <v xml:space="preserve"> </v>
      </c>
      <c r="I130" s="292"/>
      <c r="J130" s="293" t="str">
        <f>Badges!C524</f>
        <v>Invite an expert speaker</v>
      </c>
      <c r="K130" s="295" t="str">
        <f>IF(Badges!K524="A","A"," ")</f>
        <v xml:space="preserve"> </v>
      </c>
      <c r="M130" s="522" t="str">
        <f>'Fun Patches'!C14</f>
        <v>&lt;LIST PATCH HERE&gt;</v>
      </c>
      <c r="N130" s="528"/>
      <c r="O130" s="304" t="str">
        <f>IF('Fun Patches'!K14="A","A"," ")</f>
        <v xml:space="preserve"> </v>
      </c>
      <c r="Q130" s="522" t="str">
        <f>'Fun Patches'!C44</f>
        <v>&lt;LIST PATCH HERE&gt;</v>
      </c>
      <c r="R130" s="528"/>
      <c r="S130" s="304" t="str">
        <f>IF('Fun Patches'!K44="A","A"," ")</f>
        <v xml:space="preserve"> </v>
      </c>
    </row>
    <row r="131" spans="1:19" x14ac:dyDescent="0.2">
      <c r="A131" s="292"/>
      <c r="B131" s="293" t="str">
        <f>Badges!C380</f>
        <v>Speak to a trainer at a gym or</v>
      </c>
      <c r="C131" s="295" t="str">
        <f>IF(Badges!K380="A","A","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Patches'!K15="A","A"," ")</f>
        <v xml:space="preserve"> </v>
      </c>
      <c r="Q131" s="522" t="str">
        <f>'Fun Patches'!C45</f>
        <v>&lt;LIST PATCH HERE&gt;</v>
      </c>
      <c r="R131" s="528"/>
      <c r="S131" s="304" t="str">
        <f>IF('Fun Patches'!K45="A","A"," ")</f>
        <v xml:space="preserve"> </v>
      </c>
    </row>
    <row r="132" spans="1:19" x14ac:dyDescent="0.2">
      <c r="A132" s="292"/>
      <c r="B132" s="293" t="str">
        <f>Badges!C381</f>
        <v>Talk with a physical education or</v>
      </c>
      <c r="C132" s="295" t="str">
        <f>IF(Badges!K381="A","A"," ")</f>
        <v xml:space="preserve"> </v>
      </c>
      <c r="E132" s="292"/>
      <c r="F132" s="293" t="str">
        <f>Badges!C452</f>
        <v>Talk to an EMT or firefighter</v>
      </c>
      <c r="G132" s="295" t="str">
        <f>IF(Badges!K452="A","A"," ")</f>
        <v xml:space="preserve"> </v>
      </c>
      <c r="I132" s="292"/>
      <c r="J132" s="293" t="str">
        <f>Badges!C526</f>
        <v>Take it to the bank</v>
      </c>
      <c r="K132" s="295" t="str">
        <f>IF(Badges!K526="A","A"," ")</f>
        <v xml:space="preserve"> </v>
      </c>
      <c r="M132" s="522" t="str">
        <f>'Fun Patches'!C16</f>
        <v>&lt;LIST PATCH HERE&gt;</v>
      </c>
      <c r="N132" s="528"/>
      <c r="O132" s="304" t="str">
        <f>IF('Fun Patches'!K16="A","A"," ")</f>
        <v xml:space="preserve"> </v>
      </c>
      <c r="Q132" s="522" t="str">
        <f>'Fun Patches'!C46</f>
        <v>&lt;LIST PATCH HERE&gt;</v>
      </c>
      <c r="R132" s="528"/>
      <c r="S132" s="304" t="str">
        <f>IF('Fun Patches'!K46="A","A"," ")</f>
        <v xml:space="preserve"> </v>
      </c>
    </row>
    <row r="133" spans="1:19" x14ac:dyDescent="0.2">
      <c r="A133" s="292">
        <v>2</v>
      </c>
      <c r="B133" s="293" t="str">
        <f>Badges!C382</f>
        <v>Increase your endurance</v>
      </c>
      <c r="C133" s="294"/>
      <c r="E133" s="292"/>
      <c r="F133" s="293" t="str">
        <f>Badges!C453</f>
        <v>Talk to police officers</v>
      </c>
      <c r="G133" s="295" t="str">
        <f>IF(Badges!K453="A","A"," ")</f>
        <v xml:space="preserve"> </v>
      </c>
      <c r="I133" s="292"/>
      <c r="J133" s="293" t="str">
        <f>Badges!C527</f>
        <v>Meet the Chamber of Commerce</v>
      </c>
      <c r="K133" s="295" t="str">
        <f>IF(Badges!K527="A","A"," ")</f>
        <v xml:space="preserve"> </v>
      </c>
      <c r="M133" s="529" t="str">
        <f>'Fun Patches'!C17</f>
        <v>&lt;LIST PATCH HERE&gt;</v>
      </c>
      <c r="N133" s="530"/>
      <c r="O133" s="295" t="str">
        <f>IF('Fun Patches'!K17="A","A"," ")</f>
        <v xml:space="preserve"> </v>
      </c>
      <c r="Q133" s="529" t="str">
        <f>'Fun Patches'!C47</f>
        <v>&lt;LIST PATCH HERE&gt;</v>
      </c>
      <c r="R133" s="530"/>
      <c r="S133" s="295" t="str">
        <f>IF('Fun Patches'!K47="A","A"," ")</f>
        <v xml:space="preserve"> </v>
      </c>
    </row>
    <row r="134" spans="1:19" x14ac:dyDescent="0.2">
      <c r="A134" s="292"/>
      <c r="B134" s="293" t="str">
        <f>Badges!C383</f>
        <v>Run</v>
      </c>
      <c r="C134" s="295" t="str">
        <f>IF(Badges!K383="A","A"," ")</f>
        <v xml:space="preserve"> </v>
      </c>
      <c r="E134" s="292"/>
      <c r="F134" s="293" t="str">
        <f>Badges!C454</f>
        <v>Tour an emergency room or</v>
      </c>
      <c r="G134" s="295" t="str">
        <f>IF(Badges!K454="A","A"," ")</f>
        <v xml:space="preserve"> </v>
      </c>
      <c r="I134" s="292"/>
      <c r="J134" s="293" t="str">
        <f>Badges!C528</f>
        <v>Find out about the Small</v>
      </c>
      <c r="K134" s="295" t="str">
        <f>IF(Badges!K528="A","A"," ")</f>
        <v xml:space="preserve"> </v>
      </c>
      <c r="M134" s="522" t="str">
        <f>'Fun Patches'!C18</f>
        <v>&lt;LIST PATCH HERE&gt;</v>
      </c>
      <c r="N134" s="528"/>
      <c r="O134" s="304" t="str">
        <f>IF('Fun Patches'!K18="A","A"," ")</f>
        <v xml:space="preserve"> </v>
      </c>
      <c r="Q134" s="522" t="str">
        <f>'Fun Patches'!C48</f>
        <v>&lt;LIST PATCH HERE&gt;</v>
      </c>
      <c r="R134" s="528"/>
      <c r="S134" s="304" t="str">
        <f>IF('Fun Patches'!K48="A","A"," ")</f>
        <v xml:space="preserve"> </v>
      </c>
    </row>
    <row r="135" spans="1:19" x14ac:dyDescent="0.2">
      <c r="A135" s="292"/>
      <c r="B135" s="293" t="str">
        <f>Badges!C384</f>
        <v>Dance</v>
      </c>
      <c r="C135" s="295" t="str">
        <f>IF(Badges!K384="A","A","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Patches'!K19="A","A"," ")</f>
        <v xml:space="preserve"> </v>
      </c>
      <c r="Q135" s="522" t="str">
        <f>'Fun Patches'!C49</f>
        <v>&lt;LIST PATCH HERE&gt;</v>
      </c>
      <c r="R135" s="528"/>
      <c r="S135" s="304" t="str">
        <f>IF('Fun Patches'!K49="A","A"," ")</f>
        <v xml:space="preserve"> </v>
      </c>
    </row>
    <row r="136" spans="1:19" x14ac:dyDescent="0.2">
      <c r="A136" s="292"/>
      <c r="B136" s="293" t="str">
        <f>Badges!C385</f>
        <v>Work out routine!</v>
      </c>
      <c r="C136" s="295" t="str">
        <f>IF(Badges!K385="A","A"," ")</f>
        <v xml:space="preserve"> </v>
      </c>
      <c r="E136" s="292"/>
      <c r="F136" s="293" t="str">
        <f>Badges!C456</f>
        <v xml:space="preserve">Make a first aid kit that fits in </v>
      </c>
      <c r="G136" s="295" t="str">
        <f>IF(Badges!K456="A","A"," ")</f>
        <v xml:space="preserve"> </v>
      </c>
      <c r="I136" s="292"/>
      <c r="J136" s="293" t="str">
        <f>Badges!C530</f>
        <v>Create a customer-service pledge</v>
      </c>
      <c r="K136" s="295" t="str">
        <f>IF(Badges!K530="A","A"," ")</f>
        <v xml:space="preserve"> </v>
      </c>
      <c r="M136" s="522" t="str">
        <f>'Fun Patches'!C20</f>
        <v>&lt;LIST PATCH HERE&gt;</v>
      </c>
      <c r="N136" s="528"/>
      <c r="O136" s="304" t="str">
        <f>IF('Fun Patches'!K20="A","A"," ")</f>
        <v xml:space="preserve"> </v>
      </c>
      <c r="Q136" s="522" t="str">
        <f>'Fun Patches'!C50</f>
        <v>&lt;LIST PATCH HERE&gt;</v>
      </c>
      <c r="R136" s="528"/>
      <c r="S136" s="304" t="str">
        <f>IF('Fun Patches'!K50="A","A"," ")</f>
        <v xml:space="preserve"> </v>
      </c>
    </row>
    <row r="137" spans="1:19" x14ac:dyDescent="0.2">
      <c r="A137" s="302"/>
      <c r="B137" s="318"/>
      <c r="C137" s="328"/>
      <c r="E137" s="292"/>
      <c r="F137" s="293" t="str">
        <f>Badges!C457</f>
        <v>Make a kit that fits in a car's</v>
      </c>
      <c r="G137" s="295" t="str">
        <f>IF(Badges!K457="A","A"," ")</f>
        <v xml:space="preserve"> </v>
      </c>
      <c r="I137" s="292"/>
      <c r="J137" s="293" t="str">
        <f>Badges!C531</f>
        <v>Learn from the best</v>
      </c>
      <c r="K137" s="295" t="str">
        <f>IF(Badges!K531="A","A"," ")</f>
        <v xml:space="preserve"> </v>
      </c>
      <c r="M137" s="522" t="str">
        <f>'Fun Patches'!C21</f>
        <v>&lt;LIST PATCH HERE&gt;</v>
      </c>
      <c r="N137" s="528"/>
      <c r="O137" s="304" t="str">
        <f>IF('Fun Patches'!K21="A","A"," ")</f>
        <v xml:space="preserve"> </v>
      </c>
      <c r="Q137" s="522" t="str">
        <f>'Fun Patches'!C51</f>
        <v>&lt;LIST PATCH HERE&gt;</v>
      </c>
      <c r="R137" s="528"/>
      <c r="S137" s="304" t="str">
        <f>IF('Fun Patches'!K51="A","A"," ")</f>
        <v xml:space="preserve"> </v>
      </c>
    </row>
    <row r="138" spans="1:19" x14ac:dyDescent="0.2">
      <c r="A138" s="302"/>
      <c r="B138" s="318"/>
      <c r="C138" s="328"/>
      <c r="E138" s="292"/>
      <c r="F138" s="293" t="str">
        <f>Badges!C458</f>
        <v>Make a personal kit</v>
      </c>
      <c r="G138" s="295" t="str">
        <f>IF(Badges!K458="A","A"," ")</f>
        <v xml:space="preserve"> </v>
      </c>
      <c r="I138" s="292"/>
      <c r="J138" s="293" t="str">
        <f>Badges!C532</f>
        <v>Invite some experts</v>
      </c>
      <c r="K138" s="295" t="str">
        <f>IF(Badges!K532="A","A"," ")</f>
        <v xml:space="preserve"> </v>
      </c>
      <c r="M138" s="522" t="str">
        <f>'Fun Patches'!C22</f>
        <v>&lt;LIST PATCH HERE&gt;</v>
      </c>
      <c r="N138" s="528"/>
      <c r="O138" s="304" t="str">
        <f>IF('Fun Patches'!K22="A","A"," ")</f>
        <v xml:space="preserve"> </v>
      </c>
      <c r="Q138" s="522" t="str">
        <f>'Fun Patches'!C52</f>
        <v>&lt;LIST PATCH HERE&gt;</v>
      </c>
      <c r="R138" s="528"/>
      <c r="S138" s="304" t="str">
        <f>IF('Fun Patches'!K52="A","A","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Patches'!K23="A","A"," ")</f>
        <v xml:space="preserve"> </v>
      </c>
      <c r="Q139" s="522" t="str">
        <f>'Fun Patches'!C53</f>
        <v>&lt;LIST PATCH HERE&gt;</v>
      </c>
      <c r="R139" s="528"/>
      <c r="S139" s="304" t="str">
        <f>IF('Fun Patches'!K53="A","A","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Patches'!K24="A","A"," ")</f>
        <v xml:space="preserve"> </v>
      </c>
      <c r="Q140" s="522" t="str">
        <f>'Fun Patches'!C54</f>
        <v>&lt;LIST PATCH HERE&gt;</v>
      </c>
      <c r="R140" s="528"/>
      <c r="S140" s="304" t="str">
        <f>IF('Fun Patches'!K54="A","A"," ")</f>
        <v xml:space="preserve"> </v>
      </c>
    </row>
    <row r="141" spans="1:19" ht="23.25" x14ac:dyDescent="0.35">
      <c r="A141" s="507" t="str">
        <f ca="1">MID(CELL("filename",A78),FIND(IF(ISERROR(FIND("]",CELL("filename",A78))),"$","]"),CELL("filename",A78))+1,256)</f>
        <v>Junior 8</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Own'!K31="A","A"," ")</f>
        <v xml:space="preserve"> </v>
      </c>
      <c r="I143" s="292">
        <v>1</v>
      </c>
      <c r="J143" s="329" t="str">
        <f>'Council Own'!C55</f>
        <v>&lt;List Requirement Here&gt;</v>
      </c>
      <c r="K143" s="304" t="str">
        <f>IF('Council Own'!K55="A","A"," ")</f>
        <v xml:space="preserve"> </v>
      </c>
      <c r="M143" s="292">
        <v>1</v>
      </c>
      <c r="N143" s="329" t="str">
        <f>'Council Own'!C79</f>
        <v>&lt;List Requirement Here&gt;</v>
      </c>
      <c r="O143" s="304" t="str">
        <f>IF('Council Own'!K79="A","A"," ")</f>
        <v xml:space="preserve"> </v>
      </c>
      <c r="Q143" s="292">
        <v>1</v>
      </c>
      <c r="R143" s="329" t="str">
        <f>'Council Own'!C103</f>
        <v>&lt;List Requirement Here&gt;</v>
      </c>
      <c r="S143" s="304" t="str">
        <f>IF('Council Own'!K103="A","A"," ")</f>
        <v xml:space="preserve"> </v>
      </c>
    </row>
    <row r="144" spans="1:19" x14ac:dyDescent="0.2">
      <c r="A144" s="546" t="str">
        <f>'Council Own'!B6</f>
        <v>&lt;&lt;List Badge Here&gt;&gt;</v>
      </c>
      <c r="B144" s="547"/>
      <c r="C144" s="297" t="str">
        <f>IF('Council Own'!K28="C","C",IF('Council Own'!K28="P","P",""))</f>
        <v/>
      </c>
      <c r="E144" s="292"/>
      <c r="F144" s="329" t="str">
        <f>'Council Own'!C32</f>
        <v>&lt;List Requirement Here&gt;</v>
      </c>
      <c r="G144" s="304" t="str">
        <f>IF('Council Own'!K32="A","A"," ")</f>
        <v xml:space="preserve"> </v>
      </c>
      <c r="I144" s="292"/>
      <c r="J144" s="329" t="str">
        <f>'Council Own'!C56</f>
        <v>&lt;List Requirement Here&gt;</v>
      </c>
      <c r="K144" s="304" t="str">
        <f>IF('Council Own'!K56="A","A"," ")</f>
        <v xml:space="preserve"> </v>
      </c>
      <c r="M144" s="292"/>
      <c r="N144" s="329" t="str">
        <f>'Council Own'!C80</f>
        <v>&lt;List Requirement Here&gt;</v>
      </c>
      <c r="O144" s="304" t="str">
        <f>IF('Council Own'!K80="A","A"," ")</f>
        <v xml:space="preserve"> </v>
      </c>
      <c r="Q144" s="292"/>
      <c r="R144" s="329" t="str">
        <f>'Council Own'!C104</f>
        <v>&lt;List Requirement Here&gt;</v>
      </c>
      <c r="S144" s="304" t="str">
        <f>IF('Council Own'!K104="A","A"," ")</f>
        <v xml:space="preserve"> </v>
      </c>
    </row>
    <row r="145" spans="1:19" x14ac:dyDescent="0.2">
      <c r="A145" s="546" t="str">
        <f>'Council Own'!B30</f>
        <v>&lt;&lt;List Badge Here&gt;&gt;</v>
      </c>
      <c r="B145" s="547"/>
      <c r="C145" s="297" t="str">
        <f>IF('Council Own'!K52="C","C",IF('Council Own'!K52="P","P",""))</f>
        <v/>
      </c>
      <c r="E145" s="292"/>
      <c r="F145" s="329" t="str">
        <f>'Council Own'!C33</f>
        <v>&lt;List Requirement Here&gt;</v>
      </c>
      <c r="G145" s="304" t="str">
        <f>IF('Council Own'!K33="A","A"," ")</f>
        <v xml:space="preserve"> </v>
      </c>
      <c r="I145" s="292"/>
      <c r="J145" s="329" t="str">
        <f>'Council Own'!C57</f>
        <v>&lt;List Requirement Here&gt;</v>
      </c>
      <c r="K145" s="304" t="str">
        <f>IF('Council Own'!K57="A","A"," ")</f>
        <v xml:space="preserve"> </v>
      </c>
      <c r="M145" s="292"/>
      <c r="N145" s="329" t="str">
        <f>'Council Own'!C81</f>
        <v>&lt;List Requirement Here&gt;</v>
      </c>
      <c r="O145" s="304" t="str">
        <f>IF('Council Own'!K81="A","A"," ")</f>
        <v xml:space="preserve"> </v>
      </c>
      <c r="Q145" s="292"/>
      <c r="R145" s="329" t="str">
        <f>'Council Own'!C105</f>
        <v>&lt;List Requirement Here&gt;</v>
      </c>
      <c r="S145" s="304" t="str">
        <f>IF('Council Own'!K105="A","A"," ")</f>
        <v xml:space="preserve"> </v>
      </c>
    </row>
    <row r="146" spans="1:19" x14ac:dyDescent="0.2">
      <c r="A146" s="546" t="str">
        <f>'Council Own'!B54</f>
        <v>&lt;&lt;List Badge Here&gt;&gt;</v>
      </c>
      <c r="B146" s="547"/>
      <c r="C146" s="297" t="str">
        <f>IF('Council Own'!K76="C","C",IF('Council Own'!K76="P","P",""))</f>
        <v/>
      </c>
      <c r="E146" s="292"/>
      <c r="F146" s="329" t="str">
        <f>'Council Own'!C34</f>
        <v>&lt;List Requirement Here&gt;</v>
      </c>
      <c r="G146" s="304" t="str">
        <f>IF('Council Own'!K34="A","A"," ")</f>
        <v xml:space="preserve"> </v>
      </c>
      <c r="I146" s="292"/>
      <c r="J146" s="329" t="str">
        <f>'Council Own'!C58</f>
        <v>&lt;List Requirement Here&gt;</v>
      </c>
      <c r="K146" s="304" t="str">
        <f>IF('Council Own'!K58="A","A"," ")</f>
        <v xml:space="preserve"> </v>
      </c>
      <c r="M146" s="292"/>
      <c r="N146" s="329" t="str">
        <f>'Council Own'!C82</f>
        <v>&lt;List Requirement Here&gt;</v>
      </c>
      <c r="O146" s="304" t="str">
        <f>IF('Council Own'!K82="A","A"," ")</f>
        <v xml:space="preserve"> </v>
      </c>
      <c r="Q146" s="292"/>
      <c r="R146" s="329" t="str">
        <f>'Council Own'!C106</f>
        <v>&lt;List Requirement Here&gt;</v>
      </c>
      <c r="S146" s="304" t="str">
        <f>IF('Council Own'!K106="A","A"," ")</f>
        <v xml:space="preserve"> </v>
      </c>
    </row>
    <row r="147" spans="1:19" ht="12.75" customHeight="1" x14ac:dyDescent="0.2">
      <c r="A147" s="546" t="str">
        <f>'Council Own'!B78</f>
        <v>&lt;&lt;List Badge Here&gt;&gt;</v>
      </c>
      <c r="B147" s="547"/>
      <c r="C147" s="297" t="str">
        <f>IF('Council Own'!K100="C","C",IF('Council Own'!K100="P","P",""))</f>
        <v/>
      </c>
      <c r="E147" s="292">
        <v>2</v>
      </c>
      <c r="F147" s="329" t="str">
        <f>'Council Own'!C35</f>
        <v>&lt;List Requirement Here&gt;</v>
      </c>
      <c r="G147" s="304" t="str">
        <f>IF('Council Own'!K35="A","A"," ")</f>
        <v xml:space="preserve"> </v>
      </c>
      <c r="I147" s="292">
        <v>2</v>
      </c>
      <c r="J147" s="329" t="str">
        <f>'Council Own'!C59</f>
        <v>&lt;List Requirement Here&gt;</v>
      </c>
      <c r="K147" s="304" t="str">
        <f>IF('Council Own'!K59="A","A"," ")</f>
        <v xml:space="preserve"> </v>
      </c>
      <c r="M147" s="292">
        <v>2</v>
      </c>
      <c r="N147" s="329" t="str">
        <f>'Council Own'!C83</f>
        <v>&lt;List Requirement Here&gt;</v>
      </c>
      <c r="O147" s="304" t="str">
        <f>IF('Council Own'!K83="A","A"," ")</f>
        <v xml:space="preserve"> </v>
      </c>
      <c r="Q147" s="292">
        <v>2</v>
      </c>
      <c r="R147" s="329" t="str">
        <f>'Council Own'!C107</f>
        <v>&lt;List Requirement Here&gt;</v>
      </c>
      <c r="S147" s="304" t="str">
        <f>IF('Council Own'!K107="A","A"," ")</f>
        <v xml:space="preserve"> </v>
      </c>
    </row>
    <row r="148" spans="1:19" ht="12.75" customHeight="1" x14ac:dyDescent="0.2">
      <c r="A148" s="546" t="str">
        <f>'Council Own'!B102</f>
        <v>&lt;&lt;List Badge Here&gt;&gt;</v>
      </c>
      <c r="B148" s="547"/>
      <c r="C148" s="297" t="str">
        <f>IF('Council Own'!K124="C","C",IF('Council Own'!K124="P","P",""))</f>
        <v/>
      </c>
      <c r="E148" s="292"/>
      <c r="F148" s="329" t="str">
        <f>'Council Own'!C36</f>
        <v>&lt;List Requirement Here&gt;</v>
      </c>
      <c r="G148" s="304" t="str">
        <f>IF('Council Own'!K36="A","A"," ")</f>
        <v xml:space="preserve"> </v>
      </c>
      <c r="I148" s="292"/>
      <c r="J148" s="329" t="str">
        <f>'Council Own'!C60</f>
        <v>&lt;List Requirement Here&gt;</v>
      </c>
      <c r="K148" s="304" t="str">
        <f>IF('Council Own'!K60="A","A"," ")</f>
        <v xml:space="preserve"> </v>
      </c>
      <c r="M148" s="292"/>
      <c r="N148" s="329" t="str">
        <f>'Council Own'!C84</f>
        <v>&lt;List Requirement Here&gt;</v>
      </c>
      <c r="O148" s="304" t="str">
        <f>IF('Council Own'!K84="A","A"," ")</f>
        <v xml:space="preserve"> </v>
      </c>
      <c r="Q148" s="292"/>
      <c r="R148" s="329" t="str">
        <f>'Council Own'!C108</f>
        <v>&lt;List Requirement Here&gt;</v>
      </c>
      <c r="S148" s="304" t="str">
        <f>IF('Council Own'!K108="A","A"," ")</f>
        <v xml:space="preserve"> </v>
      </c>
    </row>
    <row r="149" spans="1:19" x14ac:dyDescent="0.2">
      <c r="E149" s="292"/>
      <c r="F149" s="329" t="str">
        <f>'Council Own'!C37</f>
        <v>&lt;List Requirement Here&gt;</v>
      </c>
      <c r="G149" s="304" t="str">
        <f>IF('Council Own'!K37="A","A"," ")</f>
        <v xml:space="preserve"> </v>
      </c>
      <c r="I149" s="292"/>
      <c r="J149" s="329" t="str">
        <f>'Council Own'!C61</f>
        <v>&lt;List Requirement Here&gt;</v>
      </c>
      <c r="K149" s="304" t="str">
        <f>IF('Council Own'!K61="A","A"," ")</f>
        <v xml:space="preserve"> </v>
      </c>
      <c r="M149" s="292"/>
      <c r="N149" s="329" t="str">
        <f>'Council Own'!C85</f>
        <v>&lt;List Requirement Here&gt;</v>
      </c>
      <c r="O149" s="304" t="str">
        <f>IF('Council Own'!K85="A","A"," ")</f>
        <v xml:space="preserve"> </v>
      </c>
      <c r="Q149" s="292"/>
      <c r="R149" s="329" t="str">
        <f>'Council Own'!C109</f>
        <v>&lt;List Requirement Here&gt;</v>
      </c>
      <c r="S149" s="304" t="str">
        <f>IF('Council Own'!K109="A","A"," ")</f>
        <v xml:space="preserve"> </v>
      </c>
    </row>
    <row r="150" spans="1:19" x14ac:dyDescent="0.2">
      <c r="A150" s="504" t="s">
        <v>599</v>
      </c>
      <c r="B150" s="504"/>
      <c r="C150" s="504"/>
      <c r="E150" s="292"/>
      <c r="F150" s="329" t="str">
        <f>'Council Own'!C38</f>
        <v>&lt;List Requirement Here&gt;</v>
      </c>
      <c r="G150" s="304" t="str">
        <f>IF('Council Own'!K38="A","A"," ")</f>
        <v xml:space="preserve"> </v>
      </c>
      <c r="I150" s="292"/>
      <c r="J150" s="329" t="str">
        <f>'Council Own'!C62</f>
        <v>&lt;List Requirement Here&gt;</v>
      </c>
      <c r="K150" s="304" t="str">
        <f>IF('Council Own'!K62="A","A"," ")</f>
        <v xml:space="preserve"> </v>
      </c>
      <c r="M150" s="292"/>
      <c r="N150" s="329" t="str">
        <f>'Council Own'!C86</f>
        <v>&lt;List Requirement Here&gt;</v>
      </c>
      <c r="O150" s="304" t="str">
        <f>IF('Council Own'!K86="A","A"," ")</f>
        <v xml:space="preserve"> </v>
      </c>
      <c r="Q150" s="292"/>
      <c r="R150" s="329" t="str">
        <f>'Council Own'!C110</f>
        <v>&lt;List Requirement Here&gt;</v>
      </c>
      <c r="S150" s="304" t="str">
        <f>IF('Council Own'!K110="A","A"," ")</f>
        <v xml:space="preserve"> </v>
      </c>
    </row>
    <row r="151" spans="1:19" x14ac:dyDescent="0.2">
      <c r="A151" s="305" t="str">
        <f>'Council Own'!B6</f>
        <v>&lt;&lt;List Badge Here&gt;&gt;</v>
      </c>
      <c r="B151" s="305"/>
      <c r="C151" s="305"/>
      <c r="E151" s="292">
        <v>3</v>
      </c>
      <c r="F151" s="329" t="str">
        <f>'Council Own'!C39</f>
        <v>&lt;List Requirement Here&gt;</v>
      </c>
      <c r="G151" s="304" t="str">
        <f>IF('Council Own'!K39="A","A"," ")</f>
        <v xml:space="preserve"> </v>
      </c>
      <c r="I151" s="292">
        <v>3</v>
      </c>
      <c r="J151" s="329" t="str">
        <f>'Council Own'!C63</f>
        <v>&lt;List Requirement Here&gt;</v>
      </c>
      <c r="K151" s="304" t="str">
        <f>IF('Council Own'!K63="A","A"," ")</f>
        <v xml:space="preserve"> </v>
      </c>
      <c r="M151" s="292">
        <v>3</v>
      </c>
      <c r="N151" s="329" t="str">
        <f>'Council Own'!C87</f>
        <v>&lt;List Requirement Here&gt;</v>
      </c>
      <c r="O151" s="304" t="str">
        <f>IF('Council Own'!K87="A","A"," ")</f>
        <v xml:space="preserve"> </v>
      </c>
      <c r="Q151" s="292">
        <v>3</v>
      </c>
      <c r="R151" s="329" t="str">
        <f>'Council Own'!C111</f>
        <v>&lt;List Requirement Here&gt;</v>
      </c>
      <c r="S151" s="304" t="str">
        <f>IF('Council Own'!K111="A","A"," ")</f>
        <v xml:space="preserve"> </v>
      </c>
    </row>
    <row r="152" spans="1:19" x14ac:dyDescent="0.2">
      <c r="A152" s="292">
        <v>1</v>
      </c>
      <c r="B152" s="329" t="str">
        <f>'Council Own'!C7</f>
        <v>&lt;List Requirement Here&gt;</v>
      </c>
      <c r="C152" s="304" t="str">
        <f>IF('Council Own'!K7="A","A"," ")</f>
        <v xml:space="preserve"> </v>
      </c>
      <c r="E152" s="292"/>
      <c r="F152" s="329" t="str">
        <f>'Council Own'!C40</f>
        <v>&lt;List Requirement Here&gt;</v>
      </c>
      <c r="G152" s="304" t="str">
        <f>IF('Council Own'!K40="A","A"," ")</f>
        <v xml:space="preserve"> </v>
      </c>
      <c r="I152" s="292"/>
      <c r="J152" s="329" t="str">
        <f>'Council Own'!C64</f>
        <v>&lt;List Requirement Here&gt;</v>
      </c>
      <c r="K152" s="304" t="str">
        <f>IF('Council Own'!K64="A","A"," ")</f>
        <v xml:space="preserve"> </v>
      </c>
      <c r="M152" s="292"/>
      <c r="N152" s="329" t="str">
        <f>'Council Own'!C88</f>
        <v>&lt;List Requirement Here&gt;</v>
      </c>
      <c r="O152" s="304" t="str">
        <f>IF('Council Own'!K88="A","A"," ")</f>
        <v xml:space="preserve"> </v>
      </c>
      <c r="Q152" s="292"/>
      <c r="R152" s="329" t="str">
        <f>'Council Own'!C112</f>
        <v>&lt;List Requirement Here&gt;</v>
      </c>
      <c r="S152" s="304" t="str">
        <f>IF('Council Own'!K112="A","A"," ")</f>
        <v xml:space="preserve"> </v>
      </c>
    </row>
    <row r="153" spans="1:19" x14ac:dyDescent="0.2">
      <c r="A153" s="292"/>
      <c r="B153" s="329" t="str">
        <f>'Council Own'!C8</f>
        <v>&lt;List Requirement Here&gt;</v>
      </c>
      <c r="C153" s="304" t="str">
        <f>IF('Council Own'!K8="A","A"," ")</f>
        <v xml:space="preserve"> </v>
      </c>
      <c r="E153" s="292"/>
      <c r="F153" s="329" t="str">
        <f>'Council Own'!C41</f>
        <v>&lt;List Requirement Here&gt;</v>
      </c>
      <c r="G153" s="304" t="str">
        <f>IF('Council Own'!K41="A","A"," ")</f>
        <v xml:space="preserve"> </v>
      </c>
      <c r="I153" s="292"/>
      <c r="J153" s="329" t="str">
        <f>'Council Own'!C65</f>
        <v>&lt;List Requirement Here&gt;</v>
      </c>
      <c r="K153" s="304" t="str">
        <f>IF('Council Own'!K65="A","A"," ")</f>
        <v xml:space="preserve"> </v>
      </c>
      <c r="M153" s="292"/>
      <c r="N153" s="329" t="str">
        <f>'Council Own'!C89</f>
        <v>&lt;List Requirement Here&gt;</v>
      </c>
      <c r="O153" s="304" t="str">
        <f>IF('Council Own'!K89="A","A"," ")</f>
        <v xml:space="preserve"> </v>
      </c>
      <c r="Q153" s="292"/>
      <c r="R153" s="329" t="str">
        <f>'Council Own'!C113</f>
        <v>&lt;List Requirement Here&gt;</v>
      </c>
      <c r="S153" s="304" t="str">
        <f>IF('Council Own'!K113="A","A"," ")</f>
        <v xml:space="preserve"> </v>
      </c>
    </row>
    <row r="154" spans="1:19" x14ac:dyDescent="0.2">
      <c r="A154" s="292"/>
      <c r="B154" s="329" t="str">
        <f>'Council Own'!C9</f>
        <v>&lt;List Requirement Here&gt;</v>
      </c>
      <c r="C154" s="304" t="str">
        <f>IF('Council Own'!K9="A","A"," ")</f>
        <v xml:space="preserve"> </v>
      </c>
      <c r="E154" s="292"/>
      <c r="F154" s="329" t="str">
        <f>'Council Own'!C42</f>
        <v>&lt;List Requirement Here&gt;</v>
      </c>
      <c r="G154" s="304" t="str">
        <f>IF('Council Own'!K42="A","A"," ")</f>
        <v xml:space="preserve"> </v>
      </c>
      <c r="I154" s="292"/>
      <c r="J154" s="329" t="str">
        <f>'Council Own'!C66</f>
        <v>&lt;List Requirement Here&gt;</v>
      </c>
      <c r="K154" s="304" t="str">
        <f>IF('Council Own'!K66="A","A"," ")</f>
        <v xml:space="preserve"> </v>
      </c>
      <c r="M154" s="292"/>
      <c r="N154" s="329" t="str">
        <f>'Council Own'!C90</f>
        <v>&lt;List Requirement Here&gt;</v>
      </c>
      <c r="O154" s="304" t="str">
        <f>IF('Council Own'!K90="A","A"," ")</f>
        <v xml:space="preserve"> </v>
      </c>
      <c r="Q154" s="292"/>
      <c r="R154" s="329" t="str">
        <f>'Council Own'!C114</f>
        <v>&lt;List Requirement Here&gt;</v>
      </c>
      <c r="S154" s="304" t="str">
        <f>IF('Council Own'!K114="A","A"," ")</f>
        <v xml:space="preserve"> </v>
      </c>
    </row>
    <row r="155" spans="1:19" x14ac:dyDescent="0.2">
      <c r="A155" s="292"/>
      <c r="B155" s="329" t="str">
        <f>'Council Own'!C10</f>
        <v>&lt;List Requirement Here&gt;</v>
      </c>
      <c r="C155" s="304" t="str">
        <f>IF('Council Own'!K10="A","A"," ")</f>
        <v xml:space="preserve"> </v>
      </c>
      <c r="E155" s="292">
        <v>4</v>
      </c>
      <c r="F155" s="329" t="str">
        <f>'Council Own'!C43</f>
        <v>&lt;List Requirement Here&gt;</v>
      </c>
      <c r="G155" s="304" t="str">
        <f>IF('Council Own'!K43="A","A"," ")</f>
        <v xml:space="preserve"> </v>
      </c>
      <c r="I155" s="292">
        <v>4</v>
      </c>
      <c r="J155" s="329" t="str">
        <f>'Council Own'!C67</f>
        <v>&lt;List Requirement Here&gt;</v>
      </c>
      <c r="K155" s="304" t="str">
        <f>IF('Council Own'!K67="A","A"," ")</f>
        <v xml:space="preserve"> </v>
      </c>
      <c r="M155" s="292">
        <v>4</v>
      </c>
      <c r="N155" s="329" t="str">
        <f>'Council Own'!C91</f>
        <v>&lt;List Requirement Here&gt;</v>
      </c>
      <c r="O155" s="304" t="str">
        <f>IF('Council Own'!K91="A","A"," ")</f>
        <v xml:space="preserve"> </v>
      </c>
      <c r="Q155" s="292">
        <v>4</v>
      </c>
      <c r="R155" s="329" t="str">
        <f>'Council Own'!C115</f>
        <v>&lt;List Requirement Here&gt;</v>
      </c>
      <c r="S155" s="304" t="str">
        <f>IF('Council Own'!K115="A","A"," ")</f>
        <v xml:space="preserve"> </v>
      </c>
    </row>
    <row r="156" spans="1:19" x14ac:dyDescent="0.2">
      <c r="A156" s="292">
        <v>2</v>
      </c>
      <c r="B156" s="329" t="str">
        <f>'Council Own'!C11</f>
        <v>&lt;List Requirement Here&gt;</v>
      </c>
      <c r="C156" s="304" t="str">
        <f>IF('Council Own'!K11="A","A"," ")</f>
        <v xml:space="preserve"> </v>
      </c>
      <c r="E156" s="292"/>
      <c r="F156" s="329" t="str">
        <f>'Council Own'!C44</f>
        <v>&lt;List Requirement Here&gt;</v>
      </c>
      <c r="G156" s="304" t="str">
        <f>IF('Council Own'!K44="A","A"," ")</f>
        <v xml:space="preserve"> </v>
      </c>
      <c r="I156" s="292"/>
      <c r="J156" s="329" t="str">
        <f>'Council Own'!C68</f>
        <v>&lt;List Requirement Here&gt;</v>
      </c>
      <c r="K156" s="304" t="str">
        <f>IF('Council Own'!K68="A","A"," ")</f>
        <v xml:space="preserve"> </v>
      </c>
      <c r="M156" s="292"/>
      <c r="N156" s="329" t="str">
        <f>'Council Own'!C92</f>
        <v>&lt;List Requirement Here&gt;</v>
      </c>
      <c r="O156" s="304" t="str">
        <f>IF('Council Own'!K92="A","A"," ")</f>
        <v xml:space="preserve"> </v>
      </c>
      <c r="Q156" s="292"/>
      <c r="R156" s="329" t="str">
        <f>'Council Own'!C116</f>
        <v>&lt;List Requirement Here&gt;</v>
      </c>
      <c r="S156" s="304" t="str">
        <f>IF('Council Own'!K116="A","A"," ")</f>
        <v xml:space="preserve"> </v>
      </c>
    </row>
    <row r="157" spans="1:19" x14ac:dyDescent="0.2">
      <c r="A157" s="292"/>
      <c r="B157" s="329" t="str">
        <f>'Council Own'!C12</f>
        <v>&lt;List Requirement Here&gt;</v>
      </c>
      <c r="C157" s="304" t="str">
        <f>IF('Council Own'!K12="A","A"," ")</f>
        <v xml:space="preserve"> </v>
      </c>
      <c r="E157" s="292"/>
      <c r="F157" s="329" t="str">
        <f>'Council Own'!C45</f>
        <v>&lt;List Requirement Here&gt;</v>
      </c>
      <c r="G157" s="304" t="str">
        <f>IF('Council Own'!K45="A","A"," ")</f>
        <v xml:space="preserve"> </v>
      </c>
      <c r="I157" s="292"/>
      <c r="J157" s="329" t="str">
        <f>'Council Own'!C69</f>
        <v>&lt;List Requirement Here&gt;</v>
      </c>
      <c r="K157" s="304" t="str">
        <f>IF('Council Own'!K69="A","A"," ")</f>
        <v xml:space="preserve"> </v>
      </c>
      <c r="M157" s="292"/>
      <c r="N157" s="329" t="str">
        <f>'Council Own'!C93</f>
        <v>&lt;List Requirement Here&gt;</v>
      </c>
      <c r="O157" s="304" t="str">
        <f>IF('Council Own'!K93="A","A"," ")</f>
        <v xml:space="preserve"> </v>
      </c>
      <c r="Q157" s="292"/>
      <c r="R157" s="329" t="str">
        <f>'Council Own'!C117</f>
        <v>&lt;List Requirement Here&gt;</v>
      </c>
      <c r="S157" s="304" t="str">
        <f>IF('Council Own'!K117="A","A"," ")</f>
        <v xml:space="preserve"> </v>
      </c>
    </row>
    <row r="158" spans="1:19" x14ac:dyDescent="0.2">
      <c r="A158" s="292"/>
      <c r="B158" s="329" t="str">
        <f>'Council Own'!C13</f>
        <v>&lt;List Requirement Here&gt;</v>
      </c>
      <c r="C158" s="304" t="str">
        <f>IF('Council Own'!K13="A","A"," ")</f>
        <v xml:space="preserve"> </v>
      </c>
      <c r="E158" s="292"/>
      <c r="F158" s="329" t="str">
        <f>'Council Own'!C46</f>
        <v>&lt;List Requirement Here&gt;</v>
      </c>
      <c r="G158" s="304" t="str">
        <f>IF('Council Own'!K46="A","A"," ")</f>
        <v xml:space="preserve"> </v>
      </c>
      <c r="I158" s="292"/>
      <c r="J158" s="329" t="str">
        <f>'Council Own'!C70</f>
        <v>&lt;List Requirement Here&gt;</v>
      </c>
      <c r="K158" s="304" t="str">
        <f>IF('Council Own'!K70="A","A"," ")</f>
        <v xml:space="preserve"> </v>
      </c>
      <c r="M158" s="292"/>
      <c r="N158" s="329" t="str">
        <f>'Council Own'!C94</f>
        <v>&lt;List Requirement Here&gt;</v>
      </c>
      <c r="O158" s="304" t="str">
        <f>IF('Council Own'!K94="A","A"," ")</f>
        <v xml:space="preserve"> </v>
      </c>
      <c r="Q158" s="292"/>
      <c r="R158" s="329" t="str">
        <f>'Council Own'!C118</f>
        <v>&lt;List Requirement Here&gt;</v>
      </c>
      <c r="S158" s="304" t="str">
        <f>IF('Council Own'!K118="A","A"," ")</f>
        <v xml:space="preserve"> </v>
      </c>
    </row>
    <row r="159" spans="1:19" x14ac:dyDescent="0.2">
      <c r="A159" s="292"/>
      <c r="B159" s="329" t="str">
        <f>'Council Own'!C14</f>
        <v>&lt;List Requirement Here&gt;</v>
      </c>
      <c r="C159" s="304" t="str">
        <f>IF('Council Own'!K14="A","A"," ")</f>
        <v xml:space="preserve"> </v>
      </c>
      <c r="E159" s="292">
        <v>5</v>
      </c>
      <c r="F159" s="329" t="str">
        <f>'Council Own'!C47</f>
        <v>&lt;List Requirement Here&gt;</v>
      </c>
      <c r="G159" s="304" t="str">
        <f>IF('Council Own'!K47="A","A"," ")</f>
        <v xml:space="preserve"> </v>
      </c>
      <c r="I159" s="292">
        <v>5</v>
      </c>
      <c r="J159" s="329" t="str">
        <f>'Council Own'!C71</f>
        <v>&lt;List Requirement Here&gt;</v>
      </c>
      <c r="K159" s="304" t="str">
        <f>IF('Council Own'!K71="A","A"," ")</f>
        <v xml:space="preserve"> </v>
      </c>
      <c r="M159" s="292">
        <v>5</v>
      </c>
      <c r="N159" s="329" t="str">
        <f>'Council Own'!C95</f>
        <v>&lt;List Requirement Here&gt;</v>
      </c>
      <c r="O159" s="304" t="str">
        <f>IF('Council Own'!K95="A","A"," ")</f>
        <v xml:space="preserve"> </v>
      </c>
      <c r="Q159" s="292">
        <v>5</v>
      </c>
      <c r="R159" s="329" t="str">
        <f>'Council Own'!C119</f>
        <v>&lt;List Requirement Here&gt;</v>
      </c>
      <c r="S159" s="304" t="str">
        <f>IF('Council Own'!K119="A","A"," ")</f>
        <v xml:space="preserve"> </v>
      </c>
    </row>
    <row r="160" spans="1:19" x14ac:dyDescent="0.2">
      <c r="A160" s="292">
        <v>3</v>
      </c>
      <c r="B160" s="329" t="str">
        <f>'Council Own'!C15</f>
        <v>&lt;List Requirement Here&gt;</v>
      </c>
      <c r="C160" s="304" t="str">
        <f>IF('Council Own'!K15="A","A"," ")</f>
        <v xml:space="preserve"> </v>
      </c>
      <c r="E160" s="292"/>
      <c r="F160" s="329" t="str">
        <f>'Council Own'!C48</f>
        <v>&lt;List Requirement Here&gt;</v>
      </c>
      <c r="G160" s="304" t="str">
        <f>IF('Council Own'!K48="A","A"," ")</f>
        <v xml:space="preserve"> </v>
      </c>
      <c r="I160" s="292"/>
      <c r="J160" s="329" t="str">
        <f>'Council Own'!C72</f>
        <v>&lt;List Requirement Here&gt;</v>
      </c>
      <c r="K160" s="304" t="str">
        <f>IF('Council Own'!K72="A","A"," ")</f>
        <v xml:space="preserve"> </v>
      </c>
      <c r="M160" s="292"/>
      <c r="N160" s="329" t="str">
        <f>'Council Own'!C96</f>
        <v>&lt;List Requirement Here&gt;</v>
      </c>
      <c r="O160" s="304" t="str">
        <f>IF('Council Own'!K96="A","A"," ")</f>
        <v xml:space="preserve"> </v>
      </c>
      <c r="Q160" s="292"/>
      <c r="R160" s="329" t="str">
        <f>'Council Own'!C120</f>
        <v>&lt;List Requirement Here&gt;</v>
      </c>
      <c r="S160" s="304" t="str">
        <f>IF('Council Own'!K120="A","A"," ")</f>
        <v xml:space="preserve"> </v>
      </c>
    </row>
    <row r="161" spans="1:19" x14ac:dyDescent="0.2">
      <c r="A161" s="292"/>
      <c r="B161" s="329" t="str">
        <f>'Council Own'!C16</f>
        <v>&lt;List Requirement Here&gt;</v>
      </c>
      <c r="C161" s="304" t="str">
        <f>IF('Council Own'!K16="A","A"," ")</f>
        <v xml:space="preserve"> </v>
      </c>
      <c r="E161" s="292"/>
      <c r="F161" s="329" t="str">
        <f>'Council Own'!C49</f>
        <v>&lt;List Requirement Here&gt;</v>
      </c>
      <c r="G161" s="304" t="str">
        <f>IF('Council Own'!K49="A","A"," ")</f>
        <v xml:space="preserve"> </v>
      </c>
      <c r="I161" s="292"/>
      <c r="J161" s="329" t="str">
        <f>'Council Own'!C73</f>
        <v>&lt;List Requirement Here&gt;</v>
      </c>
      <c r="K161" s="304" t="str">
        <f>IF('Council Own'!K73="A","A"," ")</f>
        <v xml:space="preserve"> </v>
      </c>
      <c r="M161" s="292"/>
      <c r="N161" s="329" t="str">
        <f>'Council Own'!C97</f>
        <v>&lt;List Requirement Here&gt;</v>
      </c>
      <c r="O161" s="304" t="str">
        <f>IF('Council Own'!K97="A","A"," ")</f>
        <v xml:space="preserve"> </v>
      </c>
      <c r="Q161" s="292"/>
      <c r="R161" s="329" t="str">
        <f>'Council Own'!C121</f>
        <v>&lt;List Requirement Here&gt;</v>
      </c>
      <c r="S161" s="304" t="str">
        <f>IF('Council Own'!K121="A","A"," ")</f>
        <v xml:space="preserve"> </v>
      </c>
    </row>
    <row r="162" spans="1:19" x14ac:dyDescent="0.2">
      <c r="A162" s="292"/>
      <c r="B162" s="329" t="str">
        <f>'Council Own'!C17</f>
        <v>&lt;List Requirement Here&gt;</v>
      </c>
      <c r="C162" s="304" t="str">
        <f>IF('Council Own'!K17="A","A"," ")</f>
        <v xml:space="preserve"> </v>
      </c>
      <c r="E162" s="292"/>
      <c r="F162" s="329" t="str">
        <f>'Council Own'!C50</f>
        <v>&lt;List Requirement Here&gt;</v>
      </c>
      <c r="G162" s="304" t="str">
        <f>IF('Council Own'!K50="A","A"," ")</f>
        <v xml:space="preserve"> </v>
      </c>
      <c r="I162" s="292"/>
      <c r="J162" s="329" t="str">
        <f>'Council Own'!C74</f>
        <v>&lt;List Requirement Here&gt;</v>
      </c>
      <c r="K162" s="304" t="str">
        <f>IF('Council Own'!K68="A","A"," ")</f>
        <v xml:space="preserve"> </v>
      </c>
      <c r="M162" s="292"/>
      <c r="N162" s="329" t="str">
        <f>'Council Own'!C98</f>
        <v>&lt;List Requirement Here&gt;</v>
      </c>
      <c r="O162" s="304" t="str">
        <f>IF('Council Own'!K98="A","A"," ")</f>
        <v xml:space="preserve"> </v>
      </c>
      <c r="Q162" s="292"/>
      <c r="R162" s="329" t="str">
        <f>'Council Own'!C122</f>
        <v>&lt;List Requirement Here&gt;</v>
      </c>
      <c r="S162" s="304" t="str">
        <f>IF('Council Own'!K122="A","A"," ")</f>
        <v xml:space="preserve"> </v>
      </c>
    </row>
    <row r="163" spans="1:19" x14ac:dyDescent="0.2">
      <c r="A163" s="292"/>
      <c r="B163" s="329" t="str">
        <f>'Council Own'!C18</f>
        <v>&lt;List Requirement Here&gt;</v>
      </c>
      <c r="C163" s="304" t="str">
        <f>IF('Council Own'!K18="A","A"," ")</f>
        <v xml:space="preserve"> </v>
      </c>
    </row>
    <row r="164" spans="1:19" x14ac:dyDescent="0.2">
      <c r="A164" s="292">
        <v>4</v>
      </c>
      <c r="B164" s="329" t="str">
        <f>'Council Own'!C19</f>
        <v>&lt;List Requirement Here&gt;</v>
      </c>
      <c r="C164" s="304" t="str">
        <f>IF('Council Own'!K19="A","A"," ")</f>
        <v xml:space="preserve"> </v>
      </c>
    </row>
    <row r="165" spans="1:19" x14ac:dyDescent="0.2">
      <c r="A165" s="292"/>
      <c r="B165" s="329" t="str">
        <f>'Council Own'!C20</f>
        <v>&lt;List Requirement Here&gt;</v>
      </c>
      <c r="C165" s="304" t="str">
        <f>IF('Council Own'!K20="A","A"," ")</f>
        <v xml:space="preserve"> </v>
      </c>
    </row>
    <row r="166" spans="1:19" x14ac:dyDescent="0.2">
      <c r="A166" s="292"/>
      <c r="B166" s="329" t="str">
        <f>'Council Own'!C21</f>
        <v>&lt;List Requirement Here&gt;</v>
      </c>
      <c r="C166" s="304" t="str">
        <f>IF('Council Own'!K21="A","A"," ")</f>
        <v xml:space="preserve"> </v>
      </c>
    </row>
    <row r="167" spans="1:19" x14ac:dyDescent="0.2">
      <c r="A167" s="292"/>
      <c r="B167" s="329" t="str">
        <f>'Council Own'!C22</f>
        <v>&lt;List Requirement Here&gt;</v>
      </c>
      <c r="C167" s="304" t="str">
        <f>IF('Council Own'!K22="A","A"," ")</f>
        <v xml:space="preserve"> </v>
      </c>
    </row>
    <row r="168" spans="1:19" x14ac:dyDescent="0.2">
      <c r="A168" s="292">
        <v>5</v>
      </c>
      <c r="B168" s="329" t="str">
        <f>'Council Own'!C23</f>
        <v>&lt;List Requirement Here&gt;</v>
      </c>
      <c r="C168" s="304" t="str">
        <f>IF('Council Own'!K23="A","A"," ")</f>
        <v xml:space="preserve"> </v>
      </c>
    </row>
    <row r="169" spans="1:19" x14ac:dyDescent="0.2">
      <c r="A169" s="292"/>
      <c r="B169" s="329" t="str">
        <f>'Council Own'!C24</f>
        <v>&lt;List Requirement Here&gt;</v>
      </c>
      <c r="C169" s="304" t="str">
        <f>IF('Council Own'!K24="A","A"," ")</f>
        <v xml:space="preserve"> </v>
      </c>
    </row>
    <row r="170" spans="1:19" x14ac:dyDescent="0.2">
      <c r="A170" s="292"/>
      <c r="B170" s="329" t="str">
        <f>'Council Own'!C25</f>
        <v>&lt;List Requirement Here&gt;</v>
      </c>
      <c r="C170" s="304" t="str">
        <f>IF('Council Own'!K25="A","A"," ")</f>
        <v xml:space="preserve"> </v>
      </c>
    </row>
    <row r="171" spans="1:19" x14ac:dyDescent="0.2">
      <c r="A171" s="292"/>
      <c r="B171" s="329" t="str">
        <f>'Council Own'!C26</f>
        <v>&lt;List Requirement Here&gt;</v>
      </c>
      <c r="C171" s="304" t="str">
        <f>IF('Council Own'!K26="A","A","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9</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IF(Badges!L58="A","A"," ")</f>
        <v xml:space="preserve"> </v>
      </c>
      <c r="I4" s="292"/>
      <c r="J4" s="293" t="str">
        <f>Badges!C132</f>
        <v>Make a bead bracelet</v>
      </c>
      <c r="K4" s="295" t="str">
        <f>IF(Badges!L132="A","A"," ")</f>
        <v xml:space="preserve"> </v>
      </c>
      <c r="M4" s="292"/>
      <c r="N4" s="293" t="str">
        <f>Badges!C205</f>
        <v>Have some Leave No Trace fun</v>
      </c>
      <c r="O4" s="295" t="str">
        <f>IF(Badges!L205="A","A"," ")</f>
        <v xml:space="preserve"> </v>
      </c>
      <c r="Q4" s="292"/>
      <c r="R4" s="293" t="str">
        <f>Badges!C279</f>
        <v>Wildlife awareness party</v>
      </c>
      <c r="S4" s="295" t="str">
        <f>IF(Badges!L279="A","A"," ")</f>
        <v xml:space="preserve"> </v>
      </c>
      <c r="T4" s="510"/>
      <c r="U4" s="510"/>
    </row>
    <row r="5" spans="1:21" ht="12.75" customHeight="1" x14ac:dyDescent="0.2">
      <c r="A5" s="505" t="str">
        <f>Summary!A4</f>
        <v>Digital Photographer</v>
      </c>
      <c r="B5" s="506"/>
      <c r="C5" s="296" t="str">
        <f>IF(Badges!L28="C","C",IF(Badges!L28="P","P",""))</f>
        <v/>
      </c>
      <c r="E5" s="292"/>
      <c r="F5" s="293" t="str">
        <f>Badges!C59</f>
        <v>Find out more about three</v>
      </c>
      <c r="G5" s="295" t="str">
        <f>IF(Badges!L59="A","A"," ")</f>
        <v xml:space="preserve"> </v>
      </c>
      <c r="I5" s="292"/>
      <c r="J5" s="293" t="str">
        <f>Badges!C133</f>
        <v>Make two necklaces with different</v>
      </c>
      <c r="K5" s="295" t="str">
        <f>IF(Badges!L133="A","A"," ")</f>
        <v xml:space="preserve"> </v>
      </c>
      <c r="M5" s="292"/>
      <c r="N5" s="293" t="str">
        <f>Badges!C206</f>
        <v>Be a scientist-and keep a journal</v>
      </c>
      <c r="O5" s="295" t="str">
        <f>IF(Badges!L206="A","A"," ")</f>
        <v xml:space="preserve"> </v>
      </c>
      <c r="Q5" s="292"/>
      <c r="R5" s="293" t="str">
        <f>Badges!C280</f>
        <v>Create a backyard habitat</v>
      </c>
      <c r="S5" s="295" t="str">
        <f>IF(Badges!L280="A","A"," ")</f>
        <v xml:space="preserve"> </v>
      </c>
      <c r="T5" s="510"/>
      <c r="U5" s="510"/>
    </row>
    <row r="6" spans="1:21" ht="12.75" customHeight="1" x14ac:dyDescent="0.2">
      <c r="A6" s="497" t="str">
        <f>Summary!A5</f>
        <v>Staying Fit</v>
      </c>
      <c r="B6" s="498"/>
      <c r="C6" s="297" t="str">
        <f>IF(Badges!L51="C","C",IF(Badges!L51="P","P",""))</f>
        <v/>
      </c>
      <c r="E6" s="292"/>
      <c r="F6" s="293" t="str">
        <f>Badges!C60</f>
        <v>Oh say, can you see</v>
      </c>
      <c r="G6" s="295" t="str">
        <f>IF(Badges!L60="A","A"," ")</f>
        <v xml:space="preserve"> </v>
      </c>
      <c r="I6" s="292"/>
      <c r="J6" s="293" t="str">
        <f>Badges!C134</f>
        <v>Make jewelry from nature</v>
      </c>
      <c r="K6" s="295" t="str">
        <f>IF(Badges!L134="A","A"," ")</f>
        <v xml:space="preserve"> </v>
      </c>
      <c r="M6" s="292"/>
      <c r="N6" s="293" t="str">
        <f>Badges!C207</f>
        <v>Try a new adventure</v>
      </c>
      <c r="O6" s="295" t="str">
        <f>IF(Badges!L207="A","A"," ")</f>
        <v xml:space="preserve"> </v>
      </c>
      <c r="Q6" s="292"/>
      <c r="R6" s="293" t="str">
        <f>Badges!C281</f>
        <v>Help clean up an animal habitat</v>
      </c>
      <c r="S6" s="295" t="str">
        <f>IF(Badges!L281="A","A"," ")</f>
        <v xml:space="preserve"> </v>
      </c>
      <c r="T6" s="510"/>
      <c r="U6" s="510"/>
    </row>
    <row r="7" spans="1:21" x14ac:dyDescent="0.2">
      <c r="A7" s="497" t="str">
        <f>Summary!A6</f>
        <v>Musician</v>
      </c>
      <c r="B7" s="498"/>
      <c r="C7" s="297" t="str">
        <f>IF(Badges!L74="C","C",IF(Badges!L74="P","P",""))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IF(Badges!L97="C","C",IF(Badges!L97="P","P",""))</f>
        <v/>
      </c>
      <c r="E8" s="292"/>
      <c r="F8" s="293" t="str">
        <f>Badges!C62</f>
        <v>Take a music poll</v>
      </c>
      <c r="G8" s="295" t="str">
        <f>IF(Badges!L62="A","A"," ")</f>
        <v xml:space="preserve"> </v>
      </c>
      <c r="I8" s="292"/>
      <c r="J8" s="293" t="str">
        <f>Badges!C136</f>
        <v>Friendship ring from Ireland</v>
      </c>
      <c r="K8" s="295" t="str">
        <f>IF(Badges!L136="A","A"," ")</f>
        <v xml:space="preserve"> </v>
      </c>
      <c r="M8" s="292"/>
      <c r="N8" s="293" t="str">
        <f>Badges!C209</f>
        <v>Gather around the campfire</v>
      </c>
      <c r="O8" s="295" t="str">
        <f>IF(Badges!L209="A","A"," ")</f>
        <v xml:space="preserve"> </v>
      </c>
      <c r="Q8" s="292">
        <v>1</v>
      </c>
      <c r="R8" s="293" t="str">
        <f>Badges!C285</f>
        <v>Decide who you are</v>
      </c>
      <c r="S8" s="294"/>
    </row>
    <row r="9" spans="1:21" x14ac:dyDescent="0.2">
      <c r="A9" s="502" t="str">
        <f>Summary!A8</f>
        <v>Scribe</v>
      </c>
      <c r="B9" s="503"/>
      <c r="C9" s="298" t="str">
        <f>IF(Badges!L120="C","C",IF(Badges!L120="P","P",""))</f>
        <v/>
      </c>
      <c r="E9" s="292"/>
      <c r="F9" s="293" t="str">
        <f>Badges!C63</f>
        <v>Go to a live musical performance</v>
      </c>
      <c r="G9" s="295" t="str">
        <f>IF(Badges!L63="A","A"," ")</f>
        <v xml:space="preserve"> </v>
      </c>
      <c r="I9" s="292"/>
      <c r="J9" s="293" t="str">
        <f>Badges!C137</f>
        <v>American Indian animal jewelry</v>
      </c>
      <c r="K9" s="295" t="str">
        <f>IF(Badges!L137="A","A"," ")</f>
        <v xml:space="preserve"> </v>
      </c>
      <c r="M9" s="292"/>
      <c r="N9" s="293" t="str">
        <f>Badges!C210</f>
        <v>Do a night watch</v>
      </c>
      <c r="O9" s="295" t="str">
        <f>IF(Badges!L210="A","A"," ")</f>
        <v xml:space="preserve"> </v>
      </c>
      <c r="Q9" s="292"/>
      <c r="R9" s="293" t="str">
        <f>Badges!C286</f>
        <v>Write her diary</v>
      </c>
      <c r="S9" s="295" t="str">
        <f>IF(Badges!L286="A","A"," ")</f>
        <v xml:space="preserve"> </v>
      </c>
    </row>
    <row r="10" spans="1:21" x14ac:dyDescent="0.2">
      <c r="A10" s="504" t="str">
        <f>Summary!A9</f>
        <v>It's Your Planet -- Love It!</v>
      </c>
      <c r="B10" s="504"/>
      <c r="C10" s="504"/>
      <c r="E10" s="292"/>
      <c r="F10" s="293" t="str">
        <f>Badges!C64</f>
        <v>Interview someone with a job in</v>
      </c>
      <c r="G10" s="295" t="str">
        <f>IF(Badges!L64="A","A"," ")</f>
        <v xml:space="preserve"> </v>
      </c>
      <c r="I10" s="292"/>
      <c r="J10" s="293" t="str">
        <f>Badges!C138</f>
        <v>Name pendant from Egypt</v>
      </c>
      <c r="K10" s="295" t="str">
        <f>IF(Badges!L138="A","A"," ")</f>
        <v xml:space="preserve"> </v>
      </c>
      <c r="M10" s="292"/>
      <c r="N10" s="293" t="str">
        <f>Badges!C211</f>
        <v>Have fun with flashlights</v>
      </c>
      <c r="O10" s="295" t="str">
        <f>IF(Badges!L211="A","A"," ")</f>
        <v xml:space="preserve"> </v>
      </c>
      <c r="Q10" s="292"/>
      <c r="R10" s="293" t="str">
        <f>Badges!C287</f>
        <v>Write a speech for your character</v>
      </c>
      <c r="S10" s="295" t="str">
        <f>IF(Badges!L287="A","A"," ")</f>
        <v xml:space="preserve"> </v>
      </c>
    </row>
    <row r="11" spans="1:21" x14ac:dyDescent="0.2">
      <c r="A11" s="505" t="str">
        <f>Summary!A10</f>
        <v>Jeweler</v>
      </c>
      <c r="B11" s="506"/>
      <c r="C11" s="296" t="str">
        <f>IF(Badges!L144="C","C",IF(Badges!L144="P","P",""))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IF(Badges!L288="A","A"," ")</f>
        <v xml:space="preserve"> </v>
      </c>
    </row>
    <row r="12" spans="1:21" x14ac:dyDescent="0.2">
      <c r="A12" s="497" t="str">
        <f>Summary!A11</f>
        <v>Gardener</v>
      </c>
      <c r="B12" s="498"/>
      <c r="C12" s="297" t="str">
        <f>IF(Badges!L167="C","C",IF(Badges!L167="P","P",""))</f>
        <v/>
      </c>
      <c r="E12" s="292"/>
      <c r="F12" s="293" t="str">
        <f>Badges!C66</f>
        <v>Make a simple instrument</v>
      </c>
      <c r="G12" s="295" t="str">
        <f>IF(Badges!L66="A","A"," ")</f>
        <v xml:space="preserve"> </v>
      </c>
      <c r="I12" s="292"/>
      <c r="J12" s="293" t="str">
        <f>Badges!C140</f>
        <v>Make jewelry for a friend</v>
      </c>
      <c r="K12" s="295" t="str">
        <f>IF(Badges!L140="A","A","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IF(Badges!L190="C","C",IF(Badges!L190="P","P",""))</f>
        <v/>
      </c>
      <c r="E13" s="292"/>
      <c r="F13" s="293" t="str">
        <f>Badges!C67</f>
        <v>Compose your own song</v>
      </c>
      <c r="G13" s="295" t="str">
        <f>IF(Badges!L67="A","A"," ")</f>
        <v xml:space="preserve"> </v>
      </c>
      <c r="I13" s="292"/>
      <c r="J13" s="293" t="str">
        <f>Badges!C141</f>
        <v>Make jewelry for the girls in your</v>
      </c>
      <c r="K13" s="295" t="str">
        <f>IF(Badges!L141="A","A"," ")</f>
        <v xml:space="preserve"> </v>
      </c>
      <c r="M13" s="292"/>
      <c r="N13" s="293" t="str">
        <f>Badges!C216</f>
        <v>Get a bike ready to ride</v>
      </c>
      <c r="O13" s="295" t="str">
        <f>IF(Badges!L216="A","A"," ")</f>
        <v xml:space="preserve"> </v>
      </c>
      <c r="Q13" s="292"/>
      <c r="R13" s="293" t="str">
        <f>Badges!C290</f>
        <v>Do it yourself</v>
      </c>
      <c r="S13" s="295" t="str">
        <f>IF(Badges!L290="A","A"," ")</f>
        <v xml:space="preserve"> </v>
      </c>
    </row>
    <row r="14" spans="1:21" x14ac:dyDescent="0.2">
      <c r="A14" s="497" t="str">
        <f>Summary!A13</f>
        <v>Camper</v>
      </c>
      <c r="B14" s="498"/>
      <c r="C14" s="297" t="str">
        <f>IF(Badges!L213="C","C",IF(Badges!L213="P","P",""))</f>
        <v/>
      </c>
      <c r="E14" s="292"/>
      <c r="F14" s="293" t="str">
        <f>Badges!C68</f>
        <v>Make up lyrics to a song</v>
      </c>
      <c r="G14" s="295" t="str">
        <f>IF(Badges!L68="A","A"," ")</f>
        <v xml:space="preserve"> </v>
      </c>
      <c r="I14" s="292"/>
      <c r="J14" s="293" t="str">
        <f>Badges!C142</f>
        <v>Make jewelry for a relative</v>
      </c>
      <c r="K14" s="295" t="str">
        <f>IF(Badges!L142="A","A"," ")</f>
        <v xml:space="preserve"> </v>
      </c>
      <c r="M14" s="292"/>
      <c r="N14" s="293" t="str">
        <f>Badges!C217</f>
        <v>Help take care of a car</v>
      </c>
      <c r="O14" s="295" t="str">
        <f>IF(Badges!L217="A","A"," ")</f>
        <v xml:space="preserve"> </v>
      </c>
      <c r="Q14" s="292"/>
      <c r="R14" s="293" t="str">
        <f>Badges!C291</f>
        <v>Make two or three accessories</v>
      </c>
      <c r="S14" s="295" t="str">
        <f>IF(Badges!L291="A","A"," ")</f>
        <v xml:space="preserve"> </v>
      </c>
    </row>
    <row r="15" spans="1:21" x14ac:dyDescent="0.2">
      <c r="A15" s="502" t="str">
        <f>Summary!A14</f>
        <v>Independence</v>
      </c>
      <c r="B15" s="503"/>
      <c r="C15" s="298" t="str">
        <f>IF(Badges!L236="C","C",IF(Badges!L236="P","P",""))</f>
        <v/>
      </c>
      <c r="E15" s="292">
        <v>5</v>
      </c>
      <c r="F15" s="293" t="str">
        <f>Badges!C69</f>
        <v>Perform your music</v>
      </c>
      <c r="G15" s="294"/>
      <c r="I15" s="500" t="str">
        <f>Badges!B145</f>
        <v>Gardener</v>
      </c>
      <c r="J15" s="501"/>
      <c r="K15" s="501"/>
      <c r="M15" s="292"/>
      <c r="N15" s="293" t="str">
        <f>Badges!C218</f>
        <v>Use public transportation</v>
      </c>
      <c r="O15" s="295" t="str">
        <f>IF(Badges!L218="A","A"," ")</f>
        <v xml:space="preserve"> </v>
      </c>
      <c r="Q15" s="292"/>
      <c r="R15" s="293" t="str">
        <f>Badges!C292</f>
        <v>Draw it out</v>
      </c>
      <c r="S15" s="295" t="str">
        <f>IF(Badges!L292="A","A"," ")</f>
        <v xml:space="preserve"> </v>
      </c>
    </row>
    <row r="16" spans="1:21" x14ac:dyDescent="0.2">
      <c r="A16" s="504" t="str">
        <f>Summary!A15</f>
        <v>It's Your Story -- Tell It!</v>
      </c>
      <c r="B16" s="504"/>
      <c r="C16" s="504"/>
      <c r="E16" s="292"/>
      <c r="F16" s="293" t="str">
        <f>Badges!C70</f>
        <v>Create a performance</v>
      </c>
      <c r="G16" s="295" t="str">
        <f>IF(Badges!L70="A","A","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IF(Badges!L260="C","C",IF(Badges!L260="P","P",""))</f>
        <v/>
      </c>
      <c r="E17" s="292"/>
      <c r="F17" s="293" t="str">
        <f>Badges!C71</f>
        <v>Perform in a musical event</v>
      </c>
      <c r="G17" s="295" t="str">
        <f>IF(Badges!L71="A","A"," ")</f>
        <v xml:space="preserve"> </v>
      </c>
      <c r="I17" s="292"/>
      <c r="J17" s="293" t="str">
        <f>Badges!C147</f>
        <v>Visit an outdoor garden</v>
      </c>
      <c r="K17" s="295" t="str">
        <f>IF(Badges!L146="A","A"," ")</f>
        <v xml:space="preserve"> </v>
      </c>
      <c r="M17" s="292"/>
      <c r="N17" s="293" t="str">
        <f>Badges!C220</f>
        <v>Become a laundry expert</v>
      </c>
      <c r="O17" s="295" t="str">
        <f>IF(Badges!L220="A","A"," ")</f>
        <v xml:space="preserve"> </v>
      </c>
      <c r="Q17" s="292"/>
      <c r="R17" s="293" t="str">
        <f>Badges!C294</f>
        <v>What are your chores/duties</v>
      </c>
      <c r="S17" s="295" t="str">
        <f>IF(Badges!L294="A","A"," ")</f>
        <v xml:space="preserve"> </v>
      </c>
    </row>
    <row r="18" spans="1:19" x14ac:dyDescent="0.2">
      <c r="A18" s="497" t="str">
        <f>Summary!A17</f>
        <v>Animal Habitats</v>
      </c>
      <c r="B18" s="498"/>
      <c r="C18" s="297" t="str">
        <f>IF(Badges!L283="C","C",IF(Badges!L283="P","P",""))</f>
        <v/>
      </c>
      <c r="E18" s="292"/>
      <c r="F18" s="293" t="str">
        <f>Badges!C72</f>
        <v>Add to your skills</v>
      </c>
      <c r="G18" s="295" t="str">
        <f>IF(Badges!L72="A","A"," ")</f>
        <v xml:space="preserve"> </v>
      </c>
      <c r="I18" s="292"/>
      <c r="J18" s="293" t="str">
        <f>Badges!C148</f>
        <v>Visit an indoor garden</v>
      </c>
      <c r="K18" s="295" t="str">
        <f>IF(Badges!L147="A","A"," ")</f>
        <v xml:space="preserve"> </v>
      </c>
      <c r="M18" s="292"/>
      <c r="N18" s="293" t="str">
        <f>Badges!C221</f>
        <v>Learn two basic sewing skills-and</v>
      </c>
      <c r="O18" s="295" t="str">
        <f>IF(Badges!L221="A","A"," ")</f>
        <v xml:space="preserve"> </v>
      </c>
      <c r="Q18" s="292"/>
      <c r="R18" s="293" t="str">
        <f>Badges!C295</f>
        <v>Food and meals</v>
      </c>
      <c r="S18" s="295" t="str">
        <f>IF(Badges!L295="A","A"," ")</f>
        <v xml:space="preserve"> </v>
      </c>
    </row>
    <row r="19" spans="1:19" x14ac:dyDescent="0.2">
      <c r="A19" s="497" t="str">
        <f>Summary!A18</f>
        <v>Playing the Past</v>
      </c>
      <c r="B19" s="498"/>
      <c r="C19" s="297" t="str">
        <f>IF(Badges!L306="C","C",IF(Badges!L306="P","P",""))</f>
        <v/>
      </c>
      <c r="E19" s="500" t="str">
        <f>Badges!B75</f>
        <v>Entertainment Technology</v>
      </c>
      <c r="F19" s="501"/>
      <c r="G19" s="501"/>
      <c r="I19" s="292"/>
      <c r="J19" s="293" t="str">
        <f>Badges!C149</f>
        <v>Visit a landscaped garden</v>
      </c>
      <c r="K19" s="295" t="str">
        <f>IF(Badges!L148="A","A"," ")</f>
        <v xml:space="preserve"> </v>
      </c>
      <c r="M19" s="292"/>
      <c r="N19" s="293" t="str">
        <f>Badges!C222</f>
        <v>Try on the role of clothes</v>
      </c>
      <c r="O19" s="295" t="str">
        <f>IF(Badges!L222="A","A"," ")</f>
        <v xml:space="preserve"> </v>
      </c>
      <c r="Q19" s="292"/>
      <c r="R19" s="293" t="str">
        <f>Badges!C296</f>
        <v>Home Sweet Home</v>
      </c>
      <c r="S19" s="295" t="str">
        <f>IF(Badges!L296="A","A"," ")</f>
        <v xml:space="preserve"> </v>
      </c>
    </row>
    <row r="20" spans="1:19" x14ac:dyDescent="0.2">
      <c r="A20" s="497" t="str">
        <f>Summary!A19</f>
        <v>Product Designer</v>
      </c>
      <c r="B20" s="498"/>
      <c r="C20" s="297" t="str">
        <f>IF(Badges!L329="C","C",IF(Badges!L329="P","P",""))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IF(Badges!L352="C","C",IF(Badges!L352="P","P",""))</f>
        <v/>
      </c>
      <c r="E21" s="292"/>
      <c r="F21" s="293" t="str">
        <f>Badges!C77</f>
        <v>Make a flip book</v>
      </c>
      <c r="G21" s="295" t="str">
        <f>IF(Badges!L77="A","A"," ")</f>
        <v xml:space="preserve"> </v>
      </c>
      <c r="I21" s="292"/>
      <c r="J21" s="293" t="str">
        <f>Badges!C151</f>
        <v>Plan your dream garden</v>
      </c>
      <c r="K21" s="295" t="str">
        <f>IF(Badges!L150="A","A"," ")</f>
        <v xml:space="preserve"> </v>
      </c>
      <c r="M21" s="292"/>
      <c r="N21" s="293" t="str">
        <f>Badges!C224</f>
        <v>At school</v>
      </c>
      <c r="O21" s="295" t="str">
        <f>IF(Badges!L224="A","A"," ")</f>
        <v xml:space="preserve"> </v>
      </c>
      <c r="Q21" s="292"/>
      <c r="R21" s="293" t="str">
        <f>Badges!C298</f>
        <v>Make music</v>
      </c>
      <c r="S21" s="295" t="str">
        <f>IF(Badges!L298="A","A"," ")</f>
        <v xml:space="preserve"> </v>
      </c>
    </row>
    <row r="22" spans="1:19" x14ac:dyDescent="0.2">
      <c r="A22" s="299"/>
      <c r="B22" s="300"/>
      <c r="C22" s="340"/>
      <c r="E22" s="292"/>
      <c r="F22" s="293" t="str">
        <f>Badges!C78</f>
        <v>Play around with stop-action</v>
      </c>
      <c r="G22" s="295" t="str">
        <f>IF(Badges!L78="A","A"," ")</f>
        <v xml:space="preserve"> </v>
      </c>
      <c r="I22" s="292"/>
      <c r="J22" s="293" t="str">
        <f>Badges!C152</f>
        <v>Look into surprising gardens</v>
      </c>
      <c r="K22" s="295" t="str">
        <f>IF(Badges!L151="A","A"," ")</f>
        <v xml:space="preserve"> </v>
      </c>
      <c r="M22" s="292"/>
      <c r="N22" s="293" t="str">
        <f>Badges!C225</f>
        <v>At home</v>
      </c>
      <c r="O22" s="295" t="str">
        <f>IF(Badges!L225="A","A"," ")</f>
        <v xml:space="preserve"> </v>
      </c>
      <c r="Q22" s="292"/>
      <c r="R22" s="293" t="str">
        <f>Badges!C299</f>
        <v>Play a game-or two</v>
      </c>
      <c r="S22" s="295" t="str">
        <f>IF(Badges!L299="A","A"," ")</f>
        <v xml:space="preserve"> </v>
      </c>
    </row>
    <row r="23" spans="1:19" x14ac:dyDescent="0.2">
      <c r="A23" s="500" t="str">
        <f>Badges!B6</f>
        <v>Digital Photographer</v>
      </c>
      <c r="B23" s="501"/>
      <c r="C23" s="501"/>
      <c r="E23" s="292"/>
      <c r="F23" s="293" t="str">
        <f>Badges!C79</f>
        <v>Make your own thaumatrope</v>
      </c>
      <c r="G23" s="295" t="str">
        <f>IF(Badges!L79="A","A"," ")</f>
        <v xml:space="preserve"> </v>
      </c>
      <c r="I23" s="292"/>
      <c r="J23" s="293" t="str">
        <f>Badges!C153</f>
        <v>Make a mini Zen garden</v>
      </c>
      <c r="K23" s="295" t="str">
        <f>IF(Badges!L152="A","A"," ")</f>
        <v xml:space="preserve"> </v>
      </c>
      <c r="M23" s="292"/>
      <c r="N23" s="293" t="str">
        <f>Badges!C226</f>
        <v>With your friends</v>
      </c>
      <c r="O23" s="295" t="str">
        <f>IF(Badges!L226="A","A"," ")</f>
        <v xml:space="preserve"> </v>
      </c>
      <c r="Q23" s="292"/>
      <c r="R23" s="293" t="str">
        <f>Badges!C300</f>
        <v>Create art</v>
      </c>
      <c r="S23" s="295" t="str">
        <f>IF(Badges!L300="A","A","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IF(Badges!L8="A","A"," ")</f>
        <v xml:space="preserve"> </v>
      </c>
      <c r="E25" s="292"/>
      <c r="F25" s="293" t="str">
        <f>Badges!C81</f>
        <v>Use a free downloadable program</v>
      </c>
      <c r="G25" s="295" t="str">
        <f>IF(Badges!L81="A","A"," ")</f>
        <v xml:space="preserve"> </v>
      </c>
      <c r="I25" s="292"/>
      <c r="J25" s="293" t="str">
        <f>Badges!C155</f>
        <v>Find six plants that will grow in your</v>
      </c>
      <c r="K25" s="295" t="str">
        <f>IF(Badges!L154="A","A"," ")</f>
        <v xml:space="preserve"> </v>
      </c>
      <c r="M25" s="292"/>
      <c r="N25" s="293" t="str">
        <f>Badges!C228</f>
        <v>Solve a pesky plumbing problem</v>
      </c>
      <c r="O25" s="295" t="str">
        <f>IF(Badges!L228="A","A"," ")</f>
        <v xml:space="preserve"> </v>
      </c>
      <c r="Q25" s="292"/>
      <c r="R25" s="293" t="str">
        <f>Badges!C302</f>
        <v>Make your own event</v>
      </c>
      <c r="S25" s="295" t="str">
        <f>IF(Badges!L302="A","A"," ")</f>
        <v xml:space="preserve"> </v>
      </c>
    </row>
    <row r="26" spans="1:19" x14ac:dyDescent="0.2">
      <c r="A26" s="292"/>
      <c r="B26" s="293" t="str">
        <f>Badges!C9</f>
        <v>Visit a camera store</v>
      </c>
      <c r="C26" s="295" t="str">
        <f>IF(Badges!L9="A","A"," ")</f>
        <v xml:space="preserve"> </v>
      </c>
      <c r="E26" s="292"/>
      <c r="F26" s="293" t="str">
        <f>Badges!C82</f>
        <v>Go onto an interactive site</v>
      </c>
      <c r="G26" s="295" t="str">
        <f>IF(Badges!L82="A","A"," ")</f>
        <v xml:space="preserve"> </v>
      </c>
      <c r="I26" s="292"/>
      <c r="J26" s="293" t="str">
        <f>Badges!C156</f>
        <v>Find six plants that grow in different</v>
      </c>
      <c r="K26" s="295" t="str">
        <f>IF(Badges!L155="A","A"," ")</f>
        <v xml:space="preserve"> </v>
      </c>
      <c r="M26" s="292"/>
      <c r="N26" s="293" t="str">
        <f>Badges!C229</f>
        <v>Clean to the beat</v>
      </c>
      <c r="O26" s="295" t="str">
        <f>IF(Badges!L229="A","A"," ")</f>
        <v xml:space="preserve"> </v>
      </c>
      <c r="Q26" s="292"/>
      <c r="R26" s="293" t="str">
        <f>Badges!C303</f>
        <v>Have a living-history party</v>
      </c>
      <c r="S26" s="295" t="str">
        <f>IF(Badges!L303="A","A"," ")</f>
        <v xml:space="preserve"> </v>
      </c>
    </row>
    <row r="27" spans="1:19" x14ac:dyDescent="0.2">
      <c r="A27" s="292"/>
      <c r="B27" s="293" t="str">
        <f>Badges!C10</f>
        <v>Teach yourself the basics</v>
      </c>
      <c r="C27" s="295" t="str">
        <f>IF(Badges!L10="A","A"," ")</f>
        <v xml:space="preserve"> </v>
      </c>
      <c r="E27" s="292"/>
      <c r="F27" s="293" t="str">
        <f>Badges!C79</f>
        <v>Make your own thaumatrope</v>
      </c>
      <c r="G27" s="295" t="str">
        <f>IF(Badges!L83="A","A"," ")</f>
        <v xml:space="preserve"> </v>
      </c>
      <c r="I27" s="292"/>
      <c r="J27" s="293" t="str">
        <f>Badges!C157</f>
        <v>Find six seasonal plants</v>
      </c>
      <c r="K27" s="295" t="str">
        <f>IF(Badges!L156="A","A"," ")</f>
        <v xml:space="preserve"> </v>
      </c>
      <c r="M27" s="292"/>
      <c r="N27" s="293" t="str">
        <f>Badges!C230</f>
        <v>Hang something up</v>
      </c>
      <c r="O27" s="295" t="str">
        <f>IF(Badges!L230="A","A"," ")</f>
        <v xml:space="preserve"> </v>
      </c>
      <c r="Q27" s="292"/>
      <c r="R27" s="293" t="str">
        <f>Badges!C304</f>
        <v>Attend a history-oriented event in</v>
      </c>
      <c r="S27" s="295" t="str">
        <f>IF(Badges!L304="A","A","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IF(Badges!L12="A","A"," ")</f>
        <v xml:space="preserve"> </v>
      </c>
      <c r="E29" s="292"/>
      <c r="F29" s="293" t="str">
        <f>Badges!C85</f>
        <v>Create a roller coaster with marbles</v>
      </c>
      <c r="G29" s="295" t="str">
        <f>IF(Badges!L85="A","A"," ")</f>
        <v xml:space="preserve"> </v>
      </c>
      <c r="I29" s="292"/>
      <c r="J29" s="293" t="str">
        <f>Badges!C159</f>
        <v>Experiment with soil</v>
      </c>
      <c r="K29" s="295" t="str">
        <f>IF(Badges!L158="A","A"," ")</f>
        <v xml:space="preserve"> </v>
      </c>
      <c r="M29" s="292"/>
      <c r="N29" s="293" t="str">
        <f>Badges!C232</f>
        <v>Stay home alone</v>
      </c>
      <c r="O29" s="295" t="str">
        <f>IF(Badges!L232="A","A"," ")</f>
        <v xml:space="preserve"> </v>
      </c>
      <c r="Q29" s="292">
        <v>1</v>
      </c>
      <c r="R29" s="293" t="str">
        <f>Badges!C308</f>
        <v>Observe what makes a great</v>
      </c>
      <c r="S29" s="294"/>
    </row>
    <row r="30" spans="1:19" x14ac:dyDescent="0.2">
      <c r="A30" s="292"/>
      <c r="B30" s="293" t="str">
        <f>Badges!C13</f>
        <v>Photograph a pet</v>
      </c>
      <c r="C30" s="295" t="str">
        <f>IF(Badges!L13="A","A"," ")</f>
        <v xml:space="preserve"> </v>
      </c>
      <c r="E30" s="292"/>
      <c r="F30" s="293" t="str">
        <f>Badges!C86</f>
        <v>Catapult some stuff</v>
      </c>
      <c r="G30" s="295" t="str">
        <f>IF(Badges!L86="A","A"," ")</f>
        <v xml:space="preserve"> </v>
      </c>
      <c r="I30" s="292"/>
      <c r="J30" s="293" t="str">
        <f>Badges!C160</f>
        <v>Experiment with water</v>
      </c>
      <c r="K30" s="295" t="str">
        <f>IF(Badges!L159="A","A"," ")</f>
        <v xml:space="preserve"> </v>
      </c>
      <c r="M30" s="292"/>
      <c r="N30" s="293" t="str">
        <f>Badges!C233</f>
        <v>Run a family errand</v>
      </c>
      <c r="O30" s="295" t="str">
        <f>IF(Badges!L233="A","A"," ")</f>
        <v xml:space="preserve"> </v>
      </c>
      <c r="Q30" s="292"/>
      <c r="R30" s="293" t="str">
        <f>Badges!C309</f>
        <v>Choose a product you use at school</v>
      </c>
      <c r="S30" s="295" t="str">
        <f>IF(Badges!L309="A","A"," ")</f>
        <v xml:space="preserve"> </v>
      </c>
    </row>
    <row r="31" spans="1:19" x14ac:dyDescent="0.2">
      <c r="A31" s="292"/>
      <c r="B31" s="293" t="str">
        <f>Badges!C14</f>
        <v>Photograph a landscape</v>
      </c>
      <c r="C31" s="295" t="str">
        <f>IF(Badges!L14="A","A"," ")</f>
        <v xml:space="preserve"> </v>
      </c>
      <c r="E31" s="292"/>
      <c r="F31" s="293" t="str">
        <f>Badges!C83</f>
        <v>Talk to a developer</v>
      </c>
      <c r="G31" s="295" t="str">
        <f>IF(Badges!L87="A","A"," ")</f>
        <v xml:space="preserve"> </v>
      </c>
      <c r="I31" s="292"/>
      <c r="J31" s="293" t="str">
        <f>Badges!C161</f>
        <v>Experiment with sunlight</v>
      </c>
      <c r="K31" s="295" t="str">
        <f>IF(Badges!L160="A","A"," ")</f>
        <v xml:space="preserve"> </v>
      </c>
      <c r="M31" s="292"/>
      <c r="N31" s="293" t="str">
        <f>Badges!C234</f>
        <v>Go out with a friend</v>
      </c>
      <c r="O31" s="295" t="str">
        <f>IF(Badges!L234="A","A"," ")</f>
        <v xml:space="preserve"> </v>
      </c>
      <c r="Q31" s="292"/>
      <c r="R31" s="293" t="str">
        <f>Badges!C310</f>
        <v>Choose a product from a hobby</v>
      </c>
      <c r="S31" s="295" t="str">
        <f>IF(Badges!L310="A","A","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IF(Badges!L311="A","A"," ")</f>
        <v xml:space="preserve"> </v>
      </c>
    </row>
    <row r="33" spans="1:19" x14ac:dyDescent="0.2">
      <c r="A33" s="292"/>
      <c r="B33" s="293" t="str">
        <f>Badges!C16</f>
        <v>Fix something</v>
      </c>
      <c r="C33" s="295" t="str">
        <f>IF(Badges!L16="A","A"," ")</f>
        <v xml:space="preserve"> </v>
      </c>
      <c r="E33" s="292"/>
      <c r="F33" s="293" t="str">
        <f>Badges!C89</f>
        <v>Try the blue screen</v>
      </c>
      <c r="G33" s="295" t="str">
        <f>IF(Badges!L89="A","A"," ")</f>
        <v xml:space="preserve"> </v>
      </c>
      <c r="I33" s="292"/>
      <c r="J33" s="293" t="str">
        <f>Badges!C163</f>
        <v>Plant an outdoor garden</v>
      </c>
      <c r="K33" s="295" t="str">
        <f>IF(Badges!L162="A","A","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IF(Badges!L17="A","A"," ")</f>
        <v xml:space="preserve"> </v>
      </c>
      <c r="E34" s="292"/>
      <c r="F34" s="293" t="str">
        <f>Badges!C90</f>
        <v>Play makeup artist</v>
      </c>
      <c r="G34" s="295" t="str">
        <f>IF(Badges!L90="A","A"," ")</f>
        <v xml:space="preserve"> </v>
      </c>
      <c r="I34" s="292"/>
      <c r="J34" s="293" t="str">
        <f>Badges!C164</f>
        <v>Plant an indoor garden</v>
      </c>
      <c r="K34" s="295" t="str">
        <f>IF(Badges!L163="A","A"," ")</f>
        <v xml:space="preserve"> </v>
      </c>
      <c r="M34" s="292"/>
      <c r="N34" s="293" t="str">
        <f>Badges!C240</f>
        <v>With an adult, visit an official</v>
      </c>
      <c r="O34" s="295" t="str">
        <f>IF(Badges!L240="A","A"," ")</f>
        <v xml:space="preserve"> </v>
      </c>
      <c r="Q34" s="292"/>
      <c r="R34" s="293" t="str">
        <f>Badges!C313</f>
        <v>Observe</v>
      </c>
      <c r="S34" s="295" t="str">
        <f>IF(Badges!L313="A","A"," ")</f>
        <v xml:space="preserve"> </v>
      </c>
    </row>
    <row r="35" spans="1:19" x14ac:dyDescent="0.2">
      <c r="A35" s="292"/>
      <c r="B35" s="293" t="str">
        <f>Badges!C18</f>
        <v>Add something</v>
      </c>
      <c r="C35" s="295" t="str">
        <f>IF(Badges!L18="A","A"," ")</f>
        <v xml:space="preserve"> </v>
      </c>
      <c r="E35" s="292"/>
      <c r="F35" s="293" t="str">
        <f>Badges!C87</f>
        <v>Figure out centrifugal force</v>
      </c>
      <c r="G35" s="295" t="str">
        <f>IF(Badges!L91="A","A"," ")</f>
        <v xml:space="preserve"> </v>
      </c>
      <c r="I35" s="292"/>
      <c r="J35" s="293" t="str">
        <f>Badges!C165</f>
        <v>Help with planting at a community</v>
      </c>
      <c r="K35" s="295" t="str">
        <f>IF(Badges!L164="A","A"," ")</f>
        <v xml:space="preserve"> </v>
      </c>
      <c r="M35" s="292"/>
      <c r="N35" s="293" t="str">
        <f>Badges!C241</f>
        <v>Invite a geocacher to talk to you</v>
      </c>
      <c r="O35" s="295" t="str">
        <f>IF(Badges!L241="A","A"," ")</f>
        <v xml:space="preserve"> </v>
      </c>
      <c r="Q35" s="292"/>
      <c r="R35" s="293" t="str">
        <f>Badges!C314</f>
        <v>Interview</v>
      </c>
      <c r="S35" s="295" t="str">
        <f>IF(Badges!L314="A","A","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IF(Badges!L242="A","A"," ")</f>
        <v xml:space="preserve"> </v>
      </c>
      <c r="Q36" s="292"/>
      <c r="R36" s="293" t="str">
        <f>Badges!C315</f>
        <v>Photograph</v>
      </c>
      <c r="S36" s="295" t="str">
        <f>IF(Badges!L315="A","A"," ")</f>
        <v xml:space="preserve"> </v>
      </c>
    </row>
    <row r="37" spans="1:19" ht="12.75" customHeight="1" x14ac:dyDescent="0.2">
      <c r="A37" s="292"/>
      <c r="B37" s="293" t="str">
        <f>Badges!C20</f>
        <v>Create a collage</v>
      </c>
      <c r="C37" s="295" t="str">
        <f>IF(Badges!L20="A","A"," ")</f>
        <v xml:space="preserve"> </v>
      </c>
      <c r="E37" s="292"/>
      <c r="F37" s="293" t="str">
        <f>Badges!C93</f>
        <v>Experiment with acoustics</v>
      </c>
      <c r="G37" s="295" t="str">
        <f>IF(Badges!L93="A","A","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IF(Badges!L21="A","A"," ")</f>
        <v xml:space="preserve"> </v>
      </c>
      <c r="E38" s="292"/>
      <c r="F38" s="293" t="str">
        <f>Badges!C94</f>
        <v>Go on an elephant hike</v>
      </c>
      <c r="G38" s="295" t="str">
        <f>IF(Badges!L94="A","A"," ")</f>
        <v xml:space="preserve"> </v>
      </c>
      <c r="I38" s="292"/>
      <c r="J38" s="293" t="str">
        <f>Badges!C170</f>
        <v>Ask an adult helper to find and</v>
      </c>
      <c r="K38" s="295" t="str">
        <f>IF(Badges!L170="A","A"," ")</f>
        <v xml:space="preserve"> </v>
      </c>
      <c r="M38" s="292"/>
      <c r="N38" s="293" t="str">
        <f>Badges!C244</f>
        <v>Find the GPS coordinates of three</v>
      </c>
      <c r="O38" s="295" t="str">
        <f>IF(Badges!L244="A","A"," ")</f>
        <v xml:space="preserve"> </v>
      </c>
      <c r="Q38" s="292"/>
      <c r="R38" s="293" t="str">
        <f>Badges!C317</f>
        <v>Step by step</v>
      </c>
      <c r="S38" s="295" t="str">
        <f>IF(Badges!L317="A","A"," ")</f>
        <v xml:space="preserve"> </v>
      </c>
    </row>
    <row r="39" spans="1:19" x14ac:dyDescent="0.2">
      <c r="A39" s="292"/>
      <c r="B39" s="293" t="str">
        <f>Badges!C22</f>
        <v>Make a gift for someone special</v>
      </c>
      <c r="C39" s="295" t="str">
        <f>IF(Badges!L22="A","A"," ")</f>
        <v xml:space="preserve"> </v>
      </c>
      <c r="E39" s="292"/>
      <c r="F39" s="293" t="str">
        <f>Badges!C91</f>
        <v>Make your own 3-D glasses</v>
      </c>
      <c r="G39" s="295" t="str">
        <f>IF(Badges!L95="A","A"," ")</f>
        <v xml:space="preserve"> </v>
      </c>
      <c r="I39" s="292"/>
      <c r="J39" s="293" t="str">
        <f>Badges!C171</f>
        <v>Shake up a room</v>
      </c>
      <c r="K39" s="295" t="str">
        <f>IF(Badges!L171="A","A"," ")</f>
        <v xml:space="preserve"> </v>
      </c>
      <c r="M39" s="292"/>
      <c r="N39" s="293" t="str">
        <f>Badges!C245</f>
        <v>Hide an item for a friend to find</v>
      </c>
      <c r="O39" s="295" t="str">
        <f>IF(Badges!L245="A","A"," ")</f>
        <v xml:space="preserve"> </v>
      </c>
      <c r="Q39" s="292"/>
      <c r="R39" s="293" t="str">
        <f>Badges!C318</f>
        <v>Draw the product</v>
      </c>
      <c r="S39" s="295" t="str">
        <f>IF(Badges!L318="A","A","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IF(Badges!L172="A","A"," ")</f>
        <v xml:space="preserve"> </v>
      </c>
      <c r="M40" s="292"/>
      <c r="N40" s="293" t="str">
        <f>Badges!C246</f>
        <v>Go on a photo hunt</v>
      </c>
      <c r="O40" s="295" t="str">
        <f>IF(Badges!L246="A","A"," ")</f>
        <v xml:space="preserve"> </v>
      </c>
      <c r="Q40" s="292"/>
      <c r="R40" s="293" t="str">
        <f>Badges!C319</f>
        <v>Analyze a group of products</v>
      </c>
      <c r="S40" s="295" t="str">
        <f>IF(Badges!L319="A","A"," ")</f>
        <v xml:space="preserve"> </v>
      </c>
    </row>
    <row r="41" spans="1:19" x14ac:dyDescent="0.2">
      <c r="A41" s="292"/>
      <c r="B41" s="293" t="str">
        <f>Badges!C24</f>
        <v>Make a digital album</v>
      </c>
      <c r="C41" s="295" t="str">
        <f>IF(Badges!L24="A","A","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IF(Badges!L25="A","A"," ")</f>
        <v xml:space="preserve"> </v>
      </c>
      <c r="E42" s="292"/>
      <c r="F42" s="293" t="str">
        <f>Badges!C100</f>
        <v>Write one haiku and one limerick</v>
      </c>
      <c r="G42" s="295" t="str">
        <f>IF(Badges!L100="A","A"," ")</f>
        <v xml:space="preserve"> </v>
      </c>
      <c r="I42" s="292"/>
      <c r="J42" s="293" t="str">
        <f>Badges!C174</f>
        <v>Learn some classic codes</v>
      </c>
      <c r="K42" s="295" t="str">
        <f>IF(Badges!L174="A","A"," ")</f>
        <v xml:space="preserve"> </v>
      </c>
      <c r="M42" s="292"/>
      <c r="N42" s="293" t="str">
        <f>Badges!C248</f>
        <v>Make something that represents</v>
      </c>
      <c r="O42" s="295" t="str">
        <f>IF(Badges!L248="A","A"," ")</f>
        <v xml:space="preserve"> </v>
      </c>
      <c r="Q42" s="292"/>
      <c r="R42" s="293" t="str">
        <f>Badges!C321</f>
        <v>From terrible to terrific</v>
      </c>
      <c r="S42" s="295" t="str">
        <f>IF(Badges!L321="A","A"," ")</f>
        <v xml:space="preserve"> </v>
      </c>
    </row>
    <row r="43" spans="1:19" ht="12.75" customHeight="1" x14ac:dyDescent="0.2">
      <c r="A43" s="292"/>
      <c r="B43" s="293" t="str">
        <f>Badges!C26</f>
        <v>Start an online photo journal</v>
      </c>
      <c r="C43" s="295" t="str">
        <f>IF(Badges!L26="A","A"," ")</f>
        <v xml:space="preserve"> </v>
      </c>
      <c r="E43" s="292"/>
      <c r="F43" s="293" t="str">
        <f>Badges!C101</f>
        <v>Write one sonnet</v>
      </c>
      <c r="G43" s="295" t="str">
        <f>IF(Badges!L101="A","A"," ")</f>
        <v xml:space="preserve"> </v>
      </c>
      <c r="I43" s="292"/>
      <c r="J43" s="293" t="str">
        <f>Badges!C175</f>
        <v>Create your own code with your</v>
      </c>
      <c r="K43" s="295" t="str">
        <f>IF(Badges!L175="A","A"," ")</f>
        <v xml:space="preserve"> </v>
      </c>
      <c r="M43" s="292"/>
      <c r="N43" s="293" t="str">
        <f>Badges!C249</f>
        <v>Make a piece of jewelry</v>
      </c>
      <c r="O43" s="295" t="str">
        <f>IF(Badges!L249="A","A"," ")</f>
        <v xml:space="preserve"> </v>
      </c>
      <c r="Q43" s="292"/>
      <c r="R43" s="293" t="str">
        <f>Badges!C322</f>
        <v>Troubleshoot</v>
      </c>
      <c r="S43" s="295" t="str">
        <f>IF(Badges!L322="A","A"," ")</f>
        <v xml:space="preserve"> </v>
      </c>
    </row>
    <row r="44" spans="1:19" x14ac:dyDescent="0.2">
      <c r="A44" s="500" t="str">
        <f>Badges!B29</f>
        <v>Staying Fit</v>
      </c>
      <c r="B44" s="501"/>
      <c r="C44" s="501"/>
      <c r="E44" s="292"/>
      <c r="F44" s="293" t="str">
        <f>Badges!C102</f>
        <v>Write a free-verse poem</v>
      </c>
      <c r="G44" s="295" t="str">
        <f>IF(Badges!L102="A","A"," ")</f>
        <v xml:space="preserve"> </v>
      </c>
      <c r="I44" s="292"/>
      <c r="J44" s="293" t="str">
        <f>Badges!C176</f>
        <v>Make invisible inks</v>
      </c>
      <c r="K44" s="295" t="str">
        <f>IF(Badges!L176="A","A"," ")</f>
        <v xml:space="preserve"> </v>
      </c>
      <c r="M44" s="292"/>
      <c r="N44" s="293" t="str">
        <f>Badges!C250</f>
        <v>Make something that represents</v>
      </c>
      <c r="O44" s="295" t="str">
        <f>IF(Badges!L250="A","A"," ")</f>
        <v xml:space="preserve"> </v>
      </c>
      <c r="Q44" s="292"/>
      <c r="R44" s="293" t="str">
        <f>Badges!C323</f>
        <v>Fire the product, keep the job</v>
      </c>
      <c r="S44" s="295" t="str">
        <f>IF(Badges!L323="A","A","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IF(Badges!L31="A","A"," ")</f>
        <v xml:space="preserve"> </v>
      </c>
      <c r="E46" s="292"/>
      <c r="F46" s="293" t="str">
        <f>Badges!C104</f>
        <v>Mystery</v>
      </c>
      <c r="G46" s="295" t="str">
        <f>IF(Badges!L104="A","A"," ")</f>
        <v xml:space="preserve"> </v>
      </c>
      <c r="I46" s="292"/>
      <c r="J46" s="293" t="str">
        <f>Badges!C178</f>
        <v>Study three sets of prints</v>
      </c>
      <c r="K46" s="295" t="str">
        <f>IF(Badges!L178="A","A"," ")</f>
        <v xml:space="preserve"> </v>
      </c>
      <c r="M46" s="292"/>
      <c r="N46" s="293" t="str">
        <f>Badges!C252</f>
        <v>Make it a hiking adventure</v>
      </c>
      <c r="O46" s="295" t="str">
        <f>IF(Badges!L252="A","A"," ")</f>
        <v xml:space="preserve"> </v>
      </c>
      <c r="Q46" s="292"/>
      <c r="R46" s="293" t="str">
        <f>Badges!C325</f>
        <v>Draw your idea</v>
      </c>
      <c r="S46" s="295" t="str">
        <f>IF(Badges!L325="A","A"," ")</f>
        <v xml:space="preserve"> </v>
      </c>
    </row>
    <row r="47" spans="1:19" x14ac:dyDescent="0.2">
      <c r="A47" s="292"/>
      <c r="B47" s="293" t="str">
        <f>Badges!C32</f>
        <v>Find a way to make your day more</v>
      </c>
      <c r="C47" s="295" t="str">
        <f>IF(Badges!L32="A","A"," ")</f>
        <v xml:space="preserve"> </v>
      </c>
      <c r="E47" s="292"/>
      <c r="F47" s="293" t="str">
        <f>Badges!C105</f>
        <v>Humor</v>
      </c>
      <c r="G47" s="295" t="str">
        <f>IF(Badges!L105="A","A"," ")</f>
        <v xml:space="preserve"> </v>
      </c>
      <c r="I47" s="292"/>
      <c r="J47" s="293" t="str">
        <f>Badges!C179</f>
        <v>Make your own identity card</v>
      </c>
      <c r="K47" s="295" t="str">
        <f>IF(Badges!L179="A","A"," ")</f>
        <v xml:space="preserve"> </v>
      </c>
      <c r="M47" s="292"/>
      <c r="N47" s="293" t="str">
        <f>Badges!C253</f>
        <v>Take a multi-cache adventure</v>
      </c>
      <c r="O47" s="295" t="str">
        <f>IF(Badges!L253="A","A"," ")</f>
        <v xml:space="preserve"> </v>
      </c>
      <c r="Q47" s="292"/>
      <c r="R47" s="293" t="str">
        <f>Badges!C326</f>
        <v>Build a prototype</v>
      </c>
      <c r="S47" s="295" t="str">
        <f>IF(Badges!L326="A","A"," ")</f>
        <v xml:space="preserve"> </v>
      </c>
    </row>
    <row r="48" spans="1:19" x14ac:dyDescent="0.2">
      <c r="A48" s="292"/>
      <c r="B48" s="293" t="str">
        <f>Badges!C33</f>
        <v>Forget being a couch potato</v>
      </c>
      <c r="C48" s="295" t="str">
        <f>IF(Badges!L33="A","A"," ")</f>
        <v xml:space="preserve"> </v>
      </c>
      <c r="E48" s="292"/>
      <c r="F48" s="293" t="str">
        <f>Badges!C106</f>
        <v>Adventure</v>
      </c>
      <c r="G48" s="295" t="str">
        <f>IF(Badges!L106="A","A"," ")</f>
        <v xml:space="preserve"> </v>
      </c>
      <c r="I48" s="292"/>
      <c r="J48" s="293" t="str">
        <f>Badges!C180</f>
        <v>Get fingerprinted at your local police</v>
      </c>
      <c r="K48" s="295" t="str">
        <f>IF(Badges!L180="A","A"," ")</f>
        <v xml:space="preserve"> </v>
      </c>
      <c r="M48" s="292"/>
      <c r="N48" s="293" t="str">
        <f>Badges!C254</f>
        <v>Go on a themed adventure</v>
      </c>
      <c r="O48" s="295" t="str">
        <f>IF(Badges!L254="A","A"," ")</f>
        <v xml:space="preserve"> </v>
      </c>
      <c r="Q48" s="292"/>
      <c r="R48" s="293" t="str">
        <f>Badges!C327</f>
        <v>Make your change on the original</v>
      </c>
      <c r="S48" s="295" t="str">
        <f>IF(Badges!L327="A","A","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IF(Badges!L35="A","A"," ")</f>
        <v xml:space="preserve"> </v>
      </c>
      <c r="E50" s="292"/>
      <c r="F50" s="293" t="str">
        <f>Badges!C108</f>
        <v>A favorite Girl Scout memory</v>
      </c>
      <c r="G50" s="295" t="str">
        <f>IF(Badges!L108="A","A"," ")</f>
        <v xml:space="preserve"> </v>
      </c>
      <c r="I50" s="292"/>
      <c r="J50" s="293" t="str">
        <f>Badges!C182</f>
        <v>Look at three kinds of "evidence"</v>
      </c>
      <c r="K50" s="295" t="str">
        <f>IF(Badges!L182="A","A"," ")</f>
        <v xml:space="preserve"> </v>
      </c>
      <c r="M50" s="292"/>
      <c r="N50" s="293" t="str">
        <f>Badges!C256</f>
        <v>Make a bug go around the world</v>
      </c>
      <c r="O50" s="295" t="str">
        <f>IF(Badges!L256="A","A"," ")</f>
        <v xml:space="preserve"> </v>
      </c>
      <c r="Q50" s="292">
        <v>1</v>
      </c>
      <c r="R50" s="293" t="str">
        <f>Badges!C331</f>
        <v>Hold a conversation</v>
      </c>
      <c r="S50" s="294"/>
    </row>
    <row r="51" spans="1:19" x14ac:dyDescent="0.2">
      <c r="A51" s="292"/>
      <c r="B51" s="293" t="str">
        <f>Badges!C36</f>
        <v>Play a brainstorm game</v>
      </c>
      <c r="C51" s="295" t="str">
        <f>IF(Badges!L36="A","A"," ")</f>
        <v xml:space="preserve"> </v>
      </c>
      <c r="E51" s="292"/>
      <c r="F51" s="293" t="str">
        <f>Badges!C109</f>
        <v>A memorable day</v>
      </c>
      <c r="G51" s="295" t="str">
        <f>IF(Badges!L109="A","A"," ")</f>
        <v xml:space="preserve"> </v>
      </c>
      <c r="I51" s="292"/>
      <c r="J51" s="293" t="str">
        <f>Badges!C183</f>
        <v>Find out about DNA</v>
      </c>
      <c r="K51" s="295" t="str">
        <f>IF(Badges!L183="A","A"," ")</f>
        <v xml:space="preserve"> </v>
      </c>
      <c r="M51" s="292"/>
      <c r="N51" s="293" t="str">
        <f>Badges!C257</f>
        <v>Have your bug follow the girls</v>
      </c>
      <c r="O51" s="295" t="str">
        <f>IF(Badges!L257="A","A"," ")</f>
        <v xml:space="preserve"> </v>
      </c>
      <c r="Q51" s="292"/>
      <c r="R51" s="293" t="str">
        <f>Badges!C332</f>
        <v>Practice conversation starters</v>
      </c>
      <c r="S51" s="295" t="str">
        <f>IF(Badges!L332="A","A"," ")</f>
        <v xml:space="preserve"> </v>
      </c>
    </row>
    <row r="52" spans="1:19" x14ac:dyDescent="0.2">
      <c r="A52" s="292"/>
      <c r="B52" s="293" t="str">
        <f>Badges!C37</f>
        <v>Nutrient scavenger hunt</v>
      </c>
      <c r="C52" s="295" t="str">
        <f>IF(Badges!L37="A","A"," ")</f>
        <v xml:space="preserve"> </v>
      </c>
      <c r="E52" s="292"/>
      <c r="F52" s="293" t="str">
        <f>Badges!C110</f>
        <v>A big adventure</v>
      </c>
      <c r="G52" s="295" t="str">
        <f>IF(Badges!L110="A","A"," ")</f>
        <v xml:space="preserve"> </v>
      </c>
      <c r="I52" s="292"/>
      <c r="J52" s="293" t="str">
        <f>Badges!C184</f>
        <v>Detect handwriting details</v>
      </c>
      <c r="K52" s="295" t="str">
        <f>IF(Badges!L184="A","A"," ")</f>
        <v xml:space="preserve"> </v>
      </c>
      <c r="M52" s="292"/>
      <c r="N52" s="293" t="str">
        <f>Badges!C258</f>
        <v>Track a bug's travels</v>
      </c>
      <c r="O52" s="295" t="str">
        <f>IF(Badges!L258="A","A"," ")</f>
        <v xml:space="preserve"> </v>
      </c>
      <c r="Q52" s="292"/>
      <c r="R52" s="293" t="str">
        <f>Badges!C333</f>
        <v>Invite an expert to come talk about</v>
      </c>
      <c r="S52" s="295" t="str">
        <f>IF(Badges!L333="A","A","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IF(Badges!L334="A","A"," ")</f>
        <v xml:space="preserve"> </v>
      </c>
    </row>
    <row r="54" spans="1:19" x14ac:dyDescent="0.2">
      <c r="A54" s="292"/>
      <c r="B54" s="293" t="str">
        <f>Badges!C39</f>
        <v>Dear self</v>
      </c>
      <c r="C54" s="295" t="str">
        <f>IF(Badges!L39="A","A"," ")</f>
        <v xml:space="preserve"> </v>
      </c>
      <c r="E54" s="292"/>
      <c r="F54" s="293" t="str">
        <f>Badges!C112</f>
        <v>An interview article</v>
      </c>
      <c r="G54" s="295" t="str">
        <f>IF(Badges!L112="A","A"," ")</f>
        <v xml:space="preserve"> </v>
      </c>
      <c r="I54" s="292"/>
      <c r="J54" s="293" t="str">
        <f>Badges!C186</f>
        <v>Ask friends to create a clue hunt</v>
      </c>
      <c r="K54" s="295" t="str">
        <f>IF(Badges!L186="A","A","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IF(Badges!L40="A","A"," ")</f>
        <v xml:space="preserve"> </v>
      </c>
      <c r="E55" s="292"/>
      <c r="F55" s="293" t="str">
        <f>Badges!C113</f>
        <v>A news story</v>
      </c>
      <c r="G55" s="295" t="str">
        <f>IF(Badges!L113="A","A"," ")</f>
        <v xml:space="preserve"> </v>
      </c>
      <c r="I55" s="292"/>
      <c r="J55" s="293" t="str">
        <f>Badges!C187</f>
        <v>Find clues "on the scene"</v>
      </c>
      <c r="K55" s="295" t="str">
        <f>IF(Badges!L187="A","A"," ")</f>
        <v xml:space="preserve"> </v>
      </c>
      <c r="M55" s="292"/>
      <c r="N55" s="293" t="str">
        <f>Badges!C263</f>
        <v>Observe a pet or tame animal</v>
      </c>
      <c r="O55" s="295" t="str">
        <f>IF(Badges!L263="A","A"," ")</f>
        <v xml:space="preserve"> </v>
      </c>
      <c r="Q55" s="292"/>
      <c r="R55" s="293" t="str">
        <f>Badges!C336</f>
        <v>Brainstorm five things not to do at</v>
      </c>
      <c r="S55" s="295" t="str">
        <f>IF(Badges!L336="A","A"," ")</f>
        <v xml:space="preserve"> </v>
      </c>
    </row>
    <row r="56" spans="1:19" x14ac:dyDescent="0.2">
      <c r="A56" s="292"/>
      <c r="B56" s="293" t="str">
        <f>Badges!C41</f>
        <v>Create a stress-free zone</v>
      </c>
      <c r="C56" s="295" t="str">
        <f>IF(Badges!L41="A","A"," ")</f>
        <v xml:space="preserve"> </v>
      </c>
      <c r="E56" s="292"/>
      <c r="F56" s="293" t="str">
        <f>Badges!C114</f>
        <v>A "roundup" article</v>
      </c>
      <c r="G56" s="295" t="str">
        <f>IF(Badges!L114="A","A"," ")</f>
        <v xml:space="preserve"> </v>
      </c>
      <c r="I56" s="292"/>
      <c r="J56" s="293" t="str">
        <f>Badges!C188</f>
        <v>Solve three online mysteries.</v>
      </c>
      <c r="K56" s="295" t="str">
        <f>IF(Badges!L188="A","A"," ")</f>
        <v xml:space="preserve"> </v>
      </c>
      <c r="M56" s="292"/>
      <c r="N56" s="293" t="str">
        <f>Badges!C264</f>
        <v>Make a skit or puppet show about</v>
      </c>
      <c r="O56" s="295" t="str">
        <f>IF(Badges!L264="A","A"," ")</f>
        <v xml:space="preserve"> </v>
      </c>
      <c r="Q56" s="292"/>
      <c r="R56" s="293" t="str">
        <f>Badges!C337</f>
        <v>Set the table</v>
      </c>
      <c r="S56" s="295" t="str">
        <f>IF(Badges!L337="A","A","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IF(Badges!L265="A","A"," ")</f>
        <v xml:space="preserve"> </v>
      </c>
      <c r="Q57" s="292"/>
      <c r="R57" s="293" t="str">
        <f>Badges!C338</f>
        <v>Study table manners from other</v>
      </c>
      <c r="S57" s="295" t="str">
        <f>IF(Badges!L338="A","A"," ")</f>
        <v xml:space="preserve"> </v>
      </c>
    </row>
    <row r="58" spans="1:19" x14ac:dyDescent="0.2">
      <c r="A58" s="292"/>
      <c r="B58" s="293" t="str">
        <f>Badges!C43</f>
        <v>Review health websites</v>
      </c>
      <c r="C58" s="295" t="str">
        <f>IF(Badges!L43="A","A"," ")</f>
        <v xml:space="preserve"> </v>
      </c>
      <c r="E58" s="292"/>
      <c r="F58" s="293" t="str">
        <f>Badges!C116</f>
        <v>A favorite animal</v>
      </c>
      <c r="G58" s="295" t="str">
        <f>IF(Badges!L116="A","A","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IF(Badges!L44="A","A"," ")</f>
        <v xml:space="preserve"> </v>
      </c>
      <c r="E59" s="292"/>
      <c r="F59" s="293" t="str">
        <f>Badges!C117</f>
        <v>A place you'd like to visit</v>
      </c>
      <c r="G59" s="295" t="str">
        <f>IF(Badges!L117="A","A"," ")</f>
        <v xml:space="preserve"> </v>
      </c>
      <c r="I59" s="292"/>
      <c r="J59" s="293" t="str">
        <f>Badges!C193</f>
        <v>Talk to an experienced camper</v>
      </c>
      <c r="K59" s="295" t="str">
        <f>IF(Badges!L193="A","A"," ")</f>
        <v xml:space="preserve"> </v>
      </c>
      <c r="M59" s="292"/>
      <c r="N59" s="293" t="str">
        <f>Badges!C267</f>
        <v>Visit a zoo or animal sanctuary</v>
      </c>
      <c r="O59" s="295" t="str">
        <f>IF(Badges!L267="A","A"," ")</f>
        <v xml:space="preserve"> </v>
      </c>
      <c r="Q59" s="292"/>
      <c r="R59" s="293" t="str">
        <f>Badges!C340</f>
        <v>Wedding</v>
      </c>
      <c r="S59" s="295" t="str">
        <f>IF(Badges!L340="A","A"," ")</f>
        <v xml:space="preserve"> </v>
      </c>
    </row>
    <row r="60" spans="1:19" x14ac:dyDescent="0.2">
      <c r="A60" s="292"/>
      <c r="B60" s="293" t="str">
        <f>Badges!C45</f>
        <v>Find truth in advertising</v>
      </c>
      <c r="C60" s="295" t="str">
        <f>IF(Badges!L45="A","A"," ")</f>
        <v xml:space="preserve"> </v>
      </c>
      <c r="E60" s="292"/>
      <c r="F60" s="293" t="str">
        <f>Badges!C118</f>
        <v>Your favorite book</v>
      </c>
      <c r="G60" s="295" t="str">
        <f>IF(Badges!L118="A","A"," ")</f>
        <v xml:space="preserve"> </v>
      </c>
      <c r="I60" s="292"/>
      <c r="J60" s="293" t="str">
        <f>Badges!C194</f>
        <v>Go to an outdoor store</v>
      </c>
      <c r="K60" s="295" t="str">
        <f>IF(Badges!L194="A","A"," ")</f>
        <v xml:space="preserve"> </v>
      </c>
      <c r="M60" s="292"/>
      <c r="N60" s="293" t="str">
        <f>Badges!C268</f>
        <v>Explore an animal habitat near</v>
      </c>
      <c r="O60" s="295" t="str">
        <f>IF(Badges!L268="A","A"," ")</f>
        <v xml:space="preserve"> </v>
      </c>
      <c r="Q60" s="292"/>
      <c r="R60" s="293" t="str">
        <f>Badges!C341</f>
        <v>Funeral or wake</v>
      </c>
      <c r="S60" s="295" t="str">
        <f>IF(Badges!L341="A","A","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IF(Badges!L195="A","A"," ")</f>
        <v xml:space="preserve"> </v>
      </c>
      <c r="M61" s="292"/>
      <c r="N61" s="293" t="str">
        <f>Badges!C269</f>
        <v>Make a habitat collage</v>
      </c>
      <c r="O61" s="295" t="str">
        <f>IF(Badges!L269="A","A"," ")</f>
        <v xml:space="preserve"> </v>
      </c>
      <c r="Q61" s="292"/>
      <c r="R61" s="293" t="str">
        <f>Badges!C342</f>
        <v>Coming-of-age ceremony</v>
      </c>
      <c r="S61" s="295" t="str">
        <f>IF(Badges!L342="A","A"," ")</f>
        <v xml:space="preserve"> </v>
      </c>
    </row>
    <row r="62" spans="1:19" ht="12.75" customHeight="1" x14ac:dyDescent="0.2">
      <c r="A62" s="292"/>
      <c r="B62" s="293" t="str">
        <f>Badges!C47</f>
        <v>Have a "slow food" dinner</v>
      </c>
      <c r="C62" s="295" t="str">
        <f>IF(Badges!L47="A","A","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IF(Badges!L48="A","A"," ")</f>
        <v xml:space="preserve"> </v>
      </c>
      <c r="E63" s="292"/>
      <c r="F63" s="293" t="str">
        <f>Badges!C124</f>
        <v>Visit a jewelry store or jewelry artist</v>
      </c>
      <c r="G63" s="295" t="str">
        <f>IF(Badges!L124="A","A"," ")</f>
        <v xml:space="preserve"> </v>
      </c>
      <c r="I63" s="292"/>
      <c r="J63" s="293" t="str">
        <f>Badges!C197</f>
        <v>Tie useful knots</v>
      </c>
      <c r="K63" s="295" t="str">
        <f>IF(Badges!L197="A","A"," ")</f>
        <v xml:space="preserve"> </v>
      </c>
      <c r="M63" s="292"/>
      <c r="N63" s="293" t="str">
        <f>Badges!C271</f>
        <v>Check out baby-animal habitats</v>
      </c>
      <c r="O63" s="295" t="str">
        <f>IF(Badges!L271="A","A"," ")</f>
        <v xml:space="preserve"> </v>
      </c>
      <c r="Q63" s="292"/>
      <c r="R63" s="293" t="str">
        <f>Badges!C344</f>
        <v>Thank the host</v>
      </c>
      <c r="S63" s="295" t="str">
        <f>IF(Badges!L344="A","A"," ")</f>
        <v xml:space="preserve"> </v>
      </c>
    </row>
    <row r="64" spans="1:19" x14ac:dyDescent="0.2">
      <c r="A64" s="292"/>
      <c r="B64" s="293" t="str">
        <f>Badges!C49</f>
        <v>Have a family check-in night</v>
      </c>
      <c r="C64" s="295" t="str">
        <f>IF(Badges!L49="A","A"," ")</f>
        <v xml:space="preserve"> </v>
      </c>
      <c r="E64" s="292"/>
      <c r="F64" s="293" t="str">
        <f>Badges!C125</f>
        <v>Visit a museum with an exhibit on</v>
      </c>
      <c r="G64" s="295" t="str">
        <f>IF(Badges!L125="A","A"," ")</f>
        <v xml:space="preserve"> </v>
      </c>
      <c r="I64" s="292"/>
      <c r="J64" s="293" t="str">
        <f>Badges!C198</f>
        <v>Use a map and compass or GPS</v>
      </c>
      <c r="K64" s="295" t="str">
        <f>IF(Badges!L198="A","A"," ")</f>
        <v xml:space="preserve"> </v>
      </c>
      <c r="M64" s="292"/>
      <c r="N64" s="293" t="str">
        <f>Badges!C272</f>
        <v>Make your own animal house</v>
      </c>
      <c r="O64" s="295" t="str">
        <f>IF(Badges!L272="A","A"," ")</f>
        <v xml:space="preserve"> </v>
      </c>
      <c r="Q64" s="292"/>
      <c r="R64" s="293" t="str">
        <f>Badges!C345</f>
        <v>Handwrite a thank-you note</v>
      </c>
      <c r="S64" s="295" t="str">
        <f>IF(Badges!L345="A","A"," ")</f>
        <v xml:space="preserve"> </v>
      </c>
    </row>
    <row r="65" spans="1:19" x14ac:dyDescent="0.2">
      <c r="A65" s="500" t="str">
        <f>Badges!B52</f>
        <v>Musician</v>
      </c>
      <c r="B65" s="501"/>
      <c r="C65" s="501"/>
      <c r="E65" s="292"/>
      <c r="F65" s="293" t="str">
        <f>Badges!C126</f>
        <v>Invite a jewelry maker to talk to your</v>
      </c>
      <c r="G65" s="295" t="str">
        <f>IF(Badges!L126="A","A"," ")</f>
        <v xml:space="preserve"> </v>
      </c>
      <c r="I65" s="292"/>
      <c r="J65" s="293" t="str">
        <f>Badges!C199</f>
        <v>Build a campfire</v>
      </c>
      <c r="K65" s="295" t="str">
        <f>IF(Badges!L199="A","A"," ")</f>
        <v xml:space="preserve"> </v>
      </c>
      <c r="M65" s="292"/>
      <c r="N65" s="293" t="str">
        <f>Badges!C273</f>
        <v>Insulate your own "nest."</v>
      </c>
      <c r="O65" s="295" t="str">
        <f>IF(Badges!L273="A","A"," ")</f>
        <v xml:space="preserve"> </v>
      </c>
      <c r="Q65" s="292"/>
      <c r="R65" s="293" t="str">
        <f>Badges!C346</f>
        <v>Make a thank-you gift</v>
      </c>
      <c r="S65" s="295" t="str">
        <f>IF(Badges!L346="A","A","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IF(Badges!L54="A","A"," ")</f>
        <v xml:space="preserve"> </v>
      </c>
      <c r="E67" s="292"/>
      <c r="F67" s="293" t="str">
        <f>Badges!C128</f>
        <v>Make a chain-loop necklace or</v>
      </c>
      <c r="G67" s="295" t="str">
        <f>IF(Badges!L128="A","A"," ")</f>
        <v xml:space="preserve"> </v>
      </c>
      <c r="I67" s="292"/>
      <c r="J67" s="293" t="str">
        <f>Badges!C201</f>
        <v>Make a one-pot meal</v>
      </c>
      <c r="K67" s="295" t="str">
        <f>IF(Badges!L201="A","A"," ")</f>
        <v xml:space="preserve"> </v>
      </c>
      <c r="M67" s="292"/>
      <c r="N67" s="293" t="str">
        <f>Badges!C275</f>
        <v>The Artic Circle</v>
      </c>
      <c r="O67" s="295" t="str">
        <f>IF(Badges!L275="A","A"," ")</f>
        <v xml:space="preserve"> </v>
      </c>
      <c r="Q67" s="292"/>
      <c r="R67" s="293" t="str">
        <f>Badges!C348</f>
        <v>Other Girl Scouts</v>
      </c>
      <c r="S67" s="295" t="str">
        <f>IF(Badges!L348="A","A"," ")</f>
        <v xml:space="preserve"> </v>
      </c>
    </row>
    <row r="68" spans="1:19" x14ac:dyDescent="0.2">
      <c r="A68" s="292"/>
      <c r="B68" s="293" t="str">
        <f>Badges!C55</f>
        <v>Be a conductor</v>
      </c>
      <c r="C68" s="295" t="str">
        <f>IF(Badges!L55="A","A"," ")</f>
        <v xml:space="preserve"> </v>
      </c>
      <c r="E68" s="292"/>
      <c r="F68" s="293" t="str">
        <f>Badges!C129</f>
        <v>Make a pendant with a photo or</v>
      </c>
      <c r="G68" s="295" t="str">
        <f>IF(Badges!L129="A","A"," ")</f>
        <v xml:space="preserve"> </v>
      </c>
      <c r="I68" s="292"/>
      <c r="J68" s="293" t="str">
        <f>Badges!C202</f>
        <v>Cook in foil</v>
      </c>
      <c r="K68" s="295" t="str">
        <f>IF(Badges!L202="A","A"," ")</f>
        <v xml:space="preserve"> </v>
      </c>
      <c r="M68" s="292"/>
      <c r="N68" s="293" t="str">
        <f>Badges!C276</f>
        <v>The Gulf of Mexico</v>
      </c>
      <c r="O68" s="295" t="str">
        <f>IF(Badges!L276="A","A"," ")</f>
        <v xml:space="preserve"> </v>
      </c>
      <c r="Q68" s="292"/>
      <c r="R68" s="293" t="str">
        <f>Badges!C349</f>
        <v>Your friends and their parents</v>
      </c>
      <c r="S68" s="295" t="str">
        <f>IF(Badges!L349="A","A"," ")</f>
        <v xml:space="preserve"> </v>
      </c>
    </row>
    <row r="69" spans="1:19" x14ac:dyDescent="0.2">
      <c r="A69" s="292"/>
      <c r="B69" s="293" t="str">
        <f>Badges!C56</f>
        <v>Get in the musical mood</v>
      </c>
      <c r="C69" s="295" t="str">
        <f>IF(Badges!L56="A","A"," ")</f>
        <v xml:space="preserve"> </v>
      </c>
      <c r="E69" s="292"/>
      <c r="F69" s="293" t="str">
        <f>Badges!C130</f>
        <v>Make earrings by twisting wire into</v>
      </c>
      <c r="G69" s="295" t="str">
        <f>IF(Badges!L130="A","A"," ")</f>
        <v xml:space="preserve"> </v>
      </c>
      <c r="I69" s="292"/>
      <c r="J69" s="293" t="str">
        <f>Badges!C203</f>
        <v>Cook a meal on a stick</v>
      </c>
      <c r="K69" s="295" t="str">
        <f>IF(Badges!L203="A","A"," ")</f>
        <v xml:space="preserve"> </v>
      </c>
      <c r="M69" s="292"/>
      <c r="N69" s="293" t="str">
        <f>Badges!C277</f>
        <v>The Amazon rain forest</v>
      </c>
      <c r="O69" s="295" t="str">
        <f>IF(Badges!L277="A","A"," ")</f>
        <v xml:space="preserve"> </v>
      </c>
      <c r="Q69" s="292"/>
      <c r="R69" s="293" t="str">
        <f>Badges!C350</f>
        <v>Everyone in your class</v>
      </c>
      <c r="S69" s="295" t="str">
        <f>IF(Badges!L350="A","A"," ")</f>
        <v xml:space="preserve"> </v>
      </c>
    </row>
    <row r="70" spans="1:19" ht="23.25" x14ac:dyDescent="0.35">
      <c r="A70" s="507" t="str">
        <f ca="1">MID(CELL("filename",A8),FIND(IF(ISERROR(FIND("]",CELL("filename",A8))),"$","]"),CELL("filename",A8))+1,256)</f>
        <v>Junior 9</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IF('Age-Level'!L9="C","C",IF('Age-Level'!L9="P","P",""))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IF('Age-Level'!L11="A","A"," ")</f>
        <v xml:space="preserve"> </v>
      </c>
    </row>
    <row r="73" spans="1:19" x14ac:dyDescent="0.2">
      <c r="A73" s="505" t="str">
        <f>Summary!A22</f>
        <v>Drawing</v>
      </c>
      <c r="B73" s="506"/>
      <c r="C73" s="296" t="str">
        <f>IF(Badges!L376="C","C",IF(Badges!L376="P","P",""))</f>
        <v/>
      </c>
      <c r="E73" s="292"/>
      <c r="F73" s="293" t="str">
        <f>Badges!C387</f>
        <v xml:space="preserve">Work with an older athlete in </v>
      </c>
      <c r="G73" s="295" t="str">
        <f>IF(Badges!L387="A","A"," ")</f>
        <v xml:space="preserve"> </v>
      </c>
      <c r="I73" s="292"/>
      <c r="J73" s="293" t="str">
        <f>Badges!C460</f>
        <v>With your Junior friends, organize</v>
      </c>
      <c r="K73" s="295" t="str">
        <f>IF(Badges!L460="A","A"," ")</f>
        <v xml:space="preserve"> </v>
      </c>
      <c r="M73" s="292"/>
      <c r="N73" s="293" t="str">
        <f>Badges!C534</f>
        <v>Pitch your pretend business</v>
      </c>
      <c r="O73" s="295" t="str">
        <f>IF(Badges!L534="A","A"," ")</f>
        <v xml:space="preserve"> </v>
      </c>
      <c r="Q73" s="499" t="str">
        <f>'Age-Level'!C12</f>
        <v>Cookie Sales (Year 1)</v>
      </c>
      <c r="R73" s="499"/>
      <c r="S73" s="304" t="str">
        <f>IF('Age-Level'!L12="A","A"," ")</f>
        <v xml:space="preserve"> </v>
      </c>
    </row>
    <row r="74" spans="1:19" x14ac:dyDescent="0.2">
      <c r="A74" s="497" t="str">
        <f>Summary!A23</f>
        <v>Practice with Purpose</v>
      </c>
      <c r="B74" s="498"/>
      <c r="C74" s="297" t="str">
        <f>IF(Badges!L399="C","C",IF(Badges!L399="P","P",""))</f>
        <v/>
      </c>
      <c r="E74" s="292"/>
      <c r="F74" s="293" t="str">
        <f>Badges!C388</f>
        <v>Work with an expert, coach</v>
      </c>
      <c r="G74" s="295" t="str">
        <f>IF(Badges!L388="A","A"," ")</f>
        <v xml:space="preserve"> </v>
      </c>
      <c r="I74" s="292"/>
      <c r="J74" s="293" t="str">
        <f>Badges!C461</f>
        <v>Research situations that require</v>
      </c>
      <c r="K74" s="295" t="str">
        <f>IF(Badges!L461="A","A"," ")</f>
        <v xml:space="preserve"> </v>
      </c>
      <c r="M74" s="292"/>
      <c r="N74" s="293" t="str">
        <f>Badges!C535</f>
        <v>Conduct a "focus group"</v>
      </c>
      <c r="O74" s="295" t="str">
        <f>IF(Badges!L535="A","A"," ")</f>
        <v xml:space="preserve"> </v>
      </c>
      <c r="Q74" s="499" t="str">
        <f>'Age-Level'!C13</f>
        <v>Cookie Pin (Year 1)</v>
      </c>
      <c r="R74" s="499"/>
      <c r="S74" s="304" t="str">
        <f>IF('Age-Level'!L13="A","A"," ")</f>
        <v xml:space="preserve"> </v>
      </c>
    </row>
    <row r="75" spans="1:19" x14ac:dyDescent="0.2">
      <c r="A75" s="497" t="str">
        <f>Summary!A24</f>
        <v>Inside Government</v>
      </c>
      <c r="B75" s="498"/>
      <c r="C75" s="297" t="str">
        <f>IF(Badges!L422="C","C",IF(Badges!L422="P","P",""))</f>
        <v/>
      </c>
      <c r="E75" s="292"/>
      <c r="F75" s="293" t="str">
        <f>Badges!C389</f>
        <v xml:space="preserve">Find a video with strength </v>
      </c>
      <c r="G75" s="295" t="str">
        <f>IF(Badges!L389="A","A"," ")</f>
        <v xml:space="preserve"> </v>
      </c>
      <c r="I75" s="292"/>
      <c r="J75" s="293" t="str">
        <f>Badges!C462</f>
        <v>Go on a field trip to an ER</v>
      </c>
      <c r="K75" s="295" t="str">
        <f>IF(Badges!L462="A","A"," ")</f>
        <v xml:space="preserve"> </v>
      </c>
      <c r="M75" s="292"/>
      <c r="N75" s="293" t="str">
        <f>Badges!C536</f>
        <v>Do a survey</v>
      </c>
      <c r="O75" s="295" t="str">
        <f>IF(Badges!L536="A","A"," ")</f>
        <v xml:space="preserve"> </v>
      </c>
      <c r="Q75" s="499" t="str">
        <f>'Age-Level'!C14</f>
        <v>Cookie Rally (Year 2)</v>
      </c>
      <c r="R75" s="499"/>
      <c r="S75" s="304" t="str">
        <f>IF('Age-Level'!L14="A","A"," ")</f>
        <v xml:space="preserve"> </v>
      </c>
    </row>
    <row r="76" spans="1:19" x14ac:dyDescent="0.2">
      <c r="A76" s="497" t="str">
        <f>Summary!A25</f>
        <v>Simple Meals</v>
      </c>
      <c r="B76" s="498"/>
      <c r="C76" s="297" t="str">
        <f>IF(Badges!L445="C","C",IF(Badges!L445="P","P",""))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IF('Age-Level'!L15="A","A"," ")</f>
        <v xml:space="preserve"> </v>
      </c>
    </row>
    <row r="77" spans="1:19" x14ac:dyDescent="0.2">
      <c r="A77" s="497" t="str">
        <f>Summary!A26</f>
        <v>Junior First Aid</v>
      </c>
      <c r="B77" s="498"/>
      <c r="C77" s="297" t="str">
        <f>IF(Badges!L468="C","C",IF(Badges!L468="P","P",""))</f>
        <v/>
      </c>
      <c r="E77" s="292"/>
      <c r="F77" s="293" t="str">
        <f>Badges!C391</f>
        <v>Talk to a coach or gym teacher</v>
      </c>
      <c r="G77" s="295" t="str">
        <f>IF(Badges!L391="A","A"," ")</f>
        <v xml:space="preserve"> </v>
      </c>
      <c r="I77" s="292"/>
      <c r="J77" s="293" t="str">
        <f>Badges!C464</f>
        <v>Read about illnesses and how to</v>
      </c>
      <c r="K77" s="295" t="str">
        <f>IF(Badges!L464="A","A"," ")</f>
        <v xml:space="preserve"> </v>
      </c>
      <c r="M77" s="292">
        <v>1</v>
      </c>
      <c r="N77" s="293" t="str">
        <f>Badges!C540</f>
        <v>Explore your needs and wants</v>
      </c>
      <c r="O77" s="294"/>
      <c r="Q77" s="499" t="str">
        <f>'Age-Level'!C16</f>
        <v>Cookie Pin (Year 2)</v>
      </c>
      <c r="R77" s="499"/>
      <c r="S77" s="304" t="str">
        <f>IF('Age-Level'!L16="A","A"," ")</f>
        <v xml:space="preserve"> </v>
      </c>
    </row>
    <row r="78" spans="1:19" x14ac:dyDescent="0.2">
      <c r="A78" s="497" t="str">
        <f>Summary!A27</f>
        <v>Junior Girl Scout Way</v>
      </c>
      <c r="B78" s="498"/>
      <c r="C78" s="297" t="str">
        <f>IF(Badges!L491="C","C",IF(Badges!L491="P","P",""))</f>
        <v/>
      </c>
      <c r="E78" s="292"/>
      <c r="F78" s="293" t="str">
        <f>Badges!C392</f>
        <v>Work with a friend who likes the</v>
      </c>
      <c r="G78" s="295" t="str">
        <f>IF(Badges!L392="A","A"," ")</f>
        <v xml:space="preserve"> </v>
      </c>
      <c r="I78" s="292"/>
      <c r="J78" s="293" t="str">
        <f>Badges!C465</f>
        <v>Visit a medical clinic</v>
      </c>
      <c r="K78" s="295" t="str">
        <f>IF(Badges!L465="A","A"," ")</f>
        <v xml:space="preserve"> </v>
      </c>
      <c r="M78" s="292"/>
      <c r="N78" s="293" t="str">
        <f>Badges!C541</f>
        <v>Go on a home tour</v>
      </c>
      <c r="O78" s="295" t="str">
        <f>IF(Badges!L541="A","A"," ")</f>
        <v xml:space="preserve"> </v>
      </c>
      <c r="Q78" s="499" t="str">
        <f>'Age-Level'!C18</f>
        <v>Fall Sales (Year 1)</v>
      </c>
      <c r="R78" s="499"/>
      <c r="S78" s="297" t="str">
        <f>IF('Age-Level'!L18="A","A","")</f>
        <v/>
      </c>
    </row>
    <row r="79" spans="1:19" x14ac:dyDescent="0.2">
      <c r="A79" s="502" t="str">
        <f>Summary!A28</f>
        <v>Flowers</v>
      </c>
      <c r="B79" s="503"/>
      <c r="C79" s="298" t="str">
        <f>IF(Badges!L514="C","C",IF(Badges!L514="P","P",""))</f>
        <v/>
      </c>
      <c r="E79" s="292"/>
      <c r="F79" s="293" t="str">
        <f>Badges!C393</f>
        <v>Find a drill in a book or online</v>
      </c>
      <c r="G79" s="295" t="str">
        <f>IF(Badges!L393="A","A"," ")</f>
        <v xml:space="preserve"> </v>
      </c>
      <c r="I79" s="292"/>
      <c r="J79" s="293" t="str">
        <f>Badges!C466</f>
        <v>Talk to family members and</v>
      </c>
      <c r="K79" s="295" t="str">
        <f>IF(Badges!L466="A","A"," ")</f>
        <v xml:space="preserve"> </v>
      </c>
      <c r="M79" s="292"/>
      <c r="N79" s="293" t="str">
        <f>Badges!C542</f>
        <v>Make a collage</v>
      </c>
      <c r="O79" s="295" t="str">
        <f>IF(Badges!L542="A","A"," ")</f>
        <v xml:space="preserve"> </v>
      </c>
      <c r="Q79" s="499" t="str">
        <f>'Age-Level'!C19</f>
        <v>Fall Sales (Year 2)</v>
      </c>
      <c r="R79" s="499"/>
      <c r="S79" s="297" t="str">
        <f>IF('Age-Level'!L19="A","A","")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IF(Badges!L543="A","A"," ")</f>
        <v xml:space="preserve"> </v>
      </c>
      <c r="Q80" s="499" t="str">
        <f>'Age-Level'!C21</f>
        <v>Thinking Day (Year 1)</v>
      </c>
      <c r="R80" s="499"/>
      <c r="S80" s="297" t="str">
        <f>IF('Age-Level'!L21="A","A","")</f>
        <v/>
      </c>
    </row>
    <row r="81" spans="1:22" x14ac:dyDescent="0.2">
      <c r="A81" s="505" t="str">
        <f>Summary!A30</f>
        <v>Business Owner</v>
      </c>
      <c r="B81" s="506"/>
      <c r="C81" s="296" t="str">
        <f>IF(Badges!L538="C","C",IF(Badges!L538="P","P",""))</f>
        <v/>
      </c>
      <c r="E81" s="292"/>
      <c r="F81" s="293" t="str">
        <f>Badges!C395</f>
        <v>Discuss the process with a</v>
      </c>
      <c r="G81" s="295" t="str">
        <f>IF(Badges!L395="A","A","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IF('Age-Level'!L22="A","A","")</f>
        <v/>
      </c>
    </row>
    <row r="82" spans="1:22" x14ac:dyDescent="0.2">
      <c r="A82" s="497" t="str">
        <f>Summary!A31</f>
        <v>Savvy Shopper</v>
      </c>
      <c r="B82" s="498"/>
      <c r="C82" s="297" t="str">
        <f>IF(Badges!L561="C","C",IF(Badges!L561="P","P",""))</f>
        <v/>
      </c>
      <c r="E82" s="292"/>
      <c r="F82" s="293" t="str">
        <f>Badges!C396</f>
        <v>Write a "Top 10 Tips for</v>
      </c>
      <c r="G82" s="295" t="str">
        <f>IF(Badges!L396="A","A"," ")</f>
        <v xml:space="preserve"> </v>
      </c>
      <c r="I82" s="292"/>
      <c r="J82" s="293" t="str">
        <f>Badges!C471</f>
        <v>Find lift-the-spirit songs</v>
      </c>
      <c r="K82" s="295" t="str">
        <f>IF(Badges!L471="A","A"," ")</f>
        <v xml:space="preserve"> </v>
      </c>
      <c r="M82" s="292"/>
      <c r="N82" s="293" t="str">
        <f>Badges!C545</f>
        <v>Log your wants</v>
      </c>
      <c r="O82" s="295" t="str">
        <f>IF(Badges!L545="A","A"," ")</f>
        <v xml:space="preserve"> </v>
      </c>
      <c r="Q82" s="499" t="str">
        <f>'Age-Level'!C24</f>
        <v>Global Action Award</v>
      </c>
      <c r="R82" s="499"/>
      <c r="S82" s="297" t="str">
        <f>IF('Age-Level'!L24="A","A","")</f>
        <v/>
      </c>
    </row>
    <row r="83" spans="1:22" x14ac:dyDescent="0.2">
      <c r="A83" s="524" t="str">
        <f>Summary!A32</f>
        <v>Cookie Business</v>
      </c>
      <c r="B83" s="525"/>
      <c r="C83" s="526"/>
      <c r="D83" s="288"/>
      <c r="E83" s="292"/>
      <c r="F83" s="293" t="str">
        <f>Badges!C397</f>
        <v>Make a short video or photo</v>
      </c>
      <c r="G83" s="295" t="str">
        <f>IF(Badges!L397="A","A"," ")</f>
        <v xml:space="preserve"> </v>
      </c>
      <c r="I83" s="292"/>
      <c r="J83" s="293" t="str">
        <f>Badges!C472</f>
        <v>Pick songs for a ceremony or</v>
      </c>
      <c r="K83" s="295" t="str">
        <f>IF(Badges!L472="A","A"," ")</f>
        <v xml:space="preserve"> </v>
      </c>
      <c r="M83" s="292"/>
      <c r="N83" s="293" t="str">
        <f>Badges!C546</f>
        <v>Investigate the latest trends</v>
      </c>
      <c r="O83" s="295" t="str">
        <f>IF(Badges!L546="A","A"," ")</f>
        <v xml:space="preserve"> </v>
      </c>
      <c r="Q83" s="499" t="str">
        <f>'Age-Level'!C26</f>
        <v>Journey Summit Pin</v>
      </c>
      <c r="R83" s="499"/>
      <c r="S83" s="297" t="str">
        <f>IF('Age-Level'!L26="A","A","")</f>
        <v/>
      </c>
    </row>
    <row r="84" spans="1:22" x14ac:dyDescent="0.2">
      <c r="A84" s="497" t="str">
        <f>Summary!A33</f>
        <v>Cookie CEO</v>
      </c>
      <c r="B84" s="498"/>
      <c r="C84" s="297" t="str">
        <f>IF(Badges!L575="C","C",IF(Badges!L575="P","P",""))</f>
        <v/>
      </c>
      <c r="E84" s="500" t="str">
        <f>Badges!B400</f>
        <v>Inside Government</v>
      </c>
      <c r="F84" s="500"/>
      <c r="G84" s="500"/>
      <c r="I84" s="292"/>
      <c r="J84" s="293" t="str">
        <f>Badges!C473</f>
        <v>Make up a song to share a</v>
      </c>
      <c r="K84" s="295" t="str">
        <f>IF(Badges!L473="A","A"," ")</f>
        <v xml:space="preserve"> </v>
      </c>
      <c r="M84" s="292"/>
      <c r="N84" s="293" t="str">
        <f>Badges!C547</f>
        <v>Do some time travel</v>
      </c>
      <c r="O84" s="295" t="str">
        <f>IF(Badges!L547="A","A"," ")</f>
        <v xml:space="preserve"> </v>
      </c>
      <c r="Q84" s="499" t="str">
        <f>'Age-Level'!C28</f>
        <v>International Friendship Recognition</v>
      </c>
      <c r="R84" s="499"/>
      <c r="S84" s="297" t="str">
        <f>IF('Age-Level'!L28="A","A","")</f>
        <v/>
      </c>
    </row>
    <row r="85" spans="1:22" x14ac:dyDescent="0.2">
      <c r="A85" s="497" t="str">
        <f>Summary!A34</f>
        <v>Customer Insights</v>
      </c>
      <c r="B85" s="498"/>
      <c r="C85" s="297" t="str">
        <f>IF(Badges!L588="C","C",IF(Badges!L588="P","P",""))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IF('Age-Level'!L30="A","A","")</f>
        <v/>
      </c>
    </row>
    <row r="86" spans="1:22" x14ac:dyDescent="0.2">
      <c r="A86" s="332"/>
      <c r="B86" s="332"/>
      <c r="C86" s="361"/>
      <c r="E86" s="292"/>
      <c r="F86" s="293" t="str">
        <f>Badges!C402</f>
        <v>Be an active citizen in action</v>
      </c>
      <c r="G86" s="295" t="str">
        <f>IF(Badges!L402="A","A"," ")</f>
        <v xml:space="preserve"> </v>
      </c>
      <c r="I86" s="292"/>
      <c r="J86" s="293" t="str">
        <f>Badges!C475</f>
        <v>Celebrate the Girl Scout Promise</v>
      </c>
      <c r="K86" s="295" t="str">
        <f>IF(Badges!L475="A","A"," ")</f>
        <v xml:space="preserve"> </v>
      </c>
      <c r="M86" s="292"/>
      <c r="N86" s="293" t="str">
        <f>Badges!C549</f>
        <v>Family stories</v>
      </c>
      <c r="O86" s="295" t="str">
        <f>IF(Badges!L549="A","A"," ")</f>
        <v xml:space="preserve"> </v>
      </c>
      <c r="Q86" s="499" t="str">
        <f>'Age-Level'!C31</f>
        <v>Rededication (1st year)</v>
      </c>
      <c r="R86" s="499"/>
      <c r="S86" s="309" t="str">
        <f>IF('Age-Level'!L31="C","C","")</f>
        <v/>
      </c>
    </row>
    <row r="87" spans="1:22" x14ac:dyDescent="0.2">
      <c r="A87" s="518" t="s">
        <v>133</v>
      </c>
      <c r="B87" s="519"/>
      <c r="C87" s="519"/>
      <c r="E87" s="292"/>
      <c r="F87" s="293" t="str">
        <f>Badges!C403</f>
        <v>Take a poll</v>
      </c>
      <c r="G87" s="295" t="str">
        <f>IF(Badges!L403="A","A"," ")</f>
        <v xml:space="preserve"> </v>
      </c>
      <c r="I87" s="292"/>
      <c r="J87" s="293" t="str">
        <f>Badges!C476</f>
        <v xml:space="preserve">Imagine yourself as one of the </v>
      </c>
      <c r="K87" s="295" t="str">
        <f>IF(Badges!L476="A","A"," ")</f>
        <v xml:space="preserve"> </v>
      </c>
      <c r="M87" s="292"/>
      <c r="N87" s="293" t="str">
        <f>Badges!C550</f>
        <v>Trade stories with friends</v>
      </c>
      <c r="O87" s="295" t="str">
        <f>IF(Badges!L550="A","A"," ")</f>
        <v xml:space="preserve"> </v>
      </c>
      <c r="Q87" s="499" t="str">
        <f>'Age-Level'!C32</f>
        <v>Rededication (2nd year)</v>
      </c>
      <c r="R87" s="499"/>
      <c r="S87" s="309" t="str">
        <f>IF('Age-Level'!L32="C","C","")</f>
        <v/>
      </c>
    </row>
    <row r="88" spans="1:22" x14ac:dyDescent="0.2">
      <c r="B88" s="520" t="str">
        <f>Journeys!A6</f>
        <v>Agent of Change</v>
      </c>
      <c r="C88" s="521"/>
      <c r="E88" s="292"/>
      <c r="F88" s="293" t="str">
        <f>Badges!C404</f>
        <v>Get a global view</v>
      </c>
      <c r="G88" s="295" t="str">
        <f>IF(Badges!L404="A","A"," ")</f>
        <v xml:space="preserve"> </v>
      </c>
      <c r="I88" s="292"/>
      <c r="J88" s="293" t="str">
        <f>Badges!C477</f>
        <v>Help a Brownie or Daisy group</v>
      </c>
      <c r="K88" s="295" t="str">
        <f>IF(Badges!L477="A","A"," ")</f>
        <v xml:space="preserve"> </v>
      </c>
      <c r="M88" s="292"/>
      <c r="N88" s="293" t="str">
        <f>Badges!C551</f>
        <v>Analyze customer reviews</v>
      </c>
      <c r="O88" s="295" t="str">
        <f>IF(Badges!L551="A","A"," ")</f>
        <v xml:space="preserve"> </v>
      </c>
      <c r="Q88" s="499" t="str">
        <f>'Age-Level'!C33</f>
        <v>Rededication (3rd year)</v>
      </c>
      <c r="R88" s="499"/>
      <c r="S88" s="309" t="str">
        <f>IF('Age-Level'!L33="C","C","")</f>
        <v/>
      </c>
    </row>
    <row r="89" spans="1:22" x14ac:dyDescent="0.2">
      <c r="B89" s="303" t="str">
        <f>Journeys!B7</f>
        <v>The Power of One Award</v>
      </c>
      <c r="C89" s="304" t="str">
        <f>Journeys!L11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IF('Age-Level'!L34="C","C","")</f>
        <v/>
      </c>
    </row>
    <row r="90" spans="1:22" x14ac:dyDescent="0.2">
      <c r="B90" s="303" t="str">
        <f>Journeys!B12</f>
        <v>The Power of Team Award</v>
      </c>
      <c r="C90" s="304" t="str">
        <f>Journeys!L15</f>
        <v xml:space="preserve"> </v>
      </c>
      <c r="E90" s="292"/>
      <c r="F90" s="293" t="str">
        <f>Badges!C406</f>
        <v>Visit a branch of the city, town</v>
      </c>
      <c r="G90" s="295" t="str">
        <f>IF(Badges!L406="A","A"," ")</f>
        <v xml:space="preserve"> </v>
      </c>
      <c r="I90" s="292"/>
      <c r="J90" s="293" t="str">
        <f>Badges!C479</f>
        <v>Make a time capsule</v>
      </c>
      <c r="K90" s="295" t="str">
        <f>IF(Badges!L479="A","A"," ")</f>
        <v xml:space="preserve"> </v>
      </c>
      <c r="M90" s="292"/>
      <c r="N90" s="293" t="str">
        <f>Badges!C553</f>
        <v>Visit the mall</v>
      </c>
      <c r="O90" s="295" t="str">
        <f>IF(Badges!L553="A","A"," ")</f>
        <v xml:space="preserve"> </v>
      </c>
      <c r="Q90" s="499" t="str">
        <f>'Age-Level'!C35</f>
        <v>Rededication (5th year)</v>
      </c>
      <c r="R90" s="499"/>
      <c r="S90" s="309" t="str">
        <f>IF('Age-Level'!L35="C","C","")</f>
        <v/>
      </c>
    </row>
    <row r="91" spans="1:22" x14ac:dyDescent="0.2">
      <c r="B91" s="303" t="str">
        <f>Journeys!B16</f>
        <v>The Power of Community Award</v>
      </c>
      <c r="C91" s="304" t="str">
        <f>Journeys!L19</f>
        <v xml:space="preserve"> </v>
      </c>
      <c r="E91" s="292"/>
      <c r="F91" s="293" t="str">
        <f>Badges!C407</f>
        <v>Interview an elected official</v>
      </c>
      <c r="G91" s="295" t="str">
        <f>IF(Badges!L407="A","A"," ")</f>
        <v xml:space="preserve"> </v>
      </c>
      <c r="I91" s="292"/>
      <c r="J91" s="293" t="str">
        <f>Badges!C480</f>
        <v>Scouts' Own for sisterhood</v>
      </c>
      <c r="K91" s="295" t="str">
        <f>IF(Badges!L480="A","A"," ")</f>
        <v xml:space="preserve"> </v>
      </c>
      <c r="M91" s="292"/>
      <c r="N91" s="293" t="str">
        <f>Badges!C554</f>
        <v>Shop for groceries</v>
      </c>
      <c r="O91" s="295" t="str">
        <f>IF(Badges!L554="A","A","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IF(Badges!L408="A","A"," ")</f>
        <v xml:space="preserve"> </v>
      </c>
      <c r="I92" s="292"/>
      <c r="J92" s="293" t="str">
        <f>Badges!C481</f>
        <v>Sisters across time</v>
      </c>
      <c r="K92" s="295" t="str">
        <f>IF(Badges!L481="A","A"," ")</f>
        <v xml:space="preserve"> </v>
      </c>
      <c r="M92" s="292"/>
      <c r="N92" s="293" t="str">
        <f>Badges!C555</f>
        <v>Go on a comparison scavenger</v>
      </c>
      <c r="O92" s="295" t="str">
        <f>IF(Badges!L555="A","A"," ")</f>
        <v xml:space="preserve"> </v>
      </c>
      <c r="Q92" s="372">
        <v>1</v>
      </c>
      <c r="R92" s="329" t="str">
        <f>'Age-Level'!C37</f>
        <v>Choose one line from the Law</v>
      </c>
      <c r="S92" s="309" t="str">
        <f>IF('Age-Level'!L37="A","A","")</f>
        <v/>
      </c>
    </row>
    <row r="93" spans="1:22" x14ac:dyDescent="0.2">
      <c r="A93" s="302"/>
      <c r="B93" s="303" t="str">
        <f>Journeys!B23</f>
        <v>Energize Award</v>
      </c>
      <c r="C93" s="304" t="str">
        <f>Journeys!L27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IF('Age-Level'!L38="A","A","")</f>
        <v/>
      </c>
    </row>
    <row r="94" spans="1:22" x14ac:dyDescent="0.2">
      <c r="A94" s="302"/>
      <c r="B94" s="303" t="str">
        <f>Journeys!B28</f>
        <v>Investigate Award</v>
      </c>
      <c r="C94" s="304" t="str">
        <f>Journeys!L32</f>
        <v xml:space="preserve"> </v>
      </c>
      <c r="E94" s="292"/>
      <c r="F94" s="293" t="str">
        <f>Badges!C410</f>
        <v>Hold a "mock vote" on</v>
      </c>
      <c r="G94" s="295" t="str">
        <f>IF(Badges!L410="A","A"," ")</f>
        <v xml:space="preserve"> </v>
      </c>
      <c r="I94" s="292"/>
      <c r="J94" s="293" t="str">
        <f>Badges!C483</f>
        <v>Improve part of a park in your</v>
      </c>
      <c r="K94" s="295" t="str">
        <f>IF(Badges!L483="A","A"," ")</f>
        <v xml:space="preserve"> </v>
      </c>
      <c r="M94" s="292"/>
      <c r="N94" s="293" t="str">
        <f>Badges!C557</f>
        <v>Help with a family purchase</v>
      </c>
      <c r="O94" s="295" t="str">
        <f>IF(Badges!L557="A","A"," ")</f>
        <v xml:space="preserve"> </v>
      </c>
      <c r="Q94" s="370">
        <v>3</v>
      </c>
      <c r="R94" s="329" t="str">
        <f>'Age-Level'!C39</f>
        <v>Gather three inspirational quotes</v>
      </c>
      <c r="S94" s="309" t="str">
        <f>IF('Age-Level'!L39="A","A","")</f>
        <v/>
      </c>
    </row>
    <row r="95" spans="1:22" x14ac:dyDescent="0.2">
      <c r="A95" s="299"/>
      <c r="B95" s="303" t="str">
        <f>Journeys!B33</f>
        <v>Innovate Award</v>
      </c>
      <c r="C95" s="304" t="str">
        <f>Journeys!L36</f>
        <v xml:space="preserve"> </v>
      </c>
      <c r="E95" s="292"/>
      <c r="F95" s="293" t="str">
        <f>Badges!C411</f>
        <v>For 24 hours, list the laws that</v>
      </c>
      <c r="G95" s="295" t="str">
        <f>IF(Badges!L411="A","A"," ")</f>
        <v xml:space="preserve"> </v>
      </c>
      <c r="I95" s="292"/>
      <c r="J95" s="293" t="str">
        <f>Badges!C484</f>
        <v>Tackle a problem in your</v>
      </c>
      <c r="K95" s="295" t="str">
        <f>IF(Badges!L484="A","A"," ")</f>
        <v xml:space="preserve"> </v>
      </c>
      <c r="M95" s="292"/>
      <c r="N95" s="293" t="str">
        <f>Badges!C558</f>
        <v>Make a plan for your cookie</v>
      </c>
      <c r="O95" s="295" t="str">
        <f>IF(Badges!L558="A","A"," ")</f>
        <v xml:space="preserve"> </v>
      </c>
      <c r="Q95" s="370">
        <v>4</v>
      </c>
      <c r="R95" s="329" t="str">
        <f>'Age-Level'!C40</f>
        <v>Make something to remind you</v>
      </c>
      <c r="S95" s="309" t="str">
        <f>IF('Age-Level'!L40="A","A","")</f>
        <v/>
      </c>
      <c r="U95" s="290"/>
      <c r="V95" s="290"/>
    </row>
    <row r="96" spans="1:22" x14ac:dyDescent="0.2">
      <c r="B96" s="364" t="str">
        <f>Journeys!A39</f>
        <v>aMUSE</v>
      </c>
      <c r="C96" s="365"/>
      <c r="E96" s="292"/>
      <c r="F96" s="293" t="str">
        <f>Badges!C412</f>
        <v>Think about laws you might</v>
      </c>
      <c r="G96" s="295" t="str">
        <f>IF(Badges!L412="A","A"," ")</f>
        <v xml:space="preserve"> </v>
      </c>
      <c r="I96" s="292"/>
      <c r="J96" s="293" t="str">
        <f>Badges!C485</f>
        <v>Make a walking tour for your</v>
      </c>
      <c r="K96" s="295" t="str">
        <f>IF(Badges!L485="A","A"," ")</f>
        <v xml:space="preserve"> </v>
      </c>
      <c r="M96" s="292"/>
      <c r="N96" s="293" t="str">
        <f>Badges!C559</f>
        <v>Look into your future</v>
      </c>
      <c r="O96" s="295" t="str">
        <f>IF(Badges!L559="A","A"," ")</f>
        <v xml:space="preserve"> </v>
      </c>
      <c r="Q96" s="370">
        <v>5</v>
      </c>
      <c r="R96" s="329" t="str">
        <f>'Age-Level'!C41</f>
        <v xml:space="preserve">Make a commitment to live what </v>
      </c>
      <c r="S96" s="309" t="str">
        <f>IF('Age-Level'!L41="A","A","")</f>
        <v/>
      </c>
      <c r="U96" s="290"/>
      <c r="V96" s="290"/>
    </row>
    <row r="97" spans="1:23" x14ac:dyDescent="0.2">
      <c r="B97" s="303" t="str">
        <f>Journeys!B40</f>
        <v>Reach Out</v>
      </c>
      <c r="C97" s="304" t="str">
        <f>Journeys!L42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Journeys!L45</f>
        <v xml:space="preserve"> </v>
      </c>
      <c r="E98" s="292"/>
      <c r="F98" s="293" t="str">
        <f>Badges!C414</f>
        <v>Report on a government meeting</v>
      </c>
      <c r="G98" s="295" t="str">
        <f>IF(Badges!L414="A","A"," ")</f>
        <v xml:space="preserve"> </v>
      </c>
      <c r="I98" s="292"/>
      <c r="J98" s="293" t="str">
        <f>Badges!C487</f>
        <v>Try a tradition from the past</v>
      </c>
      <c r="K98" s="295" t="str">
        <f>IF(Badges!L487="A","A"," ")</f>
        <v xml:space="preserve"> </v>
      </c>
      <c r="M98" s="292">
        <v>1</v>
      </c>
      <c r="N98" s="293" t="str">
        <f>Badges!C564</f>
        <v>Set a group goal</v>
      </c>
      <c r="O98" s="294"/>
      <c r="Q98" s="372">
        <v>1</v>
      </c>
      <c r="R98" s="329" t="str">
        <f>'Age-Level'!C44</f>
        <v>Choose one line from the Law</v>
      </c>
      <c r="S98" s="309" t="str">
        <f>IF('Age-Level'!L44="A","A","")</f>
        <v/>
      </c>
      <c r="U98" s="290"/>
      <c r="V98" s="290"/>
    </row>
    <row r="99" spans="1:23" x14ac:dyDescent="0.2">
      <c r="B99" s="303" t="str">
        <f>Journeys!B46</f>
        <v>Try Out</v>
      </c>
      <c r="C99" s="304" t="str">
        <f>Journeys!L48</f>
        <v xml:space="preserve"> </v>
      </c>
      <c r="E99" s="292"/>
      <c r="F99" s="293" t="str">
        <f>Badges!C415</f>
        <v>Follow the local news every day</v>
      </c>
      <c r="G99" s="295" t="str">
        <f>IF(Badges!L415="A","A"," ")</f>
        <v xml:space="preserve"> </v>
      </c>
      <c r="I99" s="292"/>
      <c r="J99" s="293" t="str">
        <f>Badges!C488</f>
        <v>Create a game about Girl Scout</v>
      </c>
      <c r="K99" s="295" t="str">
        <f>IF(Badges!L488="A","A"," ")</f>
        <v xml:space="preserve"> </v>
      </c>
      <c r="M99" s="292"/>
      <c r="N99" s="293" t="str">
        <f>Badges!C565</f>
        <v>Decide how many boxes of</v>
      </c>
      <c r="O99" s="295" t="str">
        <f>IF(Badges!L565="A","A"," ")</f>
        <v xml:space="preserve"> </v>
      </c>
      <c r="Q99" s="370">
        <v>2</v>
      </c>
      <c r="R99" s="329" t="str">
        <f>'Age-Level'!C45</f>
        <v>Find a woman in your community</v>
      </c>
      <c r="S99" s="309" t="str">
        <f>IF('Age-Level'!L45="A","A","")</f>
        <v/>
      </c>
      <c r="U99" s="368"/>
      <c r="V99" s="369"/>
      <c r="W99" s="328"/>
    </row>
    <row r="100" spans="1:23" x14ac:dyDescent="0.2">
      <c r="B100" s="320"/>
      <c r="C100" s="320"/>
      <c r="E100" s="292"/>
      <c r="F100" s="293" t="str">
        <f>Badges!C416</f>
        <v>Interview a local historian or</v>
      </c>
      <c r="G100" s="295" t="str">
        <f>IF(Badges!L416="A","A"," ")</f>
        <v xml:space="preserve"> </v>
      </c>
      <c r="I100" s="292"/>
      <c r="J100" s="293" t="str">
        <f>Badges!C489</f>
        <v>Start a Dez chain story</v>
      </c>
      <c r="K100" s="295" t="str">
        <f>IF(Badges!L489="A","A"," ")</f>
        <v xml:space="preserve"> </v>
      </c>
      <c r="M100" s="292">
        <v>2</v>
      </c>
      <c r="N100" s="293" t="str">
        <f>Badges!C566</f>
        <v>Explore how a small business</v>
      </c>
      <c r="O100" s="294"/>
      <c r="Q100" s="370">
        <v>3</v>
      </c>
      <c r="R100" s="329" t="str">
        <f>'Age-Level'!C46</f>
        <v>Gather three inspirational quotes</v>
      </c>
      <c r="S100" s="309" t="str">
        <f>IF('Age-Level'!L46="A","A","")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IF(Badges!L567="A","A"," ")</f>
        <v xml:space="preserve"> </v>
      </c>
      <c r="Q101" s="370">
        <v>4</v>
      </c>
      <c r="R101" s="329" t="str">
        <f>'Age-Level'!C47</f>
        <v>Make something to remind you</v>
      </c>
      <c r="S101" s="309" t="str">
        <f>IF('Age-Level'!L47="A","A","")</f>
        <v/>
      </c>
      <c r="U101" s="290"/>
      <c r="V101" s="290"/>
    </row>
    <row r="102" spans="1:23" x14ac:dyDescent="0.2">
      <c r="A102" s="306"/>
      <c r="B102" s="330" t="str">
        <f>Bridging!B6</f>
        <v>Pass It On!</v>
      </c>
      <c r="C102" s="296" t="str">
        <f>IF(Bridging!L10="C","C",IF(Bridging!L10="P","P",""))</f>
        <v/>
      </c>
      <c r="E102" s="292"/>
      <c r="F102" s="293" t="str">
        <f>Badges!C418</f>
        <v>Plan a campaign as if you were</v>
      </c>
      <c r="G102" s="295" t="str">
        <f>IF(Badges!L418="A","A","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IF('Age-Level'!L48="A","A","")</f>
        <v/>
      </c>
      <c r="U102" s="290"/>
      <c r="V102" s="290"/>
    </row>
    <row r="103" spans="1:23" x14ac:dyDescent="0.2">
      <c r="A103" s="306"/>
      <c r="B103" s="307" t="str">
        <f>Bridging!B11</f>
        <v>Look Ahead!</v>
      </c>
      <c r="C103" s="297" t="str">
        <f>IF(Bridging!L15="C","C",IF(Bridging!L15="P","P",""))</f>
        <v/>
      </c>
      <c r="E103" s="292"/>
      <c r="F103" s="293" t="str">
        <f>Badges!C419</f>
        <v>Work on someone else's</v>
      </c>
      <c r="G103" s="295" t="str">
        <f>IF(Badges!L419="A","A"," ")</f>
        <v xml:space="preserve"> </v>
      </c>
      <c r="I103" s="292"/>
      <c r="J103" s="293" t="str">
        <f>Badges!C494</f>
        <v>Go on a flower hunt</v>
      </c>
      <c r="K103" s="295" t="str">
        <f>IF(Badges!L494="A","A"," ")</f>
        <v xml:space="preserve"> </v>
      </c>
      <c r="M103" s="292"/>
      <c r="N103" s="293" t="str">
        <f>Badges!C569</f>
        <v>Brainstorm with your group</v>
      </c>
      <c r="O103" s="295" t="str">
        <f>IF(Badges!L569="A","A"," ")</f>
        <v xml:space="preserve"> </v>
      </c>
      <c r="Q103" s="522" t="str">
        <f>'Age-Level'!B50</f>
        <v>Safety Award</v>
      </c>
      <c r="R103" s="523"/>
      <c r="S103" s="309"/>
      <c r="U103" s="290"/>
      <c r="V103" s="290"/>
    </row>
    <row r="104" spans="1:23" x14ac:dyDescent="0.2">
      <c r="A104" s="306"/>
      <c r="B104" s="329" t="str">
        <f>Bridging!C16</f>
        <v>Plan a Ceremony</v>
      </c>
      <c r="C104" s="297" t="str">
        <f>IF(Bridging!L17="C","C",IF(Bridging!L17="P","P",""))</f>
        <v/>
      </c>
      <c r="E104" s="292"/>
      <c r="F104" s="293" t="str">
        <f>Badges!C420</f>
        <v>Create a pamphlet or poster</v>
      </c>
      <c r="G104" s="295" t="str">
        <f>IF(Badges!L420="A","A"," ")</f>
        <v xml:space="preserve"> </v>
      </c>
      <c r="I104" s="292"/>
      <c r="J104" s="293" t="str">
        <f>Badges!C495</f>
        <v>Grow your flower</v>
      </c>
      <c r="K104" s="295" t="str">
        <f>IF(Badges!L495="A","A"," ")</f>
        <v xml:space="preserve"> </v>
      </c>
      <c r="M104" s="292">
        <v>4</v>
      </c>
      <c r="N104" s="293" t="str">
        <f>Badges!C570</f>
        <v>Learn to make a good impression</v>
      </c>
      <c r="O104" s="294"/>
      <c r="Q104" s="372">
        <v>1</v>
      </c>
      <c r="R104" s="329" t="str">
        <f>'Age-Level'!C51</f>
        <v>Find out what the most common</v>
      </c>
      <c r="S104" s="309" t="str">
        <f>IF('Age-Level'!L51="A","A","")</f>
        <v/>
      </c>
      <c r="U104" s="290"/>
      <c r="V104" s="290"/>
    </row>
    <row r="105" spans="1:23" x14ac:dyDescent="0.2">
      <c r="B105" s="308" t="s">
        <v>602</v>
      </c>
      <c r="C105" s="297" t="str">
        <f>IF(Bridging!L18="C","C",IF(Bridging!L18="P","P",""))</f>
        <v/>
      </c>
      <c r="E105" s="500" t="str">
        <f>Badges!B423</f>
        <v>Simple Meals</v>
      </c>
      <c r="F105" s="501"/>
      <c r="G105" s="501"/>
      <c r="I105" s="292"/>
      <c r="J105" s="293" t="str">
        <f>Badges!C496</f>
        <v>Talk to a real botanist and learn</v>
      </c>
      <c r="K105" s="295" t="str">
        <f>IF(Badges!L496="A","A"," ")</f>
        <v xml:space="preserve"> </v>
      </c>
      <c r="M105" s="292"/>
      <c r="N105" s="293" t="str">
        <f>Badges!C571</f>
        <v>Who is more likely to make a</v>
      </c>
      <c r="O105" s="295" t="str">
        <f>IF(Badges!L571="A","A"," ")</f>
        <v xml:space="preserve"> </v>
      </c>
      <c r="Q105" s="370">
        <v>2</v>
      </c>
      <c r="R105" s="329" t="str">
        <f>'Age-Level'!C52</f>
        <v>Conduct an emergency evacuation</v>
      </c>
      <c r="S105" s="309" t="str">
        <f>IF('Age-Level'!L52="A","A","")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IF('Age-Level'!L53="A","A","")</f>
        <v/>
      </c>
      <c r="U106" s="290"/>
      <c r="V106" s="290"/>
    </row>
    <row r="107" spans="1:23" x14ac:dyDescent="0.2">
      <c r="A107" s="500" t="str">
        <f>Badges!B354</f>
        <v>Drawing</v>
      </c>
      <c r="B107" s="501"/>
      <c r="C107" s="501"/>
      <c r="E107" s="292"/>
      <c r="F107" s="293" t="str">
        <f>Badges!C425</f>
        <v>Visit a restaurant</v>
      </c>
      <c r="G107" s="295" t="str">
        <f>IF(Badges!L425="A","A"," ")</f>
        <v xml:space="preserve"> </v>
      </c>
      <c r="I107" s="292"/>
      <c r="J107" s="293" t="str">
        <f>Badges!C498</f>
        <v>Dye a flower</v>
      </c>
      <c r="K107" s="295" t="str">
        <f>IF(Badges!L498="A","A"," ")</f>
        <v xml:space="preserve"> </v>
      </c>
      <c r="M107" s="292"/>
      <c r="N107" s="293" t="str">
        <f>Badges!C573</f>
        <v>Your sales numbers are the key</v>
      </c>
      <c r="O107" s="295" t="str">
        <f>IF(Badges!L573="A","A"," ")</f>
        <v xml:space="preserve"> </v>
      </c>
      <c r="Q107" s="370">
        <v>4</v>
      </c>
      <c r="R107" s="329" t="str">
        <f>'Age-Level'!C54</f>
        <v>Learn about bicycle safety</v>
      </c>
      <c r="S107" s="309" t="str">
        <f>IF('Age-Level'!L54="A","A","")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IF(Badges!L426="A","A"," ")</f>
        <v xml:space="preserve"> </v>
      </c>
      <c r="I108" s="292"/>
      <c r="J108" s="293" t="str">
        <f>Badges!C499</f>
        <v>Stop and smell the flowers</v>
      </c>
      <c r="K108" s="295" t="str">
        <f>IF(Badges!L499="A","A"," ")</f>
        <v xml:space="preserve"> </v>
      </c>
      <c r="M108" s="500" t="str">
        <f>Badges!B576</f>
        <v>Customer Insights</v>
      </c>
      <c r="N108" s="501"/>
      <c r="O108" s="501"/>
      <c r="Q108" s="370">
        <v>5</v>
      </c>
      <c r="R108" s="329" t="str">
        <f>'Age-Level'!C55</f>
        <v>Go on a hazard-identification walk</v>
      </c>
      <c r="S108" s="309" t="str">
        <f>IF('Age-Level'!L55="A","A","")</f>
        <v/>
      </c>
      <c r="U108" s="290"/>
      <c r="V108" s="290"/>
    </row>
    <row r="109" spans="1:23" x14ac:dyDescent="0.2">
      <c r="A109" s="292"/>
      <c r="B109" s="293" t="str">
        <f>Badges!C356</f>
        <v>Try black and white</v>
      </c>
      <c r="C109" s="295" t="str">
        <f>IF(Badges!L356="A","A"," ")</f>
        <v xml:space="preserve"> </v>
      </c>
      <c r="E109" s="292"/>
      <c r="F109" s="293" t="str">
        <f>Badges!C427</f>
        <v>Tour a kitchen</v>
      </c>
      <c r="G109" s="295" t="str">
        <f>IF(Badges!L427="A","A"," ")</f>
        <v xml:space="preserve"> </v>
      </c>
      <c r="I109" s="292"/>
      <c r="J109" s="293" t="str">
        <f>Badges!C500</f>
        <v>Meet flower families</v>
      </c>
      <c r="K109" s="295" t="str">
        <f>IF(Badges!L500="A","A","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IF(Badges!L357="A","A","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IF(Badges!L578="A","A"," ")</f>
        <v xml:space="preserve"> </v>
      </c>
      <c r="Q110" s="518" t="s">
        <v>600</v>
      </c>
      <c r="R110" s="527"/>
      <c r="S110" s="527"/>
      <c r="U110" s="369"/>
      <c r="V110" s="369"/>
      <c r="W110" s="328"/>
    </row>
    <row r="111" spans="1:23" x14ac:dyDescent="0.2">
      <c r="A111" s="292"/>
      <c r="B111" s="293" t="str">
        <f>Badges!C358</f>
        <v>Mix and match</v>
      </c>
      <c r="C111" s="295" t="str">
        <f>IF(Badges!L358="A","A"," ")</f>
        <v xml:space="preserve"> </v>
      </c>
      <c r="E111" s="292"/>
      <c r="F111" s="293" t="str">
        <f>Badges!C429</f>
        <v>Make easy weekday breakfasts</v>
      </c>
      <c r="G111" s="295" t="str">
        <f>IF(Badges!L429="A","A"," ")</f>
        <v xml:space="preserve"> </v>
      </c>
      <c r="I111" s="292"/>
      <c r="J111" s="293" t="str">
        <f>Badges!C502</f>
        <v>Flowers are fruits in disguise</v>
      </c>
      <c r="K111" s="295" t="str">
        <f>IF(Badges!L502="A","A"," ")</f>
        <v xml:space="preserve"> </v>
      </c>
      <c r="M111" s="292">
        <v>2</v>
      </c>
      <c r="N111" s="293" t="str">
        <f>Badges!C579</f>
        <v>Do some research at the grocery store</v>
      </c>
      <c r="O111" s="294"/>
      <c r="Q111" s="522" t="str">
        <f>'Fun Patches'!C25</f>
        <v>&lt;LIST PATCH HERE&gt;</v>
      </c>
      <c r="R111" s="528"/>
      <c r="S111" s="304" t="str">
        <f>IF('Fun Patches'!L25="A","A","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IF(Badges!L430="A","A"," ")</f>
        <v xml:space="preserve"> </v>
      </c>
      <c r="I112" s="292"/>
      <c r="J112" s="293" t="str">
        <f>Badges!C503</f>
        <v>Flowers are healers</v>
      </c>
      <c r="K112" s="295" t="str">
        <f>IF(Badges!L503="A","A"," ")</f>
        <v xml:space="preserve"> </v>
      </c>
      <c r="M112" s="292"/>
      <c r="N112" s="293" t="str">
        <f>Badges!C580</f>
        <v>Walk through the aisles with your</v>
      </c>
      <c r="O112" s="295" t="str">
        <f>IF(Badges!L580="A","A"," ")</f>
        <v xml:space="preserve"> </v>
      </c>
      <c r="Q112" s="522" t="str">
        <f>'Fun Patches'!C26</f>
        <v>&lt;LIST PATCH HERE&gt;</v>
      </c>
      <c r="R112" s="528"/>
      <c r="S112" s="304" t="str">
        <f>IF('Fun Patches'!L26="A","A"," ")</f>
        <v xml:space="preserve"> </v>
      </c>
      <c r="U112" s="290"/>
      <c r="V112" s="290"/>
    </row>
    <row r="113" spans="1:22" x14ac:dyDescent="0.2">
      <c r="A113" s="292"/>
      <c r="B113" s="293" t="str">
        <f>Badges!C360</f>
        <v>Draw a picture of something that</v>
      </c>
      <c r="C113" s="295" t="str">
        <f>IF(Badges!L360="A","A"," ")</f>
        <v xml:space="preserve"> </v>
      </c>
      <c r="E113" s="292"/>
      <c r="F113" s="293" t="str">
        <f>Badges!C431</f>
        <v>Make a weekend breakfast</v>
      </c>
      <c r="G113" s="295" t="str">
        <f>IF(Badges!L431="A","A"," ")</f>
        <v xml:space="preserve"> </v>
      </c>
      <c r="I113" s="292"/>
      <c r="J113" s="293" t="str">
        <f>Badges!C504</f>
        <v>Flowers are calming</v>
      </c>
      <c r="K113" s="295" t="str">
        <f>IF(Badges!L504="A","A"," ")</f>
        <v xml:space="preserve"> </v>
      </c>
      <c r="M113" s="292">
        <v>3</v>
      </c>
      <c r="N113" s="293" t="str">
        <f>Badges!C581</f>
        <v>Find out who buys cookies and why</v>
      </c>
      <c r="O113" s="294"/>
      <c r="Q113" s="522" t="str">
        <f>'Fun Patches'!C27</f>
        <v>&lt;LIST PATCH HERE&gt;</v>
      </c>
      <c r="R113" s="528"/>
      <c r="S113" s="304" t="str">
        <f>IF('Fun Patches'!L27="A","A"," ")</f>
        <v xml:space="preserve"> </v>
      </c>
      <c r="U113" s="290"/>
      <c r="V113" s="290"/>
    </row>
    <row r="114" spans="1:22" x14ac:dyDescent="0.2">
      <c r="A114" s="292"/>
      <c r="B114" s="293" t="str">
        <f>Badges!C361</f>
        <v>Use hatching and crosshatching</v>
      </c>
      <c r="C114" s="295" t="str">
        <f>IF(Badges!L361="A","A","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IF(Badges!L582="A","A"," ")</f>
        <v xml:space="preserve"> </v>
      </c>
      <c r="Q114" s="522" t="str">
        <f>'Fun Patches'!C28</f>
        <v>&lt;LIST PATCH HERE&gt;</v>
      </c>
      <c r="R114" s="528"/>
      <c r="S114" s="304" t="str">
        <f>IF('Fun Patches'!L28="A","A"," ")</f>
        <v xml:space="preserve"> </v>
      </c>
      <c r="U114" s="290"/>
      <c r="V114" s="290"/>
    </row>
    <row r="115" spans="1:22" x14ac:dyDescent="0.2">
      <c r="A115" s="292"/>
      <c r="B115" s="293" t="str">
        <f>Badges!C362</f>
        <v>Use smudging to make shadows</v>
      </c>
      <c r="C115" s="295" t="str">
        <f>IF(Badges!L362="A","A"," ")</f>
        <v xml:space="preserve"> </v>
      </c>
      <c r="E115" s="292"/>
      <c r="F115" s="293" t="str">
        <f>Badges!C433</f>
        <v>Faltbread</v>
      </c>
      <c r="G115" s="295" t="str">
        <f>IF(Badges!L433="A","A"," ")</f>
        <v xml:space="preserve"> </v>
      </c>
      <c r="I115" s="292"/>
      <c r="J115" s="293" t="str">
        <f>Badges!C506</f>
        <v>Make a flower necklace</v>
      </c>
      <c r="K115" s="295" t="str">
        <f>IF(Badges!L506="A","A"," ")</f>
        <v xml:space="preserve"> </v>
      </c>
      <c r="M115" s="292">
        <v>4</v>
      </c>
      <c r="N115" s="293" t="str">
        <f>Badges!C583</f>
        <v>Learn from people who don't buy</v>
      </c>
      <c r="O115" s="294"/>
      <c r="Q115" s="522" t="str">
        <f>'Fun Patches'!C29</f>
        <v>&lt;LIST PATCH HERE&gt;</v>
      </c>
      <c r="R115" s="528"/>
      <c r="S115" s="304" t="str">
        <f>IF('Fun Patches'!L29="A","A","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IF(Badges!L434="A","A"," ")</f>
        <v xml:space="preserve"> </v>
      </c>
      <c r="I116" s="292"/>
      <c r="J116" s="293" t="str">
        <f>Badges!C507</f>
        <v>Dried-flower art</v>
      </c>
      <c r="K116" s="295" t="str">
        <f>IF(Badges!L507="A","A"," ")</f>
        <v xml:space="preserve"> </v>
      </c>
      <c r="M116" s="292"/>
      <c r="N116" s="293" t="str">
        <f>Badges!C584</f>
        <v>Hearing people say, "No, thanks"</v>
      </c>
      <c r="O116" s="295" t="str">
        <f>IF(Badges!L584="A","A"," ")</f>
        <v xml:space="preserve"> </v>
      </c>
      <c r="Q116" s="522" t="str">
        <f>'Fun Patches'!C30</f>
        <v>&lt;LIST PATCH HERE&gt;</v>
      </c>
      <c r="R116" s="528"/>
      <c r="S116" s="304" t="str">
        <f>IF('Fun Patches'!L30="A","A"," ")</f>
        <v xml:space="preserve"> </v>
      </c>
    </row>
    <row r="117" spans="1:22" x14ac:dyDescent="0.2">
      <c r="A117" s="292"/>
      <c r="B117" s="293" t="str">
        <f>Badges!C364</f>
        <v>Draw an outdoor scene</v>
      </c>
      <c r="C117" s="295" t="str">
        <f>IF(Badges!L364="A","A"," ")</f>
        <v xml:space="preserve"> </v>
      </c>
      <c r="E117" s="292"/>
      <c r="F117" s="293" t="str">
        <f>Badges!C435</f>
        <v>Pocket food</v>
      </c>
      <c r="G117" s="295" t="str">
        <f>IF(Badges!L435="A","A"," ")</f>
        <v xml:space="preserve"> </v>
      </c>
      <c r="I117" s="292"/>
      <c r="J117" s="293" t="str">
        <f>Badges!C508</f>
        <v>Fun with flower look-alikes</v>
      </c>
      <c r="K117" s="295" t="str">
        <f>IF(Badges!L508="A","A"," ")</f>
        <v xml:space="preserve"> </v>
      </c>
      <c r="M117" s="292">
        <v>5</v>
      </c>
      <c r="N117" s="293" t="str">
        <f>Badges!C585</f>
        <v>Listen for clues and ask great questions</v>
      </c>
      <c r="O117" s="294"/>
      <c r="Q117" s="522" t="str">
        <f>'Fun Patches'!C31</f>
        <v>&lt;LIST PATCH HERE&gt;</v>
      </c>
      <c r="R117" s="528"/>
      <c r="S117" s="304" t="str">
        <f>IF('Fun Patches'!L31="A","A"," ")</f>
        <v xml:space="preserve"> </v>
      </c>
    </row>
    <row r="118" spans="1:22" x14ac:dyDescent="0.2">
      <c r="A118" s="292"/>
      <c r="B118" s="293" t="str">
        <f>Badges!C365</f>
        <v>Zoom in on an object</v>
      </c>
      <c r="C118" s="295" t="str">
        <f>IF(Badges!L365="A","A","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IF(Badges!L586="A","A"," ")</f>
        <v xml:space="preserve"> </v>
      </c>
      <c r="Q118" s="522" t="str">
        <f>'Fun Patches'!C32</f>
        <v>&lt;LIST PATCH HERE&gt;</v>
      </c>
      <c r="R118" s="528"/>
      <c r="S118" s="304" t="str">
        <f>IF('Fun Patches'!L32="A","A"," ")</f>
        <v xml:space="preserve"> </v>
      </c>
    </row>
    <row r="119" spans="1:22" x14ac:dyDescent="0.2">
      <c r="A119" s="292"/>
      <c r="B119" s="293" t="str">
        <f>Badges!C366</f>
        <v>Take a bug's-eye view</v>
      </c>
      <c r="C119" s="295" t="str">
        <f>IF(Badges!L366="A","A"," ")</f>
        <v xml:space="preserve"> </v>
      </c>
      <c r="E119" s="292"/>
      <c r="F119" s="293" t="str">
        <f>Badges!C437</f>
        <v>Make a dessert you've never</v>
      </c>
      <c r="G119" s="295" t="str">
        <f>IF(Badges!L437="A","A"," ")</f>
        <v xml:space="preserve"> </v>
      </c>
      <c r="I119" s="292"/>
      <c r="J119" s="293" t="str">
        <f>Badges!C510</f>
        <v>Bouquet</v>
      </c>
      <c r="K119" s="295" t="str">
        <f>IF(Badges!L510="A","A"," ")</f>
        <v xml:space="preserve"> </v>
      </c>
      <c r="M119" s="302"/>
      <c r="N119" s="318"/>
      <c r="O119" s="328"/>
      <c r="Q119" s="522" t="str">
        <f>'Fun Patches'!C33</f>
        <v>&lt;LIST PATCH HERE&gt;</v>
      </c>
      <c r="R119" s="528"/>
      <c r="S119" s="304" t="str">
        <f>IF('Fun Patches'!L33="A","A","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IF(Badges!L438="A","A"," ")</f>
        <v xml:space="preserve"> </v>
      </c>
      <c r="I120" s="292"/>
      <c r="J120" s="293" t="str">
        <f>Badges!C511</f>
        <v>Corsage</v>
      </c>
      <c r="K120" s="295" t="str">
        <f>IF(Badges!L511="A","A"," ")</f>
        <v xml:space="preserve"> </v>
      </c>
      <c r="M120" s="518" t="s">
        <v>89</v>
      </c>
      <c r="N120" s="527"/>
      <c r="O120" s="527"/>
      <c r="Q120" s="522" t="str">
        <f>'Fun Patches'!C34</f>
        <v>&lt;LIST PATCH HERE&gt;</v>
      </c>
      <c r="R120" s="528"/>
      <c r="S120" s="304" t="str">
        <f>IF('Fun Patches'!L34="A","A"," ")</f>
        <v xml:space="preserve"> </v>
      </c>
    </row>
    <row r="121" spans="1:22" x14ac:dyDescent="0.2">
      <c r="A121" s="292"/>
      <c r="B121" s="293" t="str">
        <f>Badges!C368</f>
        <v>Draw a new cover for your</v>
      </c>
      <c r="C121" s="295" t="str">
        <f>IF(Badges!L368="A","A"," ")</f>
        <v xml:space="preserve"> </v>
      </c>
      <c r="E121" s="292"/>
      <c r="F121" s="293" t="str">
        <f>Badges!C439</f>
        <v>Make a holiday dessert</v>
      </c>
      <c r="G121" s="295" t="str">
        <f>IF(Badges!L439="A","A"," ")</f>
        <v xml:space="preserve"> </v>
      </c>
      <c r="I121" s="292"/>
      <c r="J121" s="293" t="str">
        <f>Badges!C512</f>
        <v>Arrangement</v>
      </c>
      <c r="K121" s="295" t="str">
        <f>IF(Badges!L512="A","A"," ")</f>
        <v xml:space="preserve"> </v>
      </c>
      <c r="M121" s="529" t="str">
        <f>'Fun Patches'!C5</f>
        <v>&lt;LIST PATCH HERE&gt;</v>
      </c>
      <c r="N121" s="530"/>
      <c r="O121" s="295" t="str">
        <f>IF('Fun Patches'!L5="A","A"," ")</f>
        <v xml:space="preserve"> </v>
      </c>
      <c r="Q121" s="522" t="str">
        <f>'Fun Patches'!C35</f>
        <v>&lt;LIST PATCH HERE&gt;</v>
      </c>
      <c r="R121" s="528"/>
      <c r="S121" s="304" t="str">
        <f>IF('Fun Patches'!L35="A","A"," ")</f>
        <v xml:space="preserve"> </v>
      </c>
    </row>
    <row r="122" spans="1:22" x14ac:dyDescent="0.2">
      <c r="A122" s="292"/>
      <c r="B122" s="293" t="str">
        <f>Badges!C369</f>
        <v>Draw a cartoon</v>
      </c>
      <c r="C122" s="295" t="str">
        <f>IF(Badges!L369="A","A","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Patches'!L6="A","A"," ")</f>
        <v xml:space="preserve"> </v>
      </c>
      <c r="Q122" s="522" t="str">
        <f>'Fun Patches'!C36</f>
        <v>&lt;LIST PATCH HERE&gt;</v>
      </c>
      <c r="R122" s="528"/>
      <c r="S122" s="304" t="str">
        <f>IF('Fun Patches'!L36="A","A"," ")</f>
        <v xml:space="preserve"> </v>
      </c>
    </row>
    <row r="123" spans="1:22" x14ac:dyDescent="0.2">
      <c r="A123" s="292"/>
      <c r="B123" s="293" t="str">
        <f>Badges!C370</f>
        <v>Draw a logo</v>
      </c>
      <c r="C123" s="295" t="str">
        <f>IF(Badges!L370="A","A"," ")</f>
        <v xml:space="preserve"> </v>
      </c>
      <c r="E123" s="292"/>
      <c r="F123" s="293" t="str">
        <f>Badges!C441</f>
        <v xml:space="preserve">Make a salad meal using a </v>
      </c>
      <c r="G123" s="295" t="str">
        <f>IF(Badges!L441="A","A"," ")</f>
        <v xml:space="preserve"> </v>
      </c>
      <c r="I123" s="292">
        <v>1</v>
      </c>
      <c r="J123" s="293" t="str">
        <f>Badges!C517</f>
        <v>Explore businesses you might like</v>
      </c>
      <c r="K123" s="294"/>
      <c r="M123" s="522" t="str">
        <f>'Fun Patches'!C7</f>
        <v>&lt;LIST PATCH HERE&gt;</v>
      </c>
      <c r="N123" s="528"/>
      <c r="O123" s="304" t="str">
        <f>IF('Fun Patches'!L7="A","A"," ")</f>
        <v xml:space="preserve"> </v>
      </c>
      <c r="Q123" s="522" t="str">
        <f>'Fun Patches'!C37</f>
        <v>&lt;LIST PATCH HERE&gt;</v>
      </c>
      <c r="R123" s="528"/>
      <c r="S123" s="304" t="str">
        <f>IF('Fun Patches'!L37="A","A"," ")</f>
        <v xml:space="preserve"> </v>
      </c>
    </row>
    <row r="124" spans="1:22" x14ac:dyDescent="0.2">
      <c r="A124" s="292">
        <v>5</v>
      </c>
      <c r="B124" s="293" t="str">
        <f>Badges!C371</f>
        <v>Make your masterpiece-and show</v>
      </c>
      <c r="C124" s="294"/>
      <c r="E124" s="292"/>
      <c r="F124" s="293" t="str">
        <f>Badges!C442</f>
        <v>Make a soup, stew, or other</v>
      </c>
      <c r="G124" s="295" t="str">
        <f>IF(Badges!L442="A","A"," ")</f>
        <v xml:space="preserve"> </v>
      </c>
      <c r="I124" s="292"/>
      <c r="J124" s="293" t="str">
        <f>Badges!C518</f>
        <v>Go straight to the source</v>
      </c>
      <c r="K124" s="295" t="str">
        <f>IF(Badges!L518="A","A"," ")</f>
        <v xml:space="preserve"> </v>
      </c>
      <c r="M124" s="522" t="str">
        <f>'Fun Patches'!C8</f>
        <v>&lt;LIST PATCH HERE&gt;</v>
      </c>
      <c r="N124" s="528"/>
      <c r="O124" s="304" t="str">
        <f>IF('Fun Patches'!L8="A","A"," ")</f>
        <v xml:space="preserve"> </v>
      </c>
      <c r="Q124" s="522" t="str">
        <f>'Fun Patches'!C38</f>
        <v>&lt;LIST PATCH HERE&gt;</v>
      </c>
      <c r="R124" s="528"/>
      <c r="S124" s="304" t="str">
        <f>IF('Fun Patches'!L38="A","A"," ")</f>
        <v xml:space="preserve"> </v>
      </c>
    </row>
    <row r="125" spans="1:22" x14ac:dyDescent="0.2">
      <c r="A125" s="292"/>
      <c r="B125" s="293" t="str">
        <f>Badges!C372</f>
        <v>Host an art show at a group</v>
      </c>
      <c r="C125" s="295" t="str">
        <f>IF(Badges!L372="A","A"," ")</f>
        <v xml:space="preserve"> </v>
      </c>
      <c r="E125" s="292"/>
      <c r="F125" s="293" t="str">
        <f>Badges!C443</f>
        <v>Make three dishes for one meal</v>
      </c>
      <c r="G125" s="295" t="str">
        <f>IF(Badges!L443="A","A"," ")</f>
        <v xml:space="preserve"> </v>
      </c>
      <c r="I125" s="292"/>
      <c r="J125" s="293" t="str">
        <f>Badges!C519</f>
        <v>Get associated</v>
      </c>
      <c r="K125" s="295" t="str">
        <f>IF(Badges!L519="A","A"," ")</f>
        <v xml:space="preserve"> </v>
      </c>
      <c r="M125" s="522" t="str">
        <f>'Fun Patches'!C9</f>
        <v>&lt;LIST PATCH HERE&gt;</v>
      </c>
      <c r="N125" s="528"/>
      <c r="O125" s="304" t="str">
        <f>IF('Fun Patches'!L9="A","A"," ")</f>
        <v xml:space="preserve"> </v>
      </c>
      <c r="Q125" s="522" t="str">
        <f>'Fun Patches'!C39</f>
        <v>&lt;LIST PATCH HERE&gt;</v>
      </c>
      <c r="R125" s="528"/>
      <c r="S125" s="304" t="str">
        <f>IF('Fun Patches'!L39="A","A"," ")</f>
        <v xml:space="preserve"> </v>
      </c>
    </row>
    <row r="126" spans="1:22" x14ac:dyDescent="0.2">
      <c r="A126" s="292"/>
      <c r="B126" s="293" t="str">
        <f>Badges!C373</f>
        <v>Host an art gallery party at</v>
      </c>
      <c r="C126" s="295" t="str">
        <f>IF(Badges!L373="A","A"," ")</f>
        <v xml:space="preserve"> </v>
      </c>
      <c r="E126" s="500" t="str">
        <f>Badges!B446</f>
        <v>Junior First Aid</v>
      </c>
      <c r="F126" s="501"/>
      <c r="G126" s="501"/>
      <c r="I126" s="292"/>
      <c r="J126" s="293" t="str">
        <f>Badges!C520</f>
        <v>Read all about it</v>
      </c>
      <c r="K126" s="295" t="str">
        <f>IF(Badges!L520="A","A"," ")</f>
        <v xml:space="preserve"> </v>
      </c>
      <c r="M126" s="522" t="str">
        <f>'Fun Patches'!C10</f>
        <v>&lt;LIST PATCH HERE&gt;</v>
      </c>
      <c r="N126" s="528"/>
      <c r="O126" s="304" t="str">
        <f>IF('Fun Patches'!L10="A","A"," ")</f>
        <v xml:space="preserve"> </v>
      </c>
      <c r="Q126" s="522" t="str">
        <f>'Fun Patches'!C40</f>
        <v>&lt;LIST PATCH HERE&gt;</v>
      </c>
      <c r="R126" s="528"/>
      <c r="S126" s="304" t="str">
        <f>IF('Fun Patches'!L40="A","A"," ")</f>
        <v xml:space="preserve"> </v>
      </c>
    </row>
    <row r="127" spans="1:22" x14ac:dyDescent="0.2">
      <c r="A127" s="292"/>
      <c r="B127" s="293" t="str">
        <f>Badges!C374</f>
        <v>Create a special art scrapbook</v>
      </c>
      <c r="C127" s="295" t="str">
        <f>IF(Badges!L374="A","A","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Patches'!L11="A","A"," ")</f>
        <v xml:space="preserve"> </v>
      </c>
      <c r="Q127" s="522" t="str">
        <f>'Fun Patches'!C41</f>
        <v>&lt;LIST PATCH HERE&gt;</v>
      </c>
      <c r="R127" s="528"/>
      <c r="S127" s="304" t="str">
        <f>IF('Fun Patches'!L41="A","A"," ")</f>
        <v xml:space="preserve"> </v>
      </c>
    </row>
    <row r="128" spans="1:22" x14ac:dyDescent="0.2">
      <c r="A128" s="500" t="str">
        <f>Badges!B377</f>
        <v>Practice with Purpose</v>
      </c>
      <c r="B128" s="501"/>
      <c r="C128" s="501"/>
      <c r="E128" s="292"/>
      <c r="F128" s="293" t="str">
        <f>Badges!C448</f>
        <v>Make posters</v>
      </c>
      <c r="G128" s="295" t="str">
        <f>IF(Badges!L448="A","A"," ")</f>
        <v xml:space="preserve"> </v>
      </c>
      <c r="I128" s="292"/>
      <c r="J128" s="293" t="str">
        <f>Badges!C522</f>
        <v>Follow in someone's footsteps</v>
      </c>
      <c r="K128" s="295" t="str">
        <f>IF(Badges!L522="A","A"," ")</f>
        <v xml:space="preserve"> </v>
      </c>
      <c r="M128" s="522" t="str">
        <f>'Fun Patches'!C12</f>
        <v>&lt;LIST PATCH HERE&gt;</v>
      </c>
      <c r="N128" s="528"/>
      <c r="O128" s="304" t="str">
        <f>IF('Fun Patches'!L12="A","A"," ")</f>
        <v xml:space="preserve"> </v>
      </c>
      <c r="Q128" s="522" t="str">
        <f>'Fun Patches'!C42</f>
        <v>&lt;LIST PATCH HERE&gt;</v>
      </c>
      <c r="R128" s="528"/>
      <c r="S128" s="304" t="str">
        <f>IF('Fun Patches'!L42="A","A"," ")</f>
        <v xml:space="preserve"> </v>
      </c>
    </row>
    <row r="129" spans="1:19" x14ac:dyDescent="0.2">
      <c r="A129" s="292">
        <v>1</v>
      </c>
      <c r="B129" s="293" t="str">
        <f>Badges!C378</f>
        <v>Decide on your goal</v>
      </c>
      <c r="C129" s="294"/>
      <c r="E129" s="292"/>
      <c r="F129" s="293" t="str">
        <f>Badges!C449</f>
        <v>Create a skit</v>
      </c>
      <c r="G129" s="295" t="str">
        <f>IF(Badges!L449="A","A"," ")</f>
        <v xml:space="preserve"> </v>
      </c>
      <c r="I129" s="292"/>
      <c r="J129" s="293" t="str">
        <f>Badges!C523</f>
        <v>Get on the phone</v>
      </c>
      <c r="K129" s="295" t="str">
        <f>IF(Badges!L523="A","A"," ")</f>
        <v xml:space="preserve"> </v>
      </c>
      <c r="M129" s="522" t="str">
        <f>'Fun Patches'!C13</f>
        <v>&lt;LIST PATCH HERE&gt;</v>
      </c>
      <c r="N129" s="528"/>
      <c r="O129" s="304" t="str">
        <f>IF('Fun Patches'!L13="A","A"," ")</f>
        <v xml:space="preserve"> </v>
      </c>
      <c r="Q129" s="522" t="str">
        <f>'Fun Patches'!C43</f>
        <v>&lt;LIST PATCH HERE&gt;</v>
      </c>
      <c r="R129" s="528"/>
      <c r="S129" s="304" t="str">
        <f>IF('Fun Patches'!L43="A","A"," ")</f>
        <v xml:space="preserve"> </v>
      </c>
    </row>
    <row r="130" spans="1:19" x14ac:dyDescent="0.2">
      <c r="A130" s="292"/>
      <c r="B130" s="293" t="str">
        <f>Badges!C379</f>
        <v>Ask a coach for advice</v>
      </c>
      <c r="C130" s="295" t="str">
        <f>IF(Badges!L379="A","A"," ")</f>
        <v xml:space="preserve"> </v>
      </c>
      <c r="E130" s="292"/>
      <c r="F130" s="293" t="str">
        <f>Badges!C450</f>
        <v xml:space="preserve">Make a short video  </v>
      </c>
      <c r="G130" s="295" t="str">
        <f>IF(Badges!L450="A","A"," ")</f>
        <v xml:space="preserve"> </v>
      </c>
      <c r="I130" s="292"/>
      <c r="J130" s="293" t="str">
        <f>Badges!C524</f>
        <v>Invite an expert speaker</v>
      </c>
      <c r="K130" s="295" t="str">
        <f>IF(Badges!L524="A","A"," ")</f>
        <v xml:space="preserve"> </v>
      </c>
      <c r="M130" s="522" t="str">
        <f>'Fun Patches'!C14</f>
        <v>&lt;LIST PATCH HERE&gt;</v>
      </c>
      <c r="N130" s="528"/>
      <c r="O130" s="304" t="str">
        <f>IF('Fun Patches'!L14="A","A"," ")</f>
        <v xml:space="preserve"> </v>
      </c>
      <c r="Q130" s="522" t="str">
        <f>'Fun Patches'!C44</f>
        <v>&lt;LIST PATCH HERE&gt;</v>
      </c>
      <c r="R130" s="528"/>
      <c r="S130" s="304" t="str">
        <f>IF('Fun Patches'!L44="A","A"," ")</f>
        <v xml:space="preserve"> </v>
      </c>
    </row>
    <row r="131" spans="1:19" x14ac:dyDescent="0.2">
      <c r="A131" s="292"/>
      <c r="B131" s="293" t="str">
        <f>Badges!C380</f>
        <v>Speak to a trainer at a gym or</v>
      </c>
      <c r="C131" s="295" t="str">
        <f>IF(Badges!L380="A","A","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Patches'!L15="A","A"," ")</f>
        <v xml:space="preserve"> </v>
      </c>
      <c r="Q131" s="522" t="str">
        <f>'Fun Patches'!C45</f>
        <v>&lt;LIST PATCH HERE&gt;</v>
      </c>
      <c r="R131" s="528"/>
      <c r="S131" s="304" t="str">
        <f>IF('Fun Patches'!L45="A","A"," ")</f>
        <v xml:space="preserve"> </v>
      </c>
    </row>
    <row r="132" spans="1:19" x14ac:dyDescent="0.2">
      <c r="A132" s="292"/>
      <c r="B132" s="293" t="str">
        <f>Badges!C381</f>
        <v>Talk with a physical education or</v>
      </c>
      <c r="C132" s="295" t="str">
        <f>IF(Badges!L381="A","A"," ")</f>
        <v xml:space="preserve"> </v>
      </c>
      <c r="E132" s="292"/>
      <c r="F132" s="293" t="str">
        <f>Badges!C452</f>
        <v>Talk to an EMT or firefighter</v>
      </c>
      <c r="G132" s="295" t="str">
        <f>IF(Badges!L452="A","A"," ")</f>
        <v xml:space="preserve"> </v>
      </c>
      <c r="I132" s="292"/>
      <c r="J132" s="293" t="str">
        <f>Badges!C526</f>
        <v>Take it to the bank</v>
      </c>
      <c r="K132" s="295" t="str">
        <f>IF(Badges!L526="A","A"," ")</f>
        <v xml:space="preserve"> </v>
      </c>
      <c r="M132" s="522" t="str">
        <f>'Fun Patches'!C16</f>
        <v>&lt;LIST PATCH HERE&gt;</v>
      </c>
      <c r="N132" s="528"/>
      <c r="O132" s="304" t="str">
        <f>IF('Fun Patches'!L16="A","A"," ")</f>
        <v xml:space="preserve"> </v>
      </c>
      <c r="Q132" s="522" t="str">
        <f>'Fun Patches'!C46</f>
        <v>&lt;LIST PATCH HERE&gt;</v>
      </c>
      <c r="R132" s="528"/>
      <c r="S132" s="304" t="str">
        <f>IF('Fun Patches'!L46="A","A"," ")</f>
        <v xml:space="preserve"> </v>
      </c>
    </row>
    <row r="133" spans="1:19" x14ac:dyDescent="0.2">
      <c r="A133" s="292">
        <v>2</v>
      </c>
      <c r="B133" s="293" t="str">
        <f>Badges!C382</f>
        <v>Increase your endurance</v>
      </c>
      <c r="C133" s="294"/>
      <c r="E133" s="292"/>
      <c r="F133" s="293" t="str">
        <f>Badges!C453</f>
        <v>Talk to police officers</v>
      </c>
      <c r="G133" s="295" t="str">
        <f>IF(Badges!L453="A","A"," ")</f>
        <v xml:space="preserve"> </v>
      </c>
      <c r="I133" s="292"/>
      <c r="J133" s="293" t="str">
        <f>Badges!C527</f>
        <v>Meet the Chamber of Commerce</v>
      </c>
      <c r="K133" s="295" t="str">
        <f>IF(Badges!L527="A","A"," ")</f>
        <v xml:space="preserve"> </v>
      </c>
      <c r="M133" s="529" t="str">
        <f>'Fun Patches'!C17</f>
        <v>&lt;LIST PATCH HERE&gt;</v>
      </c>
      <c r="N133" s="530"/>
      <c r="O133" s="295" t="str">
        <f>IF('Fun Patches'!L17="A","A"," ")</f>
        <v xml:space="preserve"> </v>
      </c>
      <c r="Q133" s="529" t="str">
        <f>'Fun Patches'!C47</f>
        <v>&lt;LIST PATCH HERE&gt;</v>
      </c>
      <c r="R133" s="530"/>
      <c r="S133" s="295" t="str">
        <f>IF('Fun Patches'!L47="A","A"," ")</f>
        <v xml:space="preserve"> </v>
      </c>
    </row>
    <row r="134" spans="1:19" x14ac:dyDescent="0.2">
      <c r="A134" s="292"/>
      <c r="B134" s="293" t="str">
        <f>Badges!C383</f>
        <v>Run</v>
      </c>
      <c r="C134" s="295" t="str">
        <f>IF(Badges!L383="A","A"," ")</f>
        <v xml:space="preserve"> </v>
      </c>
      <c r="E134" s="292"/>
      <c r="F134" s="293" t="str">
        <f>Badges!C454</f>
        <v>Tour an emergency room or</v>
      </c>
      <c r="G134" s="295" t="str">
        <f>IF(Badges!L454="A","A"," ")</f>
        <v xml:space="preserve"> </v>
      </c>
      <c r="I134" s="292"/>
      <c r="J134" s="293" t="str">
        <f>Badges!C528</f>
        <v>Find out about the Small</v>
      </c>
      <c r="K134" s="295" t="str">
        <f>IF(Badges!L528="A","A"," ")</f>
        <v xml:space="preserve"> </v>
      </c>
      <c r="M134" s="522" t="str">
        <f>'Fun Patches'!C18</f>
        <v>&lt;LIST PATCH HERE&gt;</v>
      </c>
      <c r="N134" s="528"/>
      <c r="O134" s="304" t="str">
        <f>IF('Fun Patches'!L18="A","A"," ")</f>
        <v xml:space="preserve"> </v>
      </c>
      <c r="Q134" s="522" t="str">
        <f>'Fun Patches'!C48</f>
        <v>&lt;LIST PATCH HERE&gt;</v>
      </c>
      <c r="R134" s="528"/>
      <c r="S134" s="304" t="str">
        <f>IF('Fun Patches'!L48="A","A"," ")</f>
        <v xml:space="preserve"> </v>
      </c>
    </row>
    <row r="135" spans="1:19" x14ac:dyDescent="0.2">
      <c r="A135" s="292"/>
      <c r="B135" s="293" t="str">
        <f>Badges!C384</f>
        <v>Dance</v>
      </c>
      <c r="C135" s="295" t="str">
        <f>IF(Badges!L384="A","A","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Patches'!L19="A","A"," ")</f>
        <v xml:space="preserve"> </v>
      </c>
      <c r="Q135" s="522" t="str">
        <f>'Fun Patches'!C49</f>
        <v>&lt;LIST PATCH HERE&gt;</v>
      </c>
      <c r="R135" s="528"/>
      <c r="S135" s="304" t="str">
        <f>IF('Fun Patches'!L49="A","A"," ")</f>
        <v xml:space="preserve"> </v>
      </c>
    </row>
    <row r="136" spans="1:19" x14ac:dyDescent="0.2">
      <c r="A136" s="292"/>
      <c r="B136" s="293" t="str">
        <f>Badges!C385</f>
        <v>Work out routine!</v>
      </c>
      <c r="C136" s="295" t="str">
        <f>IF(Badges!L385="A","A"," ")</f>
        <v xml:space="preserve"> </v>
      </c>
      <c r="E136" s="292"/>
      <c r="F136" s="293" t="str">
        <f>Badges!C456</f>
        <v xml:space="preserve">Make a first aid kit that fits in </v>
      </c>
      <c r="G136" s="295" t="str">
        <f>IF(Badges!L456="A","A"," ")</f>
        <v xml:space="preserve"> </v>
      </c>
      <c r="I136" s="292"/>
      <c r="J136" s="293" t="str">
        <f>Badges!C530</f>
        <v>Create a customer-service pledge</v>
      </c>
      <c r="K136" s="295" t="str">
        <f>IF(Badges!L530="A","A"," ")</f>
        <v xml:space="preserve"> </v>
      </c>
      <c r="M136" s="522" t="str">
        <f>'Fun Patches'!C20</f>
        <v>&lt;LIST PATCH HERE&gt;</v>
      </c>
      <c r="N136" s="528"/>
      <c r="O136" s="304" t="str">
        <f>IF('Fun Patches'!L20="A","A"," ")</f>
        <v xml:space="preserve"> </v>
      </c>
      <c r="Q136" s="522" t="str">
        <f>'Fun Patches'!C50</f>
        <v>&lt;LIST PATCH HERE&gt;</v>
      </c>
      <c r="R136" s="528"/>
      <c r="S136" s="304" t="str">
        <f>IF('Fun Patches'!L50="A","A"," ")</f>
        <v xml:space="preserve"> </v>
      </c>
    </row>
    <row r="137" spans="1:19" x14ac:dyDescent="0.2">
      <c r="A137" s="302"/>
      <c r="B137" s="318"/>
      <c r="C137" s="328"/>
      <c r="E137" s="292"/>
      <c r="F137" s="293" t="str">
        <f>Badges!C457</f>
        <v>Make a kit that fits in a car's</v>
      </c>
      <c r="G137" s="295" t="str">
        <f>IF(Badges!L457="A","A"," ")</f>
        <v xml:space="preserve"> </v>
      </c>
      <c r="I137" s="292"/>
      <c r="J137" s="293" t="str">
        <f>Badges!C531</f>
        <v>Learn from the best</v>
      </c>
      <c r="K137" s="295" t="str">
        <f>IF(Badges!L531="A","A"," ")</f>
        <v xml:space="preserve"> </v>
      </c>
      <c r="M137" s="522" t="str">
        <f>'Fun Patches'!C21</f>
        <v>&lt;LIST PATCH HERE&gt;</v>
      </c>
      <c r="N137" s="528"/>
      <c r="O137" s="304" t="str">
        <f>IF('Fun Patches'!L21="A","A"," ")</f>
        <v xml:space="preserve"> </v>
      </c>
      <c r="Q137" s="522" t="str">
        <f>'Fun Patches'!C51</f>
        <v>&lt;LIST PATCH HERE&gt;</v>
      </c>
      <c r="R137" s="528"/>
      <c r="S137" s="304" t="str">
        <f>IF('Fun Patches'!L51="A","A"," ")</f>
        <v xml:space="preserve"> </v>
      </c>
    </row>
    <row r="138" spans="1:19" x14ac:dyDescent="0.2">
      <c r="A138" s="302"/>
      <c r="B138" s="318"/>
      <c r="C138" s="328"/>
      <c r="E138" s="292"/>
      <c r="F138" s="293" t="str">
        <f>Badges!C458</f>
        <v>Make a personal kit</v>
      </c>
      <c r="G138" s="295" t="str">
        <f>IF(Badges!L458="A","A"," ")</f>
        <v xml:space="preserve"> </v>
      </c>
      <c r="I138" s="292"/>
      <c r="J138" s="293" t="str">
        <f>Badges!C532</f>
        <v>Invite some experts</v>
      </c>
      <c r="K138" s="295" t="str">
        <f>IF(Badges!L532="A","A"," ")</f>
        <v xml:space="preserve"> </v>
      </c>
      <c r="M138" s="522" t="str">
        <f>'Fun Patches'!C22</f>
        <v>&lt;LIST PATCH HERE&gt;</v>
      </c>
      <c r="N138" s="528"/>
      <c r="O138" s="304" t="str">
        <f>IF('Fun Patches'!L22="A","A"," ")</f>
        <v xml:space="preserve"> </v>
      </c>
      <c r="Q138" s="522" t="str">
        <f>'Fun Patches'!C52</f>
        <v>&lt;LIST PATCH HERE&gt;</v>
      </c>
      <c r="R138" s="528"/>
      <c r="S138" s="304" t="str">
        <f>IF('Fun Patches'!L52="A","A","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Patches'!L23="A","A"," ")</f>
        <v xml:space="preserve"> </v>
      </c>
      <c r="Q139" s="522" t="str">
        <f>'Fun Patches'!C53</f>
        <v>&lt;LIST PATCH HERE&gt;</v>
      </c>
      <c r="R139" s="528"/>
      <c r="S139" s="304" t="str">
        <f>IF('Fun Patches'!L53="A","A","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Patches'!L24="A","A"," ")</f>
        <v xml:space="preserve"> </v>
      </c>
      <c r="Q140" s="522" t="str">
        <f>'Fun Patches'!C54</f>
        <v>&lt;LIST PATCH HERE&gt;</v>
      </c>
      <c r="R140" s="528"/>
      <c r="S140" s="304" t="str">
        <f>IF('Fun Patches'!L54="A","A"," ")</f>
        <v xml:space="preserve"> </v>
      </c>
    </row>
    <row r="141" spans="1:19" ht="23.25" x14ac:dyDescent="0.35">
      <c r="A141" s="507" t="str">
        <f ca="1">MID(CELL("filename",A78),FIND(IF(ISERROR(FIND("]",CELL("filename",A78))),"$","]"),CELL("filename",A78))+1,256)</f>
        <v>Junior 9</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Own'!L31="A","A"," ")</f>
        <v xml:space="preserve"> </v>
      </c>
      <c r="I143" s="292">
        <v>1</v>
      </c>
      <c r="J143" s="329" t="str">
        <f>'Council Own'!C55</f>
        <v>&lt;List Requirement Here&gt;</v>
      </c>
      <c r="K143" s="304" t="str">
        <f>IF('Council Own'!L55="A","A"," ")</f>
        <v xml:space="preserve"> </v>
      </c>
      <c r="M143" s="292">
        <v>1</v>
      </c>
      <c r="N143" s="329" t="str">
        <f>'Council Own'!C79</f>
        <v>&lt;List Requirement Here&gt;</v>
      </c>
      <c r="O143" s="304" t="str">
        <f>IF('Council Own'!L79="A","A"," ")</f>
        <v xml:space="preserve"> </v>
      </c>
      <c r="Q143" s="292">
        <v>1</v>
      </c>
      <c r="R143" s="329" t="str">
        <f>'Council Own'!C103</f>
        <v>&lt;List Requirement Here&gt;</v>
      </c>
      <c r="S143" s="304" t="str">
        <f>IF('Council Own'!L103="A","A"," ")</f>
        <v xml:space="preserve"> </v>
      </c>
    </row>
    <row r="144" spans="1:19" x14ac:dyDescent="0.2">
      <c r="A144" s="546" t="str">
        <f>'Council Own'!B6</f>
        <v>&lt;&lt;List Badge Here&gt;&gt;</v>
      </c>
      <c r="B144" s="547"/>
      <c r="C144" s="297" t="str">
        <f>IF('Council Own'!L28="C","C",IF('Council Own'!L28="P","P",""))</f>
        <v/>
      </c>
      <c r="E144" s="292"/>
      <c r="F144" s="329" t="str">
        <f>'Council Own'!C32</f>
        <v>&lt;List Requirement Here&gt;</v>
      </c>
      <c r="G144" s="304" t="str">
        <f>IF('Council Own'!L32="A","A"," ")</f>
        <v xml:space="preserve"> </v>
      </c>
      <c r="I144" s="292"/>
      <c r="J144" s="329" t="str">
        <f>'Council Own'!C56</f>
        <v>&lt;List Requirement Here&gt;</v>
      </c>
      <c r="K144" s="304" t="str">
        <f>IF('Council Own'!L56="A","A"," ")</f>
        <v xml:space="preserve"> </v>
      </c>
      <c r="M144" s="292"/>
      <c r="N144" s="329" t="str">
        <f>'Council Own'!C80</f>
        <v>&lt;List Requirement Here&gt;</v>
      </c>
      <c r="O144" s="304" t="str">
        <f>IF('Council Own'!L80="A","A"," ")</f>
        <v xml:space="preserve"> </v>
      </c>
      <c r="Q144" s="292"/>
      <c r="R144" s="329" t="str">
        <f>'Council Own'!C104</f>
        <v>&lt;List Requirement Here&gt;</v>
      </c>
      <c r="S144" s="304" t="str">
        <f>IF('Council Own'!L104="A","A"," ")</f>
        <v xml:space="preserve"> </v>
      </c>
    </row>
    <row r="145" spans="1:19" x14ac:dyDescent="0.2">
      <c r="A145" s="546" t="str">
        <f>'Council Own'!B30</f>
        <v>&lt;&lt;List Badge Here&gt;&gt;</v>
      </c>
      <c r="B145" s="547"/>
      <c r="C145" s="297" t="str">
        <f>IF('Council Own'!L52="C","C",IF('Council Own'!L52="P","P",""))</f>
        <v/>
      </c>
      <c r="E145" s="292"/>
      <c r="F145" s="329" t="str">
        <f>'Council Own'!C33</f>
        <v>&lt;List Requirement Here&gt;</v>
      </c>
      <c r="G145" s="304" t="str">
        <f>IF('Council Own'!L33="A","A"," ")</f>
        <v xml:space="preserve"> </v>
      </c>
      <c r="I145" s="292"/>
      <c r="J145" s="329" t="str">
        <f>'Council Own'!C57</f>
        <v>&lt;List Requirement Here&gt;</v>
      </c>
      <c r="K145" s="304" t="str">
        <f>IF('Council Own'!L57="A","A"," ")</f>
        <v xml:space="preserve"> </v>
      </c>
      <c r="M145" s="292"/>
      <c r="N145" s="329" t="str">
        <f>'Council Own'!C81</f>
        <v>&lt;List Requirement Here&gt;</v>
      </c>
      <c r="O145" s="304" t="str">
        <f>IF('Council Own'!L81="A","A"," ")</f>
        <v xml:space="preserve"> </v>
      </c>
      <c r="Q145" s="292"/>
      <c r="R145" s="329" t="str">
        <f>'Council Own'!C105</f>
        <v>&lt;List Requirement Here&gt;</v>
      </c>
      <c r="S145" s="304" t="str">
        <f>IF('Council Own'!L105="A","A"," ")</f>
        <v xml:space="preserve"> </v>
      </c>
    </row>
    <row r="146" spans="1:19" x14ac:dyDescent="0.2">
      <c r="A146" s="546" t="str">
        <f>'Council Own'!B54</f>
        <v>&lt;&lt;List Badge Here&gt;&gt;</v>
      </c>
      <c r="B146" s="547"/>
      <c r="C146" s="297" t="str">
        <f>IF('Council Own'!L76="C","C",IF('Council Own'!L76="P","P",""))</f>
        <v/>
      </c>
      <c r="E146" s="292"/>
      <c r="F146" s="329" t="str">
        <f>'Council Own'!C34</f>
        <v>&lt;List Requirement Here&gt;</v>
      </c>
      <c r="G146" s="304" t="str">
        <f>IF('Council Own'!L34="A","A"," ")</f>
        <v xml:space="preserve"> </v>
      </c>
      <c r="I146" s="292"/>
      <c r="J146" s="329" t="str">
        <f>'Council Own'!C58</f>
        <v>&lt;List Requirement Here&gt;</v>
      </c>
      <c r="K146" s="304" t="str">
        <f>IF('Council Own'!L58="A","A"," ")</f>
        <v xml:space="preserve"> </v>
      </c>
      <c r="M146" s="292"/>
      <c r="N146" s="329" t="str">
        <f>'Council Own'!C82</f>
        <v>&lt;List Requirement Here&gt;</v>
      </c>
      <c r="O146" s="304" t="str">
        <f>IF('Council Own'!L82="A","A"," ")</f>
        <v xml:space="preserve"> </v>
      </c>
      <c r="Q146" s="292"/>
      <c r="R146" s="329" t="str">
        <f>'Council Own'!C106</f>
        <v>&lt;List Requirement Here&gt;</v>
      </c>
      <c r="S146" s="304" t="str">
        <f>IF('Council Own'!L106="A","A"," ")</f>
        <v xml:space="preserve"> </v>
      </c>
    </row>
    <row r="147" spans="1:19" ht="12.75" customHeight="1" x14ac:dyDescent="0.2">
      <c r="A147" s="546" t="str">
        <f>'Council Own'!B78</f>
        <v>&lt;&lt;List Badge Here&gt;&gt;</v>
      </c>
      <c r="B147" s="547"/>
      <c r="C147" s="297" t="str">
        <f>IF('Council Own'!L100="C","C",IF('Council Own'!L100="P","P",""))</f>
        <v/>
      </c>
      <c r="E147" s="292">
        <v>2</v>
      </c>
      <c r="F147" s="329" t="str">
        <f>'Council Own'!C35</f>
        <v>&lt;List Requirement Here&gt;</v>
      </c>
      <c r="G147" s="304" t="str">
        <f>IF('Council Own'!L35="A","A"," ")</f>
        <v xml:space="preserve"> </v>
      </c>
      <c r="I147" s="292">
        <v>2</v>
      </c>
      <c r="J147" s="329" t="str">
        <f>'Council Own'!C59</f>
        <v>&lt;List Requirement Here&gt;</v>
      </c>
      <c r="K147" s="304" t="str">
        <f>IF('Council Own'!L59="A","A"," ")</f>
        <v xml:space="preserve"> </v>
      </c>
      <c r="M147" s="292">
        <v>2</v>
      </c>
      <c r="N147" s="329" t="str">
        <f>'Council Own'!C83</f>
        <v>&lt;List Requirement Here&gt;</v>
      </c>
      <c r="O147" s="304" t="str">
        <f>IF('Council Own'!L83="A","A"," ")</f>
        <v xml:space="preserve"> </v>
      </c>
      <c r="Q147" s="292">
        <v>2</v>
      </c>
      <c r="R147" s="329" t="str">
        <f>'Council Own'!C107</f>
        <v>&lt;List Requirement Here&gt;</v>
      </c>
      <c r="S147" s="304" t="str">
        <f>IF('Council Own'!L107="A","A"," ")</f>
        <v xml:space="preserve"> </v>
      </c>
    </row>
    <row r="148" spans="1:19" ht="12.75" customHeight="1" x14ac:dyDescent="0.2">
      <c r="A148" s="546" t="str">
        <f>'Council Own'!B102</f>
        <v>&lt;&lt;List Badge Here&gt;&gt;</v>
      </c>
      <c r="B148" s="547"/>
      <c r="C148" s="297" t="str">
        <f>IF('Council Own'!L124="C","C",IF('Council Own'!L124="P","P",""))</f>
        <v/>
      </c>
      <c r="E148" s="292"/>
      <c r="F148" s="329" t="str">
        <f>'Council Own'!C36</f>
        <v>&lt;List Requirement Here&gt;</v>
      </c>
      <c r="G148" s="304" t="str">
        <f>IF('Council Own'!L36="A","A"," ")</f>
        <v xml:space="preserve"> </v>
      </c>
      <c r="I148" s="292"/>
      <c r="J148" s="329" t="str">
        <f>'Council Own'!C60</f>
        <v>&lt;List Requirement Here&gt;</v>
      </c>
      <c r="K148" s="304" t="str">
        <f>IF('Council Own'!L60="A","A"," ")</f>
        <v xml:space="preserve"> </v>
      </c>
      <c r="M148" s="292"/>
      <c r="N148" s="329" t="str">
        <f>'Council Own'!C84</f>
        <v>&lt;List Requirement Here&gt;</v>
      </c>
      <c r="O148" s="304" t="str">
        <f>IF('Council Own'!L84="A","A"," ")</f>
        <v xml:space="preserve"> </v>
      </c>
      <c r="Q148" s="292"/>
      <c r="R148" s="329" t="str">
        <f>'Council Own'!C108</f>
        <v>&lt;List Requirement Here&gt;</v>
      </c>
      <c r="S148" s="304" t="str">
        <f>IF('Council Own'!L108="A","A"," ")</f>
        <v xml:space="preserve"> </v>
      </c>
    </row>
    <row r="149" spans="1:19" x14ac:dyDescent="0.2">
      <c r="E149" s="292"/>
      <c r="F149" s="329" t="str">
        <f>'Council Own'!C37</f>
        <v>&lt;List Requirement Here&gt;</v>
      </c>
      <c r="G149" s="304" t="str">
        <f>IF('Council Own'!L37="A","A"," ")</f>
        <v xml:space="preserve"> </v>
      </c>
      <c r="I149" s="292"/>
      <c r="J149" s="329" t="str">
        <f>'Council Own'!C61</f>
        <v>&lt;List Requirement Here&gt;</v>
      </c>
      <c r="K149" s="304" t="str">
        <f>IF('Council Own'!L61="A","A"," ")</f>
        <v xml:space="preserve"> </v>
      </c>
      <c r="M149" s="292"/>
      <c r="N149" s="329" t="str">
        <f>'Council Own'!C85</f>
        <v>&lt;List Requirement Here&gt;</v>
      </c>
      <c r="O149" s="304" t="str">
        <f>IF('Council Own'!L85="A","A"," ")</f>
        <v xml:space="preserve"> </v>
      </c>
      <c r="Q149" s="292"/>
      <c r="R149" s="329" t="str">
        <f>'Council Own'!C109</f>
        <v>&lt;List Requirement Here&gt;</v>
      </c>
      <c r="S149" s="304" t="str">
        <f>IF('Council Own'!L109="A","A"," ")</f>
        <v xml:space="preserve"> </v>
      </c>
    </row>
    <row r="150" spans="1:19" x14ac:dyDescent="0.2">
      <c r="A150" s="504" t="s">
        <v>599</v>
      </c>
      <c r="B150" s="504"/>
      <c r="C150" s="504"/>
      <c r="E150" s="292"/>
      <c r="F150" s="329" t="str">
        <f>'Council Own'!C38</f>
        <v>&lt;List Requirement Here&gt;</v>
      </c>
      <c r="G150" s="304" t="str">
        <f>IF('Council Own'!L38="A","A"," ")</f>
        <v xml:space="preserve"> </v>
      </c>
      <c r="I150" s="292"/>
      <c r="J150" s="329" t="str">
        <f>'Council Own'!C62</f>
        <v>&lt;List Requirement Here&gt;</v>
      </c>
      <c r="K150" s="304" t="str">
        <f>IF('Council Own'!L62="A","A"," ")</f>
        <v xml:space="preserve"> </v>
      </c>
      <c r="M150" s="292"/>
      <c r="N150" s="329" t="str">
        <f>'Council Own'!C86</f>
        <v>&lt;List Requirement Here&gt;</v>
      </c>
      <c r="O150" s="304" t="str">
        <f>IF('Council Own'!L86="A","A"," ")</f>
        <v xml:space="preserve"> </v>
      </c>
      <c r="Q150" s="292"/>
      <c r="R150" s="329" t="str">
        <f>'Council Own'!C110</f>
        <v>&lt;List Requirement Here&gt;</v>
      </c>
      <c r="S150" s="304" t="str">
        <f>IF('Council Own'!L110="A","A"," ")</f>
        <v xml:space="preserve"> </v>
      </c>
    </row>
    <row r="151" spans="1:19" x14ac:dyDescent="0.2">
      <c r="A151" s="305" t="str">
        <f>'Council Own'!B6</f>
        <v>&lt;&lt;List Badge Here&gt;&gt;</v>
      </c>
      <c r="B151" s="305"/>
      <c r="C151" s="305"/>
      <c r="E151" s="292">
        <v>3</v>
      </c>
      <c r="F151" s="329" t="str">
        <f>'Council Own'!C39</f>
        <v>&lt;List Requirement Here&gt;</v>
      </c>
      <c r="G151" s="304" t="str">
        <f>IF('Council Own'!L39="A","A"," ")</f>
        <v xml:space="preserve"> </v>
      </c>
      <c r="I151" s="292">
        <v>3</v>
      </c>
      <c r="J151" s="329" t="str">
        <f>'Council Own'!C63</f>
        <v>&lt;List Requirement Here&gt;</v>
      </c>
      <c r="K151" s="304" t="str">
        <f>IF('Council Own'!L63="A","A"," ")</f>
        <v xml:space="preserve"> </v>
      </c>
      <c r="M151" s="292">
        <v>3</v>
      </c>
      <c r="N151" s="329" t="str">
        <f>'Council Own'!C87</f>
        <v>&lt;List Requirement Here&gt;</v>
      </c>
      <c r="O151" s="304" t="str">
        <f>IF('Council Own'!L87="A","A"," ")</f>
        <v xml:space="preserve"> </v>
      </c>
      <c r="Q151" s="292">
        <v>3</v>
      </c>
      <c r="R151" s="329" t="str">
        <f>'Council Own'!C111</f>
        <v>&lt;List Requirement Here&gt;</v>
      </c>
      <c r="S151" s="304" t="str">
        <f>IF('Council Own'!L111="A","A"," ")</f>
        <v xml:space="preserve"> </v>
      </c>
    </row>
    <row r="152" spans="1:19" x14ac:dyDescent="0.2">
      <c r="A152" s="292">
        <v>1</v>
      </c>
      <c r="B152" s="329" t="str">
        <f>'Council Own'!C7</f>
        <v>&lt;List Requirement Here&gt;</v>
      </c>
      <c r="C152" s="304" t="str">
        <f>IF('Council Own'!L7="A","A"," ")</f>
        <v xml:space="preserve"> </v>
      </c>
      <c r="E152" s="292"/>
      <c r="F152" s="329" t="str">
        <f>'Council Own'!C40</f>
        <v>&lt;List Requirement Here&gt;</v>
      </c>
      <c r="G152" s="304" t="str">
        <f>IF('Council Own'!L40="A","A"," ")</f>
        <v xml:space="preserve"> </v>
      </c>
      <c r="I152" s="292"/>
      <c r="J152" s="329" t="str">
        <f>'Council Own'!C64</f>
        <v>&lt;List Requirement Here&gt;</v>
      </c>
      <c r="K152" s="304" t="str">
        <f>IF('Council Own'!L64="A","A"," ")</f>
        <v xml:space="preserve"> </v>
      </c>
      <c r="M152" s="292"/>
      <c r="N152" s="329" t="str">
        <f>'Council Own'!C88</f>
        <v>&lt;List Requirement Here&gt;</v>
      </c>
      <c r="O152" s="304" t="str">
        <f>IF('Council Own'!L88="A","A"," ")</f>
        <v xml:space="preserve"> </v>
      </c>
      <c r="Q152" s="292"/>
      <c r="R152" s="329" t="str">
        <f>'Council Own'!C112</f>
        <v>&lt;List Requirement Here&gt;</v>
      </c>
      <c r="S152" s="304" t="str">
        <f>IF('Council Own'!L112="A","A"," ")</f>
        <v xml:space="preserve"> </v>
      </c>
    </row>
    <row r="153" spans="1:19" x14ac:dyDescent="0.2">
      <c r="A153" s="292"/>
      <c r="B153" s="329" t="str">
        <f>'Council Own'!C8</f>
        <v>&lt;List Requirement Here&gt;</v>
      </c>
      <c r="C153" s="304" t="str">
        <f>IF('Council Own'!L8="A","A"," ")</f>
        <v xml:space="preserve"> </v>
      </c>
      <c r="E153" s="292"/>
      <c r="F153" s="329" t="str">
        <f>'Council Own'!C41</f>
        <v>&lt;List Requirement Here&gt;</v>
      </c>
      <c r="G153" s="304" t="str">
        <f>IF('Council Own'!L41="A","A"," ")</f>
        <v xml:space="preserve"> </v>
      </c>
      <c r="I153" s="292"/>
      <c r="J153" s="329" t="str">
        <f>'Council Own'!C65</f>
        <v>&lt;List Requirement Here&gt;</v>
      </c>
      <c r="K153" s="304" t="str">
        <f>IF('Council Own'!L65="A","A"," ")</f>
        <v xml:space="preserve"> </v>
      </c>
      <c r="M153" s="292"/>
      <c r="N153" s="329" t="str">
        <f>'Council Own'!C89</f>
        <v>&lt;List Requirement Here&gt;</v>
      </c>
      <c r="O153" s="304" t="str">
        <f>IF('Council Own'!L89="A","A"," ")</f>
        <v xml:space="preserve"> </v>
      </c>
      <c r="Q153" s="292"/>
      <c r="R153" s="329" t="str">
        <f>'Council Own'!C113</f>
        <v>&lt;List Requirement Here&gt;</v>
      </c>
      <c r="S153" s="304" t="str">
        <f>IF('Council Own'!L113="A","A"," ")</f>
        <v xml:space="preserve"> </v>
      </c>
    </row>
    <row r="154" spans="1:19" x14ac:dyDescent="0.2">
      <c r="A154" s="292"/>
      <c r="B154" s="329" t="str">
        <f>'Council Own'!C9</f>
        <v>&lt;List Requirement Here&gt;</v>
      </c>
      <c r="C154" s="304" t="str">
        <f>IF('Council Own'!L9="A","A"," ")</f>
        <v xml:space="preserve"> </v>
      </c>
      <c r="E154" s="292"/>
      <c r="F154" s="329" t="str">
        <f>'Council Own'!C42</f>
        <v>&lt;List Requirement Here&gt;</v>
      </c>
      <c r="G154" s="304" t="str">
        <f>IF('Council Own'!L42="A","A"," ")</f>
        <v xml:space="preserve"> </v>
      </c>
      <c r="I154" s="292"/>
      <c r="J154" s="329" t="str">
        <f>'Council Own'!C66</f>
        <v>&lt;List Requirement Here&gt;</v>
      </c>
      <c r="K154" s="304" t="str">
        <f>IF('Council Own'!L66="A","A"," ")</f>
        <v xml:space="preserve"> </v>
      </c>
      <c r="M154" s="292"/>
      <c r="N154" s="329" t="str">
        <f>'Council Own'!C90</f>
        <v>&lt;List Requirement Here&gt;</v>
      </c>
      <c r="O154" s="304" t="str">
        <f>IF('Council Own'!L90="A","A"," ")</f>
        <v xml:space="preserve"> </v>
      </c>
      <c r="Q154" s="292"/>
      <c r="R154" s="329" t="str">
        <f>'Council Own'!C114</f>
        <v>&lt;List Requirement Here&gt;</v>
      </c>
      <c r="S154" s="304" t="str">
        <f>IF('Council Own'!L114="A","A"," ")</f>
        <v xml:space="preserve"> </v>
      </c>
    </row>
    <row r="155" spans="1:19" x14ac:dyDescent="0.2">
      <c r="A155" s="292"/>
      <c r="B155" s="329" t="str">
        <f>'Council Own'!C10</f>
        <v>&lt;List Requirement Here&gt;</v>
      </c>
      <c r="C155" s="304" t="str">
        <f>IF('Council Own'!L10="A","A"," ")</f>
        <v xml:space="preserve"> </v>
      </c>
      <c r="E155" s="292">
        <v>4</v>
      </c>
      <c r="F155" s="329" t="str">
        <f>'Council Own'!C43</f>
        <v>&lt;List Requirement Here&gt;</v>
      </c>
      <c r="G155" s="304" t="str">
        <f>IF('Council Own'!L43="A","A"," ")</f>
        <v xml:space="preserve"> </v>
      </c>
      <c r="I155" s="292">
        <v>4</v>
      </c>
      <c r="J155" s="329" t="str">
        <f>'Council Own'!C67</f>
        <v>&lt;List Requirement Here&gt;</v>
      </c>
      <c r="K155" s="304" t="str">
        <f>IF('Council Own'!L67="A","A"," ")</f>
        <v xml:space="preserve"> </v>
      </c>
      <c r="M155" s="292">
        <v>4</v>
      </c>
      <c r="N155" s="329" t="str">
        <f>'Council Own'!C91</f>
        <v>&lt;List Requirement Here&gt;</v>
      </c>
      <c r="O155" s="304" t="str">
        <f>IF('Council Own'!L91="A","A"," ")</f>
        <v xml:space="preserve"> </v>
      </c>
      <c r="Q155" s="292">
        <v>4</v>
      </c>
      <c r="R155" s="329" t="str">
        <f>'Council Own'!C115</f>
        <v>&lt;List Requirement Here&gt;</v>
      </c>
      <c r="S155" s="304" t="str">
        <f>IF('Council Own'!L115="A","A"," ")</f>
        <v xml:space="preserve"> </v>
      </c>
    </row>
    <row r="156" spans="1:19" x14ac:dyDescent="0.2">
      <c r="A156" s="292">
        <v>2</v>
      </c>
      <c r="B156" s="329" t="str">
        <f>'Council Own'!C11</f>
        <v>&lt;List Requirement Here&gt;</v>
      </c>
      <c r="C156" s="304" t="str">
        <f>IF('Council Own'!L11="A","A"," ")</f>
        <v xml:space="preserve"> </v>
      </c>
      <c r="E156" s="292"/>
      <c r="F156" s="329" t="str">
        <f>'Council Own'!C44</f>
        <v>&lt;List Requirement Here&gt;</v>
      </c>
      <c r="G156" s="304" t="str">
        <f>IF('Council Own'!L44="A","A"," ")</f>
        <v xml:space="preserve"> </v>
      </c>
      <c r="I156" s="292"/>
      <c r="J156" s="329" t="str">
        <f>'Council Own'!C68</f>
        <v>&lt;List Requirement Here&gt;</v>
      </c>
      <c r="K156" s="304" t="str">
        <f>IF('Council Own'!L68="A","A"," ")</f>
        <v xml:space="preserve"> </v>
      </c>
      <c r="M156" s="292"/>
      <c r="N156" s="329" t="str">
        <f>'Council Own'!C92</f>
        <v>&lt;List Requirement Here&gt;</v>
      </c>
      <c r="O156" s="304" t="str">
        <f>IF('Council Own'!L92="A","A"," ")</f>
        <v xml:space="preserve"> </v>
      </c>
      <c r="Q156" s="292"/>
      <c r="R156" s="329" t="str">
        <f>'Council Own'!C116</f>
        <v>&lt;List Requirement Here&gt;</v>
      </c>
      <c r="S156" s="304" t="str">
        <f>IF('Council Own'!L116="A","A"," ")</f>
        <v xml:space="preserve"> </v>
      </c>
    </row>
    <row r="157" spans="1:19" x14ac:dyDescent="0.2">
      <c r="A157" s="292"/>
      <c r="B157" s="329" t="str">
        <f>'Council Own'!C12</f>
        <v>&lt;List Requirement Here&gt;</v>
      </c>
      <c r="C157" s="304" t="str">
        <f>IF('Council Own'!L12="A","A"," ")</f>
        <v xml:space="preserve"> </v>
      </c>
      <c r="E157" s="292"/>
      <c r="F157" s="329" t="str">
        <f>'Council Own'!C45</f>
        <v>&lt;List Requirement Here&gt;</v>
      </c>
      <c r="G157" s="304" t="str">
        <f>IF('Council Own'!L45="A","A"," ")</f>
        <v xml:space="preserve"> </v>
      </c>
      <c r="I157" s="292"/>
      <c r="J157" s="329" t="str">
        <f>'Council Own'!C69</f>
        <v>&lt;List Requirement Here&gt;</v>
      </c>
      <c r="K157" s="304" t="str">
        <f>IF('Council Own'!L69="A","A"," ")</f>
        <v xml:space="preserve"> </v>
      </c>
      <c r="M157" s="292"/>
      <c r="N157" s="329" t="str">
        <f>'Council Own'!C93</f>
        <v>&lt;List Requirement Here&gt;</v>
      </c>
      <c r="O157" s="304" t="str">
        <f>IF('Council Own'!L93="A","A"," ")</f>
        <v xml:space="preserve"> </v>
      </c>
      <c r="Q157" s="292"/>
      <c r="R157" s="329" t="str">
        <f>'Council Own'!C117</f>
        <v>&lt;List Requirement Here&gt;</v>
      </c>
      <c r="S157" s="304" t="str">
        <f>IF('Council Own'!L117="A","A"," ")</f>
        <v xml:space="preserve"> </v>
      </c>
    </row>
    <row r="158" spans="1:19" x14ac:dyDescent="0.2">
      <c r="A158" s="292"/>
      <c r="B158" s="329" t="str">
        <f>'Council Own'!C13</f>
        <v>&lt;List Requirement Here&gt;</v>
      </c>
      <c r="C158" s="304" t="str">
        <f>IF('Council Own'!L13="A","A"," ")</f>
        <v xml:space="preserve"> </v>
      </c>
      <c r="E158" s="292"/>
      <c r="F158" s="329" t="str">
        <f>'Council Own'!C46</f>
        <v>&lt;List Requirement Here&gt;</v>
      </c>
      <c r="G158" s="304" t="str">
        <f>IF('Council Own'!L46="A","A"," ")</f>
        <v xml:space="preserve"> </v>
      </c>
      <c r="I158" s="292"/>
      <c r="J158" s="329" t="str">
        <f>'Council Own'!C70</f>
        <v>&lt;List Requirement Here&gt;</v>
      </c>
      <c r="K158" s="304" t="str">
        <f>IF('Council Own'!L70="A","A"," ")</f>
        <v xml:space="preserve"> </v>
      </c>
      <c r="M158" s="292"/>
      <c r="N158" s="329" t="str">
        <f>'Council Own'!C94</f>
        <v>&lt;List Requirement Here&gt;</v>
      </c>
      <c r="O158" s="304" t="str">
        <f>IF('Council Own'!L94="A","A"," ")</f>
        <v xml:space="preserve"> </v>
      </c>
      <c r="Q158" s="292"/>
      <c r="R158" s="329" t="str">
        <f>'Council Own'!C118</f>
        <v>&lt;List Requirement Here&gt;</v>
      </c>
      <c r="S158" s="304" t="str">
        <f>IF('Council Own'!L118="A","A"," ")</f>
        <v xml:space="preserve"> </v>
      </c>
    </row>
    <row r="159" spans="1:19" x14ac:dyDescent="0.2">
      <c r="A159" s="292"/>
      <c r="B159" s="329" t="str">
        <f>'Council Own'!C14</f>
        <v>&lt;List Requirement Here&gt;</v>
      </c>
      <c r="C159" s="304" t="str">
        <f>IF('Council Own'!L14="A","A"," ")</f>
        <v xml:space="preserve"> </v>
      </c>
      <c r="E159" s="292">
        <v>5</v>
      </c>
      <c r="F159" s="329" t="str">
        <f>'Council Own'!C47</f>
        <v>&lt;List Requirement Here&gt;</v>
      </c>
      <c r="G159" s="304" t="str">
        <f>IF('Council Own'!L47="A","A"," ")</f>
        <v xml:space="preserve"> </v>
      </c>
      <c r="I159" s="292">
        <v>5</v>
      </c>
      <c r="J159" s="329" t="str">
        <f>'Council Own'!C71</f>
        <v>&lt;List Requirement Here&gt;</v>
      </c>
      <c r="K159" s="304" t="str">
        <f>IF('Council Own'!L71="A","A"," ")</f>
        <v xml:space="preserve"> </v>
      </c>
      <c r="M159" s="292">
        <v>5</v>
      </c>
      <c r="N159" s="329" t="str">
        <f>'Council Own'!C95</f>
        <v>&lt;List Requirement Here&gt;</v>
      </c>
      <c r="O159" s="304" t="str">
        <f>IF('Council Own'!L95="A","A"," ")</f>
        <v xml:space="preserve"> </v>
      </c>
      <c r="Q159" s="292">
        <v>5</v>
      </c>
      <c r="R159" s="329" t="str">
        <f>'Council Own'!C119</f>
        <v>&lt;List Requirement Here&gt;</v>
      </c>
      <c r="S159" s="304" t="str">
        <f>IF('Council Own'!L119="A","A"," ")</f>
        <v xml:space="preserve"> </v>
      </c>
    </row>
    <row r="160" spans="1:19" x14ac:dyDescent="0.2">
      <c r="A160" s="292">
        <v>3</v>
      </c>
      <c r="B160" s="329" t="str">
        <f>'Council Own'!C15</f>
        <v>&lt;List Requirement Here&gt;</v>
      </c>
      <c r="C160" s="304" t="str">
        <f>IF('Council Own'!L15="A","A"," ")</f>
        <v xml:space="preserve"> </v>
      </c>
      <c r="E160" s="292"/>
      <c r="F160" s="329" t="str">
        <f>'Council Own'!C48</f>
        <v>&lt;List Requirement Here&gt;</v>
      </c>
      <c r="G160" s="304" t="str">
        <f>IF('Council Own'!L48="A","A"," ")</f>
        <v xml:space="preserve"> </v>
      </c>
      <c r="I160" s="292"/>
      <c r="J160" s="329" t="str">
        <f>'Council Own'!C72</f>
        <v>&lt;List Requirement Here&gt;</v>
      </c>
      <c r="K160" s="304" t="str">
        <f>IF('Council Own'!L72="A","A"," ")</f>
        <v xml:space="preserve"> </v>
      </c>
      <c r="M160" s="292"/>
      <c r="N160" s="329" t="str">
        <f>'Council Own'!C96</f>
        <v>&lt;List Requirement Here&gt;</v>
      </c>
      <c r="O160" s="304" t="str">
        <f>IF('Council Own'!L96="A","A"," ")</f>
        <v xml:space="preserve"> </v>
      </c>
      <c r="Q160" s="292"/>
      <c r="R160" s="329" t="str">
        <f>'Council Own'!C120</f>
        <v>&lt;List Requirement Here&gt;</v>
      </c>
      <c r="S160" s="304" t="str">
        <f>IF('Council Own'!L120="A","A"," ")</f>
        <v xml:space="preserve"> </v>
      </c>
    </row>
    <row r="161" spans="1:19" x14ac:dyDescent="0.2">
      <c r="A161" s="292"/>
      <c r="B161" s="329" t="str">
        <f>'Council Own'!C16</f>
        <v>&lt;List Requirement Here&gt;</v>
      </c>
      <c r="C161" s="304" t="str">
        <f>IF('Council Own'!L16="A","A"," ")</f>
        <v xml:space="preserve"> </v>
      </c>
      <c r="E161" s="292"/>
      <c r="F161" s="329" t="str">
        <f>'Council Own'!C49</f>
        <v>&lt;List Requirement Here&gt;</v>
      </c>
      <c r="G161" s="304" t="str">
        <f>IF('Council Own'!L49="A","A"," ")</f>
        <v xml:space="preserve"> </v>
      </c>
      <c r="I161" s="292"/>
      <c r="J161" s="329" t="str">
        <f>'Council Own'!C73</f>
        <v>&lt;List Requirement Here&gt;</v>
      </c>
      <c r="K161" s="304" t="str">
        <f>IF('Council Own'!L73="A","A"," ")</f>
        <v xml:space="preserve"> </v>
      </c>
      <c r="M161" s="292"/>
      <c r="N161" s="329" t="str">
        <f>'Council Own'!C97</f>
        <v>&lt;List Requirement Here&gt;</v>
      </c>
      <c r="O161" s="304" t="str">
        <f>IF('Council Own'!L97="A","A"," ")</f>
        <v xml:space="preserve"> </v>
      </c>
      <c r="Q161" s="292"/>
      <c r="R161" s="329" t="str">
        <f>'Council Own'!C121</f>
        <v>&lt;List Requirement Here&gt;</v>
      </c>
      <c r="S161" s="304" t="str">
        <f>IF('Council Own'!L121="A","A"," ")</f>
        <v xml:space="preserve"> </v>
      </c>
    </row>
    <row r="162" spans="1:19" x14ac:dyDescent="0.2">
      <c r="A162" s="292"/>
      <c r="B162" s="329" t="str">
        <f>'Council Own'!C17</f>
        <v>&lt;List Requirement Here&gt;</v>
      </c>
      <c r="C162" s="304" t="str">
        <f>IF('Council Own'!L17="A","A"," ")</f>
        <v xml:space="preserve"> </v>
      </c>
      <c r="E162" s="292"/>
      <c r="F162" s="329" t="str">
        <f>'Council Own'!C50</f>
        <v>&lt;List Requirement Here&gt;</v>
      </c>
      <c r="G162" s="304" t="str">
        <f>IF('Council Own'!L50="A","A"," ")</f>
        <v xml:space="preserve"> </v>
      </c>
      <c r="I162" s="292"/>
      <c r="J162" s="329" t="str">
        <f>'Council Own'!C74</f>
        <v>&lt;List Requirement Here&gt;</v>
      </c>
      <c r="K162" s="304" t="str">
        <f>IF('Council Own'!L68="A","A"," ")</f>
        <v xml:space="preserve"> </v>
      </c>
      <c r="M162" s="292"/>
      <c r="N162" s="329" t="str">
        <f>'Council Own'!C98</f>
        <v>&lt;List Requirement Here&gt;</v>
      </c>
      <c r="O162" s="304" t="str">
        <f>IF('Council Own'!L98="A","A"," ")</f>
        <v xml:space="preserve"> </v>
      </c>
      <c r="Q162" s="292"/>
      <c r="R162" s="329" t="str">
        <f>'Council Own'!C122</f>
        <v>&lt;List Requirement Here&gt;</v>
      </c>
      <c r="S162" s="304" t="str">
        <f>IF('Council Own'!L122="A","A"," ")</f>
        <v xml:space="preserve"> </v>
      </c>
    </row>
    <row r="163" spans="1:19" x14ac:dyDescent="0.2">
      <c r="A163" s="292"/>
      <c r="B163" s="329" t="str">
        <f>'Council Own'!C18</f>
        <v>&lt;List Requirement Here&gt;</v>
      </c>
      <c r="C163" s="304" t="str">
        <f>IF('Council Own'!L18="A","A"," ")</f>
        <v xml:space="preserve"> </v>
      </c>
    </row>
    <row r="164" spans="1:19" x14ac:dyDescent="0.2">
      <c r="A164" s="292">
        <v>4</v>
      </c>
      <c r="B164" s="329" t="str">
        <f>'Council Own'!C19</f>
        <v>&lt;List Requirement Here&gt;</v>
      </c>
      <c r="C164" s="304" t="str">
        <f>IF('Council Own'!L19="A","A"," ")</f>
        <v xml:space="preserve"> </v>
      </c>
    </row>
    <row r="165" spans="1:19" x14ac:dyDescent="0.2">
      <c r="A165" s="292"/>
      <c r="B165" s="329" t="str">
        <f>'Council Own'!C20</f>
        <v>&lt;List Requirement Here&gt;</v>
      </c>
      <c r="C165" s="304" t="str">
        <f>IF('Council Own'!L20="A","A"," ")</f>
        <v xml:space="preserve"> </v>
      </c>
    </row>
    <row r="166" spans="1:19" x14ac:dyDescent="0.2">
      <c r="A166" s="292"/>
      <c r="B166" s="329" t="str">
        <f>'Council Own'!C21</f>
        <v>&lt;List Requirement Here&gt;</v>
      </c>
      <c r="C166" s="304" t="str">
        <f>IF('Council Own'!L21="A","A"," ")</f>
        <v xml:space="preserve"> </v>
      </c>
    </row>
    <row r="167" spans="1:19" x14ac:dyDescent="0.2">
      <c r="A167" s="292"/>
      <c r="B167" s="329" t="str">
        <f>'Council Own'!C22</f>
        <v>&lt;List Requirement Here&gt;</v>
      </c>
      <c r="C167" s="304" t="str">
        <f>IF('Council Own'!L22="A","A"," ")</f>
        <v xml:space="preserve"> </v>
      </c>
    </row>
    <row r="168" spans="1:19" x14ac:dyDescent="0.2">
      <c r="A168" s="292">
        <v>5</v>
      </c>
      <c r="B168" s="329" t="str">
        <f>'Council Own'!C23</f>
        <v>&lt;List Requirement Here&gt;</v>
      </c>
      <c r="C168" s="304" t="str">
        <f>IF('Council Own'!L23="A","A"," ")</f>
        <v xml:space="preserve"> </v>
      </c>
    </row>
    <row r="169" spans="1:19" x14ac:dyDescent="0.2">
      <c r="A169" s="292"/>
      <c r="B169" s="329" t="str">
        <f>'Council Own'!C24</f>
        <v>&lt;List Requirement Here&gt;</v>
      </c>
      <c r="C169" s="304" t="str">
        <f>IF('Council Own'!L24="A","A"," ")</f>
        <v xml:space="preserve"> </v>
      </c>
    </row>
    <row r="170" spans="1:19" x14ac:dyDescent="0.2">
      <c r="A170" s="292"/>
      <c r="B170" s="329" t="str">
        <f>'Council Own'!C25</f>
        <v>&lt;List Requirement Here&gt;</v>
      </c>
      <c r="C170" s="304" t="str">
        <f>IF('Council Own'!L25="A","A"," ")</f>
        <v xml:space="preserve"> </v>
      </c>
    </row>
    <row r="171" spans="1:19" x14ac:dyDescent="0.2">
      <c r="A171" s="292"/>
      <c r="B171" s="329" t="str">
        <f>'Council Own'!C26</f>
        <v>&lt;List Requirement Here&gt;</v>
      </c>
      <c r="C171" s="304" t="str">
        <f>IF('Council Own'!L26="A","A","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10</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IF(Badges!M58="A","A"," ")</f>
        <v xml:space="preserve"> </v>
      </c>
      <c r="I4" s="292"/>
      <c r="J4" s="293" t="str">
        <f>Badges!C132</f>
        <v>Make a bead bracelet</v>
      </c>
      <c r="K4" s="295" t="str">
        <f>IF(Badges!M132="A","A"," ")</f>
        <v xml:space="preserve"> </v>
      </c>
      <c r="M4" s="292"/>
      <c r="N4" s="293" t="str">
        <f>Badges!C205</f>
        <v>Have some Leave No Trace fun</v>
      </c>
      <c r="O4" s="295" t="str">
        <f>IF(Badges!M205="A","A"," ")</f>
        <v xml:space="preserve"> </v>
      </c>
      <c r="Q4" s="292"/>
      <c r="R4" s="293" t="str">
        <f>Badges!C279</f>
        <v>Wildlife awareness party</v>
      </c>
      <c r="S4" s="295" t="str">
        <f>IF(Badges!M279="A","A"," ")</f>
        <v xml:space="preserve"> </v>
      </c>
      <c r="T4" s="510"/>
      <c r="U4" s="510"/>
    </row>
    <row r="5" spans="1:21" ht="12.75" customHeight="1" x14ac:dyDescent="0.2">
      <c r="A5" s="505" t="str">
        <f>Summary!A4</f>
        <v>Digital Photographer</v>
      </c>
      <c r="B5" s="506"/>
      <c r="C5" s="296" t="str">
        <f>IF(Badges!M28="C","C",IF(Badges!M28="P","P",""))</f>
        <v/>
      </c>
      <c r="E5" s="292"/>
      <c r="F5" s="293" t="str">
        <f>Badges!C59</f>
        <v>Find out more about three</v>
      </c>
      <c r="G5" s="295" t="str">
        <f>IF(Badges!M59="A","A"," ")</f>
        <v xml:space="preserve"> </v>
      </c>
      <c r="I5" s="292"/>
      <c r="J5" s="293" t="str">
        <f>Badges!C133</f>
        <v>Make two necklaces with different</v>
      </c>
      <c r="K5" s="295" t="str">
        <f>IF(Badges!M133="A","A"," ")</f>
        <v xml:space="preserve"> </v>
      </c>
      <c r="M5" s="292"/>
      <c r="N5" s="293" t="str">
        <f>Badges!C206</f>
        <v>Be a scientist-and keep a journal</v>
      </c>
      <c r="O5" s="295" t="str">
        <f>IF(Badges!M206="A","A"," ")</f>
        <v xml:space="preserve"> </v>
      </c>
      <c r="Q5" s="292"/>
      <c r="R5" s="293" t="str">
        <f>Badges!C280</f>
        <v>Create a backyard habitat</v>
      </c>
      <c r="S5" s="295" t="str">
        <f>IF(Badges!M280="A","A"," ")</f>
        <v xml:space="preserve"> </v>
      </c>
      <c r="T5" s="510"/>
      <c r="U5" s="510"/>
    </row>
    <row r="6" spans="1:21" ht="12.75" customHeight="1" x14ac:dyDescent="0.2">
      <c r="A6" s="497" t="str">
        <f>Summary!A5</f>
        <v>Staying Fit</v>
      </c>
      <c r="B6" s="498"/>
      <c r="C6" s="297" t="str">
        <f>IF(Badges!M51="C","C",IF(Badges!M51="P","P",""))</f>
        <v/>
      </c>
      <c r="E6" s="292"/>
      <c r="F6" s="293" t="str">
        <f>Badges!C60</f>
        <v>Oh say, can you see</v>
      </c>
      <c r="G6" s="295" t="str">
        <f>IF(Badges!M60="A","A"," ")</f>
        <v xml:space="preserve"> </v>
      </c>
      <c r="I6" s="292"/>
      <c r="J6" s="293" t="str">
        <f>Badges!C134</f>
        <v>Make jewelry from nature</v>
      </c>
      <c r="K6" s="295" t="str">
        <f>IF(Badges!M134="A","A"," ")</f>
        <v xml:space="preserve"> </v>
      </c>
      <c r="M6" s="292"/>
      <c r="N6" s="293" t="str">
        <f>Badges!C207</f>
        <v>Try a new adventure</v>
      </c>
      <c r="O6" s="295" t="str">
        <f>IF(Badges!M207="A","A"," ")</f>
        <v xml:space="preserve"> </v>
      </c>
      <c r="Q6" s="292"/>
      <c r="R6" s="293" t="str">
        <f>Badges!C281</f>
        <v>Help clean up an animal habitat</v>
      </c>
      <c r="S6" s="295" t="str">
        <f>IF(Badges!M281="A","A"," ")</f>
        <v xml:space="preserve"> </v>
      </c>
      <c r="T6" s="510"/>
      <c r="U6" s="510"/>
    </row>
    <row r="7" spans="1:21" x14ac:dyDescent="0.2">
      <c r="A7" s="497" t="str">
        <f>Summary!A6</f>
        <v>Musician</v>
      </c>
      <c r="B7" s="498"/>
      <c r="C7" s="297" t="str">
        <f>IF(Badges!M74="C","C",IF(Badges!M74="P","P",""))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IF(Badges!M97="C","C",IF(Badges!M97="P","P",""))</f>
        <v/>
      </c>
      <c r="E8" s="292"/>
      <c r="F8" s="293" t="str">
        <f>Badges!C62</f>
        <v>Take a music poll</v>
      </c>
      <c r="G8" s="295" t="str">
        <f>IF(Badges!M62="A","A"," ")</f>
        <v xml:space="preserve"> </v>
      </c>
      <c r="I8" s="292"/>
      <c r="J8" s="293" t="str">
        <f>Badges!C136</f>
        <v>Friendship ring from Ireland</v>
      </c>
      <c r="K8" s="295" t="str">
        <f>IF(Badges!M136="A","A"," ")</f>
        <v xml:space="preserve"> </v>
      </c>
      <c r="M8" s="292"/>
      <c r="N8" s="293" t="str">
        <f>Badges!C209</f>
        <v>Gather around the campfire</v>
      </c>
      <c r="O8" s="295" t="str">
        <f>IF(Badges!M209="A","A"," ")</f>
        <v xml:space="preserve"> </v>
      </c>
      <c r="Q8" s="292">
        <v>1</v>
      </c>
      <c r="R8" s="293" t="str">
        <f>Badges!C285</f>
        <v>Decide who you are</v>
      </c>
      <c r="S8" s="294"/>
    </row>
    <row r="9" spans="1:21" x14ac:dyDescent="0.2">
      <c r="A9" s="502" t="str">
        <f>Summary!A8</f>
        <v>Scribe</v>
      </c>
      <c r="B9" s="503"/>
      <c r="C9" s="298" t="str">
        <f>IF(Badges!M120="C","C",IF(Badges!M120="P","P",""))</f>
        <v/>
      </c>
      <c r="E9" s="292"/>
      <c r="F9" s="293" t="str">
        <f>Badges!C63</f>
        <v>Go to a live musical performance</v>
      </c>
      <c r="G9" s="295" t="str">
        <f>IF(Badges!M63="A","A"," ")</f>
        <v xml:space="preserve"> </v>
      </c>
      <c r="I9" s="292"/>
      <c r="J9" s="293" t="str">
        <f>Badges!C137</f>
        <v>American Indian animal jewelry</v>
      </c>
      <c r="K9" s="295" t="str">
        <f>IF(Badges!M137="A","A"," ")</f>
        <v xml:space="preserve"> </v>
      </c>
      <c r="M9" s="292"/>
      <c r="N9" s="293" t="str">
        <f>Badges!C210</f>
        <v>Do a night watch</v>
      </c>
      <c r="O9" s="295" t="str">
        <f>IF(Badges!M210="A","A"," ")</f>
        <v xml:space="preserve"> </v>
      </c>
      <c r="Q9" s="292"/>
      <c r="R9" s="293" t="str">
        <f>Badges!C286</f>
        <v>Write her diary</v>
      </c>
      <c r="S9" s="295" t="str">
        <f>IF(Badges!M286="A","A"," ")</f>
        <v xml:space="preserve"> </v>
      </c>
    </row>
    <row r="10" spans="1:21" x14ac:dyDescent="0.2">
      <c r="A10" s="504" t="str">
        <f>Summary!A9</f>
        <v>It's Your Planet -- Love It!</v>
      </c>
      <c r="B10" s="504"/>
      <c r="C10" s="504"/>
      <c r="E10" s="292"/>
      <c r="F10" s="293" t="str">
        <f>Badges!C64</f>
        <v>Interview someone with a job in</v>
      </c>
      <c r="G10" s="295" t="str">
        <f>IF(Badges!M64="A","A"," ")</f>
        <v xml:space="preserve"> </v>
      </c>
      <c r="I10" s="292"/>
      <c r="J10" s="293" t="str">
        <f>Badges!C138</f>
        <v>Name pendant from Egypt</v>
      </c>
      <c r="K10" s="295" t="str">
        <f>IF(Badges!M138="A","A"," ")</f>
        <v xml:space="preserve"> </v>
      </c>
      <c r="M10" s="292"/>
      <c r="N10" s="293" t="str">
        <f>Badges!C211</f>
        <v>Have fun with flashlights</v>
      </c>
      <c r="O10" s="295" t="str">
        <f>IF(Badges!M211="A","A"," ")</f>
        <v xml:space="preserve"> </v>
      </c>
      <c r="Q10" s="292"/>
      <c r="R10" s="293" t="str">
        <f>Badges!C287</f>
        <v>Write a speech for your character</v>
      </c>
      <c r="S10" s="295" t="str">
        <f>IF(Badges!M287="A","A"," ")</f>
        <v xml:space="preserve"> </v>
      </c>
    </row>
    <row r="11" spans="1:21" x14ac:dyDescent="0.2">
      <c r="A11" s="505" t="str">
        <f>Summary!A10</f>
        <v>Jeweler</v>
      </c>
      <c r="B11" s="506"/>
      <c r="C11" s="296" t="str">
        <f>IF(Badges!M144="C","C",IF(Badges!M144="P","P",""))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IF(Badges!M288="A","A"," ")</f>
        <v xml:space="preserve"> </v>
      </c>
    </row>
    <row r="12" spans="1:21" x14ac:dyDescent="0.2">
      <c r="A12" s="497" t="str">
        <f>Summary!A11</f>
        <v>Gardener</v>
      </c>
      <c r="B12" s="498"/>
      <c r="C12" s="297" t="str">
        <f>IF(Badges!M167="C","C",IF(Badges!M167="P","P",""))</f>
        <v/>
      </c>
      <c r="E12" s="292"/>
      <c r="F12" s="293" t="str">
        <f>Badges!C66</f>
        <v>Make a simple instrument</v>
      </c>
      <c r="G12" s="295" t="str">
        <f>IF(Badges!M66="A","A"," ")</f>
        <v xml:space="preserve"> </v>
      </c>
      <c r="I12" s="292"/>
      <c r="J12" s="293" t="str">
        <f>Badges!C140</f>
        <v>Make jewelry for a friend</v>
      </c>
      <c r="K12" s="295" t="str">
        <f>IF(Badges!M140="A","A","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IF(Badges!M190="C","C",IF(Badges!M190="P","P",""))</f>
        <v/>
      </c>
      <c r="E13" s="292"/>
      <c r="F13" s="293" t="str">
        <f>Badges!C67</f>
        <v>Compose your own song</v>
      </c>
      <c r="G13" s="295" t="str">
        <f>IF(Badges!M67="A","A"," ")</f>
        <v xml:space="preserve"> </v>
      </c>
      <c r="I13" s="292"/>
      <c r="J13" s="293" t="str">
        <f>Badges!C141</f>
        <v>Make jewelry for the girls in your</v>
      </c>
      <c r="K13" s="295" t="str">
        <f>IF(Badges!M141="A","A"," ")</f>
        <v xml:space="preserve"> </v>
      </c>
      <c r="M13" s="292"/>
      <c r="N13" s="293" t="str">
        <f>Badges!C216</f>
        <v>Get a bike ready to ride</v>
      </c>
      <c r="O13" s="295" t="str">
        <f>IF(Badges!M216="A","A"," ")</f>
        <v xml:space="preserve"> </v>
      </c>
      <c r="Q13" s="292"/>
      <c r="R13" s="293" t="str">
        <f>Badges!C290</f>
        <v>Do it yourself</v>
      </c>
      <c r="S13" s="295" t="str">
        <f>IF(Badges!M290="A","A"," ")</f>
        <v xml:space="preserve"> </v>
      </c>
    </row>
    <row r="14" spans="1:21" x14ac:dyDescent="0.2">
      <c r="A14" s="497" t="str">
        <f>Summary!A13</f>
        <v>Camper</v>
      </c>
      <c r="B14" s="498"/>
      <c r="C14" s="297" t="str">
        <f>IF(Badges!M213="C","C",IF(Badges!M213="P","P",""))</f>
        <v/>
      </c>
      <c r="E14" s="292"/>
      <c r="F14" s="293" t="str">
        <f>Badges!C68</f>
        <v>Make up lyrics to a song</v>
      </c>
      <c r="G14" s="295" t="str">
        <f>IF(Badges!M68="A","A"," ")</f>
        <v xml:space="preserve"> </v>
      </c>
      <c r="I14" s="292"/>
      <c r="J14" s="293" t="str">
        <f>Badges!C142</f>
        <v>Make jewelry for a relative</v>
      </c>
      <c r="K14" s="295" t="str">
        <f>IF(Badges!M142="A","A"," ")</f>
        <v xml:space="preserve"> </v>
      </c>
      <c r="M14" s="292"/>
      <c r="N14" s="293" t="str">
        <f>Badges!C217</f>
        <v>Help take care of a car</v>
      </c>
      <c r="O14" s="295" t="str">
        <f>IF(Badges!M217="A","A"," ")</f>
        <v xml:space="preserve"> </v>
      </c>
      <c r="Q14" s="292"/>
      <c r="R14" s="293" t="str">
        <f>Badges!C291</f>
        <v>Make two or three accessories</v>
      </c>
      <c r="S14" s="295" t="str">
        <f>IF(Badges!M291="A","A"," ")</f>
        <v xml:space="preserve"> </v>
      </c>
    </row>
    <row r="15" spans="1:21" x14ac:dyDescent="0.2">
      <c r="A15" s="502" t="str">
        <f>Summary!A14</f>
        <v>Independence</v>
      </c>
      <c r="B15" s="503"/>
      <c r="C15" s="298" t="str">
        <f>IF(Badges!M236="C","C",IF(Badges!M236="P","P",""))</f>
        <v/>
      </c>
      <c r="E15" s="292">
        <v>5</v>
      </c>
      <c r="F15" s="293" t="str">
        <f>Badges!C69</f>
        <v>Perform your music</v>
      </c>
      <c r="G15" s="294"/>
      <c r="I15" s="500" t="str">
        <f>Badges!B145</f>
        <v>Gardener</v>
      </c>
      <c r="J15" s="501"/>
      <c r="K15" s="501"/>
      <c r="M15" s="292"/>
      <c r="N15" s="293" t="str">
        <f>Badges!C218</f>
        <v>Use public transportation</v>
      </c>
      <c r="O15" s="295" t="str">
        <f>IF(Badges!M218="A","A"," ")</f>
        <v xml:space="preserve"> </v>
      </c>
      <c r="Q15" s="292"/>
      <c r="R15" s="293" t="str">
        <f>Badges!C292</f>
        <v>Draw it out</v>
      </c>
      <c r="S15" s="295" t="str">
        <f>IF(Badges!M292="A","A"," ")</f>
        <v xml:space="preserve"> </v>
      </c>
    </row>
    <row r="16" spans="1:21" x14ac:dyDescent="0.2">
      <c r="A16" s="504" t="str">
        <f>Summary!A15</f>
        <v>It's Your Story -- Tell It!</v>
      </c>
      <c r="B16" s="504"/>
      <c r="C16" s="504"/>
      <c r="E16" s="292"/>
      <c r="F16" s="293" t="str">
        <f>Badges!C70</f>
        <v>Create a performance</v>
      </c>
      <c r="G16" s="295" t="str">
        <f>IF(Badges!M70="A","A","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IF(Badges!M260="C","C",IF(Badges!M260="P","P",""))</f>
        <v/>
      </c>
      <c r="E17" s="292"/>
      <c r="F17" s="293" t="str">
        <f>Badges!C71</f>
        <v>Perform in a musical event</v>
      </c>
      <c r="G17" s="295" t="str">
        <f>IF(Badges!M71="A","A"," ")</f>
        <v xml:space="preserve"> </v>
      </c>
      <c r="I17" s="292"/>
      <c r="J17" s="293" t="str">
        <f>Badges!C147</f>
        <v>Visit an outdoor garden</v>
      </c>
      <c r="K17" s="295" t="str">
        <f>IF(Badges!M146="A","A"," ")</f>
        <v xml:space="preserve"> </v>
      </c>
      <c r="M17" s="292"/>
      <c r="N17" s="293" t="str">
        <f>Badges!C220</f>
        <v>Become a laundry expert</v>
      </c>
      <c r="O17" s="295" t="str">
        <f>IF(Badges!M220="A","A"," ")</f>
        <v xml:space="preserve"> </v>
      </c>
      <c r="Q17" s="292"/>
      <c r="R17" s="293" t="str">
        <f>Badges!C294</f>
        <v>What are your chores/duties</v>
      </c>
      <c r="S17" s="295" t="str">
        <f>IF(Badges!M294="A","A"," ")</f>
        <v xml:space="preserve"> </v>
      </c>
    </row>
    <row r="18" spans="1:19" x14ac:dyDescent="0.2">
      <c r="A18" s="497" t="str">
        <f>Summary!A17</f>
        <v>Animal Habitats</v>
      </c>
      <c r="B18" s="498"/>
      <c r="C18" s="297" t="str">
        <f>IF(Badges!M283="C","C",IF(Badges!M283="P","P",""))</f>
        <v/>
      </c>
      <c r="E18" s="292"/>
      <c r="F18" s="293" t="str">
        <f>Badges!C72</f>
        <v>Add to your skills</v>
      </c>
      <c r="G18" s="295" t="str">
        <f>IF(Badges!M72="A","A"," ")</f>
        <v xml:space="preserve"> </v>
      </c>
      <c r="I18" s="292"/>
      <c r="J18" s="293" t="str">
        <f>Badges!C148</f>
        <v>Visit an indoor garden</v>
      </c>
      <c r="K18" s="295" t="str">
        <f>IF(Badges!M147="A","A"," ")</f>
        <v xml:space="preserve"> </v>
      </c>
      <c r="M18" s="292"/>
      <c r="N18" s="293" t="str">
        <f>Badges!C221</f>
        <v>Learn two basic sewing skills-and</v>
      </c>
      <c r="O18" s="295" t="str">
        <f>IF(Badges!M221="A","A"," ")</f>
        <v xml:space="preserve"> </v>
      </c>
      <c r="Q18" s="292"/>
      <c r="R18" s="293" t="str">
        <f>Badges!C295</f>
        <v>Food and meals</v>
      </c>
      <c r="S18" s="295" t="str">
        <f>IF(Badges!M295="A","A"," ")</f>
        <v xml:space="preserve"> </v>
      </c>
    </row>
    <row r="19" spans="1:19" x14ac:dyDescent="0.2">
      <c r="A19" s="497" t="str">
        <f>Summary!A18</f>
        <v>Playing the Past</v>
      </c>
      <c r="B19" s="498"/>
      <c r="C19" s="297" t="str">
        <f>IF(Badges!M306="C","C",IF(Badges!M306="P","P",""))</f>
        <v/>
      </c>
      <c r="E19" s="500" t="str">
        <f>Badges!B75</f>
        <v>Entertainment Technology</v>
      </c>
      <c r="F19" s="501"/>
      <c r="G19" s="501"/>
      <c r="I19" s="292"/>
      <c r="J19" s="293" t="str">
        <f>Badges!C149</f>
        <v>Visit a landscaped garden</v>
      </c>
      <c r="K19" s="295" t="str">
        <f>IF(Badges!M148="A","A"," ")</f>
        <v xml:space="preserve"> </v>
      </c>
      <c r="M19" s="292"/>
      <c r="N19" s="293" t="str">
        <f>Badges!C222</f>
        <v>Try on the role of clothes</v>
      </c>
      <c r="O19" s="295" t="str">
        <f>IF(Badges!M222="A","A"," ")</f>
        <v xml:space="preserve"> </v>
      </c>
      <c r="Q19" s="292"/>
      <c r="R19" s="293" t="str">
        <f>Badges!C296</f>
        <v>Home Sweet Home</v>
      </c>
      <c r="S19" s="295" t="str">
        <f>IF(Badges!M296="A","A"," ")</f>
        <v xml:space="preserve"> </v>
      </c>
    </row>
    <row r="20" spans="1:19" x14ac:dyDescent="0.2">
      <c r="A20" s="497" t="str">
        <f>Summary!A19</f>
        <v>Product Designer</v>
      </c>
      <c r="B20" s="498"/>
      <c r="C20" s="297" t="str">
        <f>IF(Badges!M329="C","C",IF(Badges!M329="P","P",""))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IF(Badges!M352="C","C",IF(Badges!M352="P","P",""))</f>
        <v/>
      </c>
      <c r="E21" s="292"/>
      <c r="F21" s="293" t="str">
        <f>Badges!C77</f>
        <v>Make a flip book</v>
      </c>
      <c r="G21" s="295" t="str">
        <f>IF(Badges!M77="A","A"," ")</f>
        <v xml:space="preserve"> </v>
      </c>
      <c r="I21" s="292"/>
      <c r="J21" s="293" t="str">
        <f>Badges!C151</f>
        <v>Plan your dream garden</v>
      </c>
      <c r="K21" s="295" t="str">
        <f>IF(Badges!M150="A","A"," ")</f>
        <v xml:space="preserve"> </v>
      </c>
      <c r="M21" s="292"/>
      <c r="N21" s="293" t="str">
        <f>Badges!C224</f>
        <v>At school</v>
      </c>
      <c r="O21" s="295" t="str">
        <f>IF(Badges!M224="A","A"," ")</f>
        <v xml:space="preserve"> </v>
      </c>
      <c r="Q21" s="292"/>
      <c r="R21" s="293" t="str">
        <f>Badges!C298</f>
        <v>Make music</v>
      </c>
      <c r="S21" s="295" t="str">
        <f>IF(Badges!M298="A","A"," ")</f>
        <v xml:space="preserve"> </v>
      </c>
    </row>
    <row r="22" spans="1:19" x14ac:dyDescent="0.2">
      <c r="A22" s="299"/>
      <c r="B22" s="300"/>
      <c r="C22" s="340"/>
      <c r="E22" s="292"/>
      <c r="F22" s="293" t="str">
        <f>Badges!C78</f>
        <v>Play around with stop-action</v>
      </c>
      <c r="G22" s="295" t="str">
        <f>IF(Badges!M78="A","A"," ")</f>
        <v xml:space="preserve"> </v>
      </c>
      <c r="I22" s="292"/>
      <c r="J22" s="293" t="str">
        <f>Badges!C152</f>
        <v>Look into surprising gardens</v>
      </c>
      <c r="K22" s="295" t="str">
        <f>IF(Badges!M151="A","A"," ")</f>
        <v xml:space="preserve"> </v>
      </c>
      <c r="M22" s="292"/>
      <c r="N22" s="293" t="str">
        <f>Badges!C225</f>
        <v>At home</v>
      </c>
      <c r="O22" s="295" t="str">
        <f>IF(Badges!M225="A","A"," ")</f>
        <v xml:space="preserve"> </v>
      </c>
      <c r="Q22" s="292"/>
      <c r="R22" s="293" t="str">
        <f>Badges!C299</f>
        <v>Play a game-or two</v>
      </c>
      <c r="S22" s="295" t="str">
        <f>IF(Badges!M299="A","A"," ")</f>
        <v xml:space="preserve"> </v>
      </c>
    </row>
    <row r="23" spans="1:19" x14ac:dyDescent="0.2">
      <c r="A23" s="500" t="str">
        <f>Badges!B6</f>
        <v>Digital Photographer</v>
      </c>
      <c r="B23" s="501"/>
      <c r="C23" s="501"/>
      <c r="E23" s="292"/>
      <c r="F23" s="293" t="str">
        <f>Badges!C79</f>
        <v>Make your own thaumatrope</v>
      </c>
      <c r="G23" s="295" t="str">
        <f>IF(Badges!M79="A","A"," ")</f>
        <v xml:space="preserve"> </v>
      </c>
      <c r="I23" s="292"/>
      <c r="J23" s="293" t="str">
        <f>Badges!C153</f>
        <v>Make a mini Zen garden</v>
      </c>
      <c r="K23" s="295" t="str">
        <f>IF(Badges!M152="A","A"," ")</f>
        <v xml:space="preserve"> </v>
      </c>
      <c r="M23" s="292"/>
      <c r="N23" s="293" t="str">
        <f>Badges!C226</f>
        <v>With your friends</v>
      </c>
      <c r="O23" s="295" t="str">
        <f>IF(Badges!M226="A","A"," ")</f>
        <v xml:space="preserve"> </v>
      </c>
      <c r="Q23" s="292"/>
      <c r="R23" s="293" t="str">
        <f>Badges!C300</f>
        <v>Create art</v>
      </c>
      <c r="S23" s="295" t="str">
        <f>IF(Badges!M300="A","A","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IF(Badges!M8="A","A"," ")</f>
        <v xml:space="preserve"> </v>
      </c>
      <c r="E25" s="292"/>
      <c r="F25" s="293" t="str">
        <f>Badges!C81</f>
        <v>Use a free downloadable program</v>
      </c>
      <c r="G25" s="295" t="str">
        <f>IF(Badges!M81="A","A"," ")</f>
        <v xml:space="preserve"> </v>
      </c>
      <c r="I25" s="292"/>
      <c r="J25" s="293" t="str">
        <f>Badges!C155</f>
        <v>Find six plants that will grow in your</v>
      </c>
      <c r="K25" s="295" t="str">
        <f>IF(Badges!M154="A","A"," ")</f>
        <v xml:space="preserve"> </v>
      </c>
      <c r="M25" s="292"/>
      <c r="N25" s="293" t="str">
        <f>Badges!C228</f>
        <v>Solve a pesky plumbing problem</v>
      </c>
      <c r="O25" s="295" t="str">
        <f>IF(Badges!M228="A","A"," ")</f>
        <v xml:space="preserve"> </v>
      </c>
      <c r="Q25" s="292"/>
      <c r="R25" s="293" t="str">
        <f>Badges!C302</f>
        <v>Make your own event</v>
      </c>
      <c r="S25" s="295" t="str">
        <f>IF(Badges!M302="A","A"," ")</f>
        <v xml:space="preserve"> </v>
      </c>
    </row>
    <row r="26" spans="1:19" x14ac:dyDescent="0.2">
      <c r="A26" s="292"/>
      <c r="B26" s="293" t="str">
        <f>Badges!C9</f>
        <v>Visit a camera store</v>
      </c>
      <c r="C26" s="295" t="str">
        <f>IF(Badges!M9="A","A"," ")</f>
        <v xml:space="preserve"> </v>
      </c>
      <c r="E26" s="292"/>
      <c r="F26" s="293" t="str">
        <f>Badges!C82</f>
        <v>Go onto an interactive site</v>
      </c>
      <c r="G26" s="295" t="str">
        <f>IF(Badges!M82="A","A"," ")</f>
        <v xml:space="preserve"> </v>
      </c>
      <c r="I26" s="292"/>
      <c r="J26" s="293" t="str">
        <f>Badges!C156</f>
        <v>Find six plants that grow in different</v>
      </c>
      <c r="K26" s="295" t="str">
        <f>IF(Badges!M155="A","A"," ")</f>
        <v xml:space="preserve"> </v>
      </c>
      <c r="M26" s="292"/>
      <c r="N26" s="293" t="str">
        <f>Badges!C229</f>
        <v>Clean to the beat</v>
      </c>
      <c r="O26" s="295" t="str">
        <f>IF(Badges!M229="A","A"," ")</f>
        <v xml:space="preserve"> </v>
      </c>
      <c r="Q26" s="292"/>
      <c r="R26" s="293" t="str">
        <f>Badges!C303</f>
        <v>Have a living-history party</v>
      </c>
      <c r="S26" s="295" t="str">
        <f>IF(Badges!M303="A","A"," ")</f>
        <v xml:space="preserve"> </v>
      </c>
    </row>
    <row r="27" spans="1:19" x14ac:dyDescent="0.2">
      <c r="A27" s="292"/>
      <c r="B27" s="293" t="str">
        <f>Badges!C10</f>
        <v>Teach yourself the basics</v>
      </c>
      <c r="C27" s="295" t="str">
        <f>IF(Badges!M10="A","A"," ")</f>
        <v xml:space="preserve"> </v>
      </c>
      <c r="E27" s="292"/>
      <c r="F27" s="293" t="str">
        <f>Badges!C79</f>
        <v>Make your own thaumatrope</v>
      </c>
      <c r="G27" s="295" t="str">
        <f>IF(Badges!M83="A","A"," ")</f>
        <v xml:space="preserve"> </v>
      </c>
      <c r="I27" s="292"/>
      <c r="J27" s="293" t="str">
        <f>Badges!C157</f>
        <v>Find six seasonal plants</v>
      </c>
      <c r="K27" s="295" t="str">
        <f>IF(Badges!M156="A","A"," ")</f>
        <v xml:space="preserve"> </v>
      </c>
      <c r="M27" s="292"/>
      <c r="N27" s="293" t="str">
        <f>Badges!C230</f>
        <v>Hang something up</v>
      </c>
      <c r="O27" s="295" t="str">
        <f>IF(Badges!M230="A","A"," ")</f>
        <v xml:space="preserve"> </v>
      </c>
      <c r="Q27" s="292"/>
      <c r="R27" s="293" t="str">
        <f>Badges!C304</f>
        <v>Attend a history-oriented event in</v>
      </c>
      <c r="S27" s="295" t="str">
        <f>IF(Badges!M304="A","A","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IF(Badges!M12="A","A"," ")</f>
        <v xml:space="preserve"> </v>
      </c>
      <c r="E29" s="292"/>
      <c r="F29" s="293" t="str">
        <f>Badges!C85</f>
        <v>Create a roller coaster with marbles</v>
      </c>
      <c r="G29" s="295" t="str">
        <f>IF(Badges!M85="A","A"," ")</f>
        <v xml:space="preserve"> </v>
      </c>
      <c r="I29" s="292"/>
      <c r="J29" s="293" t="str">
        <f>Badges!C159</f>
        <v>Experiment with soil</v>
      </c>
      <c r="K29" s="295" t="str">
        <f>IF(Badges!M158="A","A"," ")</f>
        <v xml:space="preserve"> </v>
      </c>
      <c r="M29" s="292"/>
      <c r="N29" s="293" t="str">
        <f>Badges!C232</f>
        <v>Stay home alone</v>
      </c>
      <c r="O29" s="295" t="str">
        <f>IF(Badges!M232="A","A"," ")</f>
        <v xml:space="preserve"> </v>
      </c>
      <c r="Q29" s="292">
        <v>1</v>
      </c>
      <c r="R29" s="293" t="str">
        <f>Badges!C308</f>
        <v>Observe what makes a great</v>
      </c>
      <c r="S29" s="294"/>
    </row>
    <row r="30" spans="1:19" x14ac:dyDescent="0.2">
      <c r="A30" s="292"/>
      <c r="B30" s="293" t="str">
        <f>Badges!C13</f>
        <v>Photograph a pet</v>
      </c>
      <c r="C30" s="295" t="str">
        <f>IF(Badges!M13="A","A"," ")</f>
        <v xml:space="preserve"> </v>
      </c>
      <c r="E30" s="292"/>
      <c r="F30" s="293" t="str">
        <f>Badges!C86</f>
        <v>Catapult some stuff</v>
      </c>
      <c r="G30" s="295" t="str">
        <f>IF(Badges!M86="A","A"," ")</f>
        <v xml:space="preserve"> </v>
      </c>
      <c r="I30" s="292"/>
      <c r="J30" s="293" t="str">
        <f>Badges!C160</f>
        <v>Experiment with water</v>
      </c>
      <c r="K30" s="295" t="str">
        <f>IF(Badges!M159="A","A"," ")</f>
        <v xml:space="preserve"> </v>
      </c>
      <c r="M30" s="292"/>
      <c r="N30" s="293" t="str">
        <f>Badges!C233</f>
        <v>Run a family errand</v>
      </c>
      <c r="O30" s="295" t="str">
        <f>IF(Badges!M233="A","A"," ")</f>
        <v xml:space="preserve"> </v>
      </c>
      <c r="Q30" s="292"/>
      <c r="R30" s="293" t="str">
        <f>Badges!C309</f>
        <v>Choose a product you use at school</v>
      </c>
      <c r="S30" s="295" t="str">
        <f>IF(Badges!M309="A","A"," ")</f>
        <v xml:space="preserve"> </v>
      </c>
    </row>
    <row r="31" spans="1:19" x14ac:dyDescent="0.2">
      <c r="A31" s="292"/>
      <c r="B31" s="293" t="str">
        <f>Badges!C14</f>
        <v>Photograph a landscape</v>
      </c>
      <c r="C31" s="295" t="str">
        <f>IF(Badges!M14="A","A"," ")</f>
        <v xml:space="preserve"> </v>
      </c>
      <c r="E31" s="292"/>
      <c r="F31" s="293" t="str">
        <f>Badges!C83</f>
        <v>Talk to a developer</v>
      </c>
      <c r="G31" s="295" t="str">
        <f>IF(Badges!M87="A","A"," ")</f>
        <v xml:space="preserve"> </v>
      </c>
      <c r="I31" s="292"/>
      <c r="J31" s="293" t="str">
        <f>Badges!C161</f>
        <v>Experiment with sunlight</v>
      </c>
      <c r="K31" s="295" t="str">
        <f>IF(Badges!M160="A","A"," ")</f>
        <v xml:space="preserve"> </v>
      </c>
      <c r="M31" s="292"/>
      <c r="N31" s="293" t="str">
        <f>Badges!C234</f>
        <v>Go out with a friend</v>
      </c>
      <c r="O31" s="295" t="str">
        <f>IF(Badges!M234="A","A"," ")</f>
        <v xml:space="preserve"> </v>
      </c>
      <c r="Q31" s="292"/>
      <c r="R31" s="293" t="str">
        <f>Badges!C310</f>
        <v>Choose a product from a hobby</v>
      </c>
      <c r="S31" s="295" t="str">
        <f>IF(Badges!M310="A","A","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IF(Badges!M311="A","A"," ")</f>
        <v xml:space="preserve"> </v>
      </c>
    </row>
    <row r="33" spans="1:19" x14ac:dyDescent="0.2">
      <c r="A33" s="292"/>
      <c r="B33" s="293" t="str">
        <f>Badges!C16</f>
        <v>Fix something</v>
      </c>
      <c r="C33" s="295" t="str">
        <f>IF(Badges!M16="A","A"," ")</f>
        <v xml:space="preserve"> </v>
      </c>
      <c r="E33" s="292"/>
      <c r="F33" s="293" t="str">
        <f>Badges!C89</f>
        <v>Try the blue screen</v>
      </c>
      <c r="G33" s="295" t="str">
        <f>IF(Badges!M89="A","A"," ")</f>
        <v xml:space="preserve"> </v>
      </c>
      <c r="I33" s="292"/>
      <c r="J33" s="293" t="str">
        <f>Badges!C163</f>
        <v>Plant an outdoor garden</v>
      </c>
      <c r="K33" s="295" t="str">
        <f>IF(Badges!M162="A","A","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IF(Badges!M17="A","A"," ")</f>
        <v xml:space="preserve"> </v>
      </c>
      <c r="E34" s="292"/>
      <c r="F34" s="293" t="str">
        <f>Badges!C90</f>
        <v>Play makeup artist</v>
      </c>
      <c r="G34" s="295" t="str">
        <f>IF(Badges!M90="A","A"," ")</f>
        <v xml:space="preserve"> </v>
      </c>
      <c r="I34" s="292"/>
      <c r="J34" s="293" t="str">
        <f>Badges!C164</f>
        <v>Plant an indoor garden</v>
      </c>
      <c r="K34" s="295" t="str">
        <f>IF(Badges!M163="A","A"," ")</f>
        <v xml:space="preserve"> </v>
      </c>
      <c r="M34" s="292"/>
      <c r="N34" s="293" t="str">
        <f>Badges!C240</f>
        <v>With an adult, visit an official</v>
      </c>
      <c r="O34" s="295" t="str">
        <f>IF(Badges!M240="A","A"," ")</f>
        <v xml:space="preserve"> </v>
      </c>
      <c r="Q34" s="292"/>
      <c r="R34" s="293" t="str">
        <f>Badges!C313</f>
        <v>Observe</v>
      </c>
      <c r="S34" s="295" t="str">
        <f>IF(Badges!M313="A","A"," ")</f>
        <v xml:space="preserve"> </v>
      </c>
    </row>
    <row r="35" spans="1:19" x14ac:dyDescent="0.2">
      <c r="A35" s="292"/>
      <c r="B35" s="293" t="str">
        <f>Badges!C18</f>
        <v>Add something</v>
      </c>
      <c r="C35" s="295" t="str">
        <f>IF(Badges!M18="A","A"," ")</f>
        <v xml:space="preserve"> </v>
      </c>
      <c r="E35" s="292"/>
      <c r="F35" s="293" t="str">
        <f>Badges!C87</f>
        <v>Figure out centrifugal force</v>
      </c>
      <c r="G35" s="295" t="str">
        <f>IF(Badges!M91="A","A"," ")</f>
        <v xml:space="preserve"> </v>
      </c>
      <c r="I35" s="292"/>
      <c r="J35" s="293" t="str">
        <f>Badges!C165</f>
        <v>Help with planting at a community</v>
      </c>
      <c r="K35" s="295" t="str">
        <f>IF(Badges!M164="A","A"," ")</f>
        <v xml:space="preserve"> </v>
      </c>
      <c r="M35" s="292"/>
      <c r="N35" s="293" t="str">
        <f>Badges!C241</f>
        <v>Invite a geocacher to talk to you</v>
      </c>
      <c r="O35" s="295" t="str">
        <f>IF(Badges!M241="A","A"," ")</f>
        <v xml:space="preserve"> </v>
      </c>
      <c r="Q35" s="292"/>
      <c r="R35" s="293" t="str">
        <f>Badges!C314</f>
        <v>Interview</v>
      </c>
      <c r="S35" s="295" t="str">
        <f>IF(Badges!M314="A","A","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IF(Badges!M242="A","A"," ")</f>
        <v xml:space="preserve"> </v>
      </c>
      <c r="Q36" s="292"/>
      <c r="R36" s="293" t="str">
        <f>Badges!C315</f>
        <v>Photograph</v>
      </c>
      <c r="S36" s="295" t="str">
        <f>IF(Badges!M315="A","A"," ")</f>
        <v xml:space="preserve"> </v>
      </c>
    </row>
    <row r="37" spans="1:19" ht="12.75" customHeight="1" x14ac:dyDescent="0.2">
      <c r="A37" s="292"/>
      <c r="B37" s="293" t="str">
        <f>Badges!C20</f>
        <v>Create a collage</v>
      </c>
      <c r="C37" s="295" t="str">
        <f>IF(Badges!M20="A","A"," ")</f>
        <v xml:space="preserve"> </v>
      </c>
      <c r="E37" s="292"/>
      <c r="F37" s="293" t="str">
        <f>Badges!C93</f>
        <v>Experiment with acoustics</v>
      </c>
      <c r="G37" s="295" t="str">
        <f>IF(Badges!M93="A","A","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IF(Badges!M21="A","A"," ")</f>
        <v xml:space="preserve"> </v>
      </c>
      <c r="E38" s="292"/>
      <c r="F38" s="293" t="str">
        <f>Badges!C94</f>
        <v>Go on an elephant hike</v>
      </c>
      <c r="G38" s="295" t="str">
        <f>IF(Badges!M94="A","A"," ")</f>
        <v xml:space="preserve"> </v>
      </c>
      <c r="I38" s="292"/>
      <c r="J38" s="293" t="str">
        <f>Badges!C170</f>
        <v>Ask an adult helper to find and</v>
      </c>
      <c r="K38" s="295" t="str">
        <f>IF(Badges!M170="A","A"," ")</f>
        <v xml:space="preserve"> </v>
      </c>
      <c r="M38" s="292"/>
      <c r="N38" s="293" t="str">
        <f>Badges!C244</f>
        <v>Find the GPS coordinates of three</v>
      </c>
      <c r="O38" s="295" t="str">
        <f>IF(Badges!M244="A","A"," ")</f>
        <v xml:space="preserve"> </v>
      </c>
      <c r="Q38" s="292"/>
      <c r="R38" s="293" t="str">
        <f>Badges!C317</f>
        <v>Step by step</v>
      </c>
      <c r="S38" s="295" t="str">
        <f>IF(Badges!M317="A","A"," ")</f>
        <v xml:space="preserve"> </v>
      </c>
    </row>
    <row r="39" spans="1:19" x14ac:dyDescent="0.2">
      <c r="A39" s="292"/>
      <c r="B39" s="293" t="str">
        <f>Badges!C22</f>
        <v>Make a gift for someone special</v>
      </c>
      <c r="C39" s="295" t="str">
        <f>IF(Badges!M22="A","A"," ")</f>
        <v xml:space="preserve"> </v>
      </c>
      <c r="E39" s="292"/>
      <c r="F39" s="293" t="str">
        <f>Badges!C91</f>
        <v>Make your own 3-D glasses</v>
      </c>
      <c r="G39" s="295" t="str">
        <f>IF(Badges!M95="A","A"," ")</f>
        <v xml:space="preserve"> </v>
      </c>
      <c r="I39" s="292"/>
      <c r="J39" s="293" t="str">
        <f>Badges!C171</f>
        <v>Shake up a room</v>
      </c>
      <c r="K39" s="295" t="str">
        <f>IF(Badges!M171="A","A"," ")</f>
        <v xml:space="preserve"> </v>
      </c>
      <c r="M39" s="292"/>
      <c r="N39" s="293" t="str">
        <f>Badges!C245</f>
        <v>Hide an item for a friend to find</v>
      </c>
      <c r="O39" s="295" t="str">
        <f>IF(Badges!M245="A","A"," ")</f>
        <v xml:space="preserve"> </v>
      </c>
      <c r="Q39" s="292"/>
      <c r="R39" s="293" t="str">
        <f>Badges!C318</f>
        <v>Draw the product</v>
      </c>
      <c r="S39" s="295" t="str">
        <f>IF(Badges!M318="A","A","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IF(Badges!M172="A","A"," ")</f>
        <v xml:space="preserve"> </v>
      </c>
      <c r="M40" s="292"/>
      <c r="N40" s="293" t="str">
        <f>Badges!C246</f>
        <v>Go on a photo hunt</v>
      </c>
      <c r="O40" s="295" t="str">
        <f>IF(Badges!M246="A","A"," ")</f>
        <v xml:space="preserve"> </v>
      </c>
      <c r="Q40" s="292"/>
      <c r="R40" s="293" t="str">
        <f>Badges!C319</f>
        <v>Analyze a group of products</v>
      </c>
      <c r="S40" s="295" t="str">
        <f>IF(Badges!M319="A","A"," ")</f>
        <v xml:space="preserve"> </v>
      </c>
    </row>
    <row r="41" spans="1:19" x14ac:dyDescent="0.2">
      <c r="A41" s="292"/>
      <c r="B41" s="293" t="str">
        <f>Badges!C24</f>
        <v>Make a digital album</v>
      </c>
      <c r="C41" s="295" t="str">
        <f>IF(Badges!M24="A","A","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IF(Badges!M25="A","A"," ")</f>
        <v xml:space="preserve"> </v>
      </c>
      <c r="E42" s="292"/>
      <c r="F42" s="293" t="str">
        <f>Badges!C100</f>
        <v>Write one haiku and one limerick</v>
      </c>
      <c r="G42" s="295" t="str">
        <f>IF(Badges!M100="A","A"," ")</f>
        <v xml:space="preserve"> </v>
      </c>
      <c r="I42" s="292"/>
      <c r="J42" s="293" t="str">
        <f>Badges!C174</f>
        <v>Learn some classic codes</v>
      </c>
      <c r="K42" s="295" t="str">
        <f>IF(Badges!M174="A","A"," ")</f>
        <v xml:space="preserve"> </v>
      </c>
      <c r="M42" s="292"/>
      <c r="N42" s="293" t="str">
        <f>Badges!C248</f>
        <v>Make something that represents</v>
      </c>
      <c r="O42" s="295" t="str">
        <f>IF(Badges!M248="A","A"," ")</f>
        <v xml:space="preserve"> </v>
      </c>
      <c r="Q42" s="292"/>
      <c r="R42" s="293" t="str">
        <f>Badges!C321</f>
        <v>From terrible to terrific</v>
      </c>
      <c r="S42" s="295" t="str">
        <f>IF(Badges!M321="A","A"," ")</f>
        <v xml:space="preserve"> </v>
      </c>
    </row>
    <row r="43" spans="1:19" ht="12.75" customHeight="1" x14ac:dyDescent="0.2">
      <c r="A43" s="292"/>
      <c r="B43" s="293" t="str">
        <f>Badges!C26</f>
        <v>Start an online photo journal</v>
      </c>
      <c r="C43" s="295" t="str">
        <f>IF(Badges!M26="A","A"," ")</f>
        <v xml:space="preserve"> </v>
      </c>
      <c r="E43" s="292"/>
      <c r="F43" s="293" t="str">
        <f>Badges!C101</f>
        <v>Write one sonnet</v>
      </c>
      <c r="G43" s="295" t="str">
        <f>IF(Badges!M101="A","A"," ")</f>
        <v xml:space="preserve"> </v>
      </c>
      <c r="I43" s="292"/>
      <c r="J43" s="293" t="str">
        <f>Badges!C175</f>
        <v>Create your own code with your</v>
      </c>
      <c r="K43" s="295" t="str">
        <f>IF(Badges!M175="A","A"," ")</f>
        <v xml:space="preserve"> </v>
      </c>
      <c r="M43" s="292"/>
      <c r="N43" s="293" t="str">
        <f>Badges!C249</f>
        <v>Make a piece of jewelry</v>
      </c>
      <c r="O43" s="295" t="str">
        <f>IF(Badges!M249="A","A"," ")</f>
        <v xml:space="preserve"> </v>
      </c>
      <c r="Q43" s="292"/>
      <c r="R43" s="293" t="str">
        <f>Badges!C322</f>
        <v>Troubleshoot</v>
      </c>
      <c r="S43" s="295" t="str">
        <f>IF(Badges!M322="A","A"," ")</f>
        <v xml:space="preserve"> </v>
      </c>
    </row>
    <row r="44" spans="1:19" x14ac:dyDescent="0.2">
      <c r="A44" s="500" t="str">
        <f>Badges!B29</f>
        <v>Staying Fit</v>
      </c>
      <c r="B44" s="501"/>
      <c r="C44" s="501"/>
      <c r="E44" s="292"/>
      <c r="F44" s="293" t="str">
        <f>Badges!C102</f>
        <v>Write a free-verse poem</v>
      </c>
      <c r="G44" s="295" t="str">
        <f>IF(Badges!M102="A","A"," ")</f>
        <v xml:space="preserve"> </v>
      </c>
      <c r="I44" s="292"/>
      <c r="J44" s="293" t="str">
        <f>Badges!C176</f>
        <v>Make invisible inks</v>
      </c>
      <c r="K44" s="295" t="str">
        <f>IF(Badges!M176="A","A"," ")</f>
        <v xml:space="preserve"> </v>
      </c>
      <c r="M44" s="292"/>
      <c r="N44" s="293" t="str">
        <f>Badges!C250</f>
        <v>Make something that represents</v>
      </c>
      <c r="O44" s="295" t="str">
        <f>IF(Badges!M250="A","A"," ")</f>
        <v xml:space="preserve"> </v>
      </c>
      <c r="Q44" s="292"/>
      <c r="R44" s="293" t="str">
        <f>Badges!C323</f>
        <v>Fire the product, keep the job</v>
      </c>
      <c r="S44" s="295" t="str">
        <f>IF(Badges!M323="A","A","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IF(Badges!M31="A","A"," ")</f>
        <v xml:space="preserve"> </v>
      </c>
      <c r="E46" s="292"/>
      <c r="F46" s="293" t="str">
        <f>Badges!C104</f>
        <v>Mystery</v>
      </c>
      <c r="G46" s="295" t="str">
        <f>IF(Badges!M104="A","A"," ")</f>
        <v xml:space="preserve"> </v>
      </c>
      <c r="I46" s="292"/>
      <c r="J46" s="293" t="str">
        <f>Badges!C178</f>
        <v>Study three sets of prints</v>
      </c>
      <c r="K46" s="295" t="str">
        <f>IF(Badges!M178="A","A"," ")</f>
        <v xml:space="preserve"> </v>
      </c>
      <c r="M46" s="292"/>
      <c r="N46" s="293" t="str">
        <f>Badges!C252</f>
        <v>Make it a hiking adventure</v>
      </c>
      <c r="O46" s="295" t="str">
        <f>IF(Badges!M252="A","A"," ")</f>
        <v xml:space="preserve"> </v>
      </c>
      <c r="Q46" s="292"/>
      <c r="R46" s="293" t="str">
        <f>Badges!C325</f>
        <v>Draw your idea</v>
      </c>
      <c r="S46" s="295" t="str">
        <f>IF(Badges!M325="A","A"," ")</f>
        <v xml:space="preserve"> </v>
      </c>
    </row>
    <row r="47" spans="1:19" x14ac:dyDescent="0.2">
      <c r="A47" s="292"/>
      <c r="B47" s="293" t="str">
        <f>Badges!C32</f>
        <v>Find a way to make your day more</v>
      </c>
      <c r="C47" s="295" t="str">
        <f>IF(Badges!M32="A","A"," ")</f>
        <v xml:space="preserve"> </v>
      </c>
      <c r="E47" s="292"/>
      <c r="F47" s="293" t="str">
        <f>Badges!C105</f>
        <v>Humor</v>
      </c>
      <c r="G47" s="295" t="str">
        <f>IF(Badges!M105="A","A"," ")</f>
        <v xml:space="preserve"> </v>
      </c>
      <c r="I47" s="292"/>
      <c r="J47" s="293" t="str">
        <f>Badges!C179</f>
        <v>Make your own identity card</v>
      </c>
      <c r="K47" s="295" t="str">
        <f>IF(Badges!M179="A","A"," ")</f>
        <v xml:space="preserve"> </v>
      </c>
      <c r="M47" s="292"/>
      <c r="N47" s="293" t="str">
        <f>Badges!C253</f>
        <v>Take a multi-cache adventure</v>
      </c>
      <c r="O47" s="295" t="str">
        <f>IF(Badges!M253="A","A"," ")</f>
        <v xml:space="preserve"> </v>
      </c>
      <c r="Q47" s="292"/>
      <c r="R47" s="293" t="str">
        <f>Badges!C326</f>
        <v>Build a prototype</v>
      </c>
      <c r="S47" s="295" t="str">
        <f>IF(Badges!M326="A","A"," ")</f>
        <v xml:space="preserve"> </v>
      </c>
    </row>
    <row r="48" spans="1:19" x14ac:dyDescent="0.2">
      <c r="A48" s="292"/>
      <c r="B48" s="293" t="str">
        <f>Badges!C33</f>
        <v>Forget being a couch potato</v>
      </c>
      <c r="C48" s="295" t="str">
        <f>IF(Badges!M33="A","A"," ")</f>
        <v xml:space="preserve"> </v>
      </c>
      <c r="E48" s="292"/>
      <c r="F48" s="293" t="str">
        <f>Badges!C106</f>
        <v>Adventure</v>
      </c>
      <c r="G48" s="295" t="str">
        <f>IF(Badges!M106="A","A"," ")</f>
        <v xml:space="preserve"> </v>
      </c>
      <c r="I48" s="292"/>
      <c r="J48" s="293" t="str">
        <f>Badges!C180</f>
        <v>Get fingerprinted at your local police</v>
      </c>
      <c r="K48" s="295" t="str">
        <f>IF(Badges!M180="A","A"," ")</f>
        <v xml:space="preserve"> </v>
      </c>
      <c r="M48" s="292"/>
      <c r="N48" s="293" t="str">
        <f>Badges!C254</f>
        <v>Go on a themed adventure</v>
      </c>
      <c r="O48" s="295" t="str">
        <f>IF(Badges!M254="A","A"," ")</f>
        <v xml:space="preserve"> </v>
      </c>
      <c r="Q48" s="292"/>
      <c r="R48" s="293" t="str">
        <f>Badges!C327</f>
        <v>Make your change on the original</v>
      </c>
      <c r="S48" s="295" t="str">
        <f>IF(Badges!M327="A","A","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IF(Badges!M35="A","A"," ")</f>
        <v xml:space="preserve"> </v>
      </c>
      <c r="E50" s="292"/>
      <c r="F50" s="293" t="str">
        <f>Badges!C108</f>
        <v>A favorite Girl Scout memory</v>
      </c>
      <c r="G50" s="295" t="str">
        <f>IF(Badges!M108="A","A"," ")</f>
        <v xml:space="preserve"> </v>
      </c>
      <c r="I50" s="292"/>
      <c r="J50" s="293" t="str">
        <f>Badges!C182</f>
        <v>Look at three kinds of "evidence"</v>
      </c>
      <c r="K50" s="295" t="str">
        <f>IF(Badges!M182="A","A"," ")</f>
        <v xml:space="preserve"> </v>
      </c>
      <c r="M50" s="292"/>
      <c r="N50" s="293" t="str">
        <f>Badges!C256</f>
        <v>Make a bug go around the world</v>
      </c>
      <c r="O50" s="295" t="str">
        <f>IF(Badges!M256="A","A"," ")</f>
        <v xml:space="preserve"> </v>
      </c>
      <c r="Q50" s="292">
        <v>1</v>
      </c>
      <c r="R50" s="293" t="str">
        <f>Badges!C331</f>
        <v>Hold a conversation</v>
      </c>
      <c r="S50" s="294"/>
    </row>
    <row r="51" spans="1:19" x14ac:dyDescent="0.2">
      <c r="A51" s="292"/>
      <c r="B51" s="293" t="str">
        <f>Badges!C36</f>
        <v>Play a brainstorm game</v>
      </c>
      <c r="C51" s="295" t="str">
        <f>IF(Badges!M36="A","A"," ")</f>
        <v xml:space="preserve"> </v>
      </c>
      <c r="E51" s="292"/>
      <c r="F51" s="293" t="str">
        <f>Badges!C109</f>
        <v>A memorable day</v>
      </c>
      <c r="G51" s="295" t="str">
        <f>IF(Badges!M109="A","A"," ")</f>
        <v xml:space="preserve"> </v>
      </c>
      <c r="I51" s="292"/>
      <c r="J51" s="293" t="str">
        <f>Badges!C183</f>
        <v>Find out about DNA</v>
      </c>
      <c r="K51" s="295" t="str">
        <f>IF(Badges!M183="A","A"," ")</f>
        <v xml:space="preserve"> </v>
      </c>
      <c r="M51" s="292"/>
      <c r="N51" s="293" t="str">
        <f>Badges!C257</f>
        <v>Have your bug follow the girls</v>
      </c>
      <c r="O51" s="295" t="str">
        <f>IF(Badges!M257="A","A"," ")</f>
        <v xml:space="preserve"> </v>
      </c>
      <c r="Q51" s="292"/>
      <c r="R51" s="293" t="str">
        <f>Badges!C332</f>
        <v>Practice conversation starters</v>
      </c>
      <c r="S51" s="295" t="str">
        <f>IF(Badges!M332="A","A"," ")</f>
        <v xml:space="preserve"> </v>
      </c>
    </row>
    <row r="52" spans="1:19" x14ac:dyDescent="0.2">
      <c r="A52" s="292"/>
      <c r="B52" s="293" t="str">
        <f>Badges!C37</f>
        <v>Nutrient scavenger hunt</v>
      </c>
      <c r="C52" s="295" t="str">
        <f>IF(Badges!M37="A","A"," ")</f>
        <v xml:space="preserve"> </v>
      </c>
      <c r="E52" s="292"/>
      <c r="F52" s="293" t="str">
        <f>Badges!C110</f>
        <v>A big adventure</v>
      </c>
      <c r="G52" s="295" t="str">
        <f>IF(Badges!M110="A","A"," ")</f>
        <v xml:space="preserve"> </v>
      </c>
      <c r="I52" s="292"/>
      <c r="J52" s="293" t="str">
        <f>Badges!C184</f>
        <v>Detect handwriting details</v>
      </c>
      <c r="K52" s="295" t="str">
        <f>IF(Badges!M184="A","A"," ")</f>
        <v xml:space="preserve"> </v>
      </c>
      <c r="M52" s="292"/>
      <c r="N52" s="293" t="str">
        <f>Badges!C258</f>
        <v>Track a bug's travels</v>
      </c>
      <c r="O52" s="295" t="str">
        <f>IF(Badges!M258="A","A"," ")</f>
        <v xml:space="preserve"> </v>
      </c>
      <c r="Q52" s="292"/>
      <c r="R52" s="293" t="str">
        <f>Badges!C333</f>
        <v>Invite an expert to come talk about</v>
      </c>
      <c r="S52" s="295" t="str">
        <f>IF(Badges!M333="A","A","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IF(Badges!M334="A","A"," ")</f>
        <v xml:space="preserve"> </v>
      </c>
    </row>
    <row r="54" spans="1:19" x14ac:dyDescent="0.2">
      <c r="A54" s="292"/>
      <c r="B54" s="293" t="str">
        <f>Badges!C39</f>
        <v>Dear self</v>
      </c>
      <c r="C54" s="295" t="str">
        <f>IF(Badges!M39="A","A"," ")</f>
        <v xml:space="preserve"> </v>
      </c>
      <c r="E54" s="292"/>
      <c r="F54" s="293" t="str">
        <f>Badges!C112</f>
        <v>An interview article</v>
      </c>
      <c r="G54" s="295" t="str">
        <f>IF(Badges!M112="A","A"," ")</f>
        <v xml:space="preserve"> </v>
      </c>
      <c r="I54" s="292"/>
      <c r="J54" s="293" t="str">
        <f>Badges!C186</f>
        <v>Ask friends to create a clue hunt</v>
      </c>
      <c r="K54" s="295" t="str">
        <f>IF(Badges!M186="A","A","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IF(Badges!M40="A","A"," ")</f>
        <v xml:space="preserve"> </v>
      </c>
      <c r="E55" s="292"/>
      <c r="F55" s="293" t="str">
        <f>Badges!C113</f>
        <v>A news story</v>
      </c>
      <c r="G55" s="295" t="str">
        <f>IF(Badges!M113="A","A"," ")</f>
        <v xml:space="preserve"> </v>
      </c>
      <c r="I55" s="292"/>
      <c r="J55" s="293" t="str">
        <f>Badges!C187</f>
        <v>Find clues "on the scene"</v>
      </c>
      <c r="K55" s="295" t="str">
        <f>IF(Badges!M187="A","A"," ")</f>
        <v xml:space="preserve"> </v>
      </c>
      <c r="M55" s="292"/>
      <c r="N55" s="293" t="str">
        <f>Badges!C263</f>
        <v>Observe a pet or tame animal</v>
      </c>
      <c r="O55" s="295" t="str">
        <f>IF(Badges!M263="A","A"," ")</f>
        <v xml:space="preserve"> </v>
      </c>
      <c r="Q55" s="292"/>
      <c r="R55" s="293" t="str">
        <f>Badges!C336</f>
        <v>Brainstorm five things not to do at</v>
      </c>
      <c r="S55" s="295" t="str">
        <f>IF(Badges!M336="A","A"," ")</f>
        <v xml:space="preserve"> </v>
      </c>
    </row>
    <row r="56" spans="1:19" x14ac:dyDescent="0.2">
      <c r="A56" s="292"/>
      <c r="B56" s="293" t="str">
        <f>Badges!C41</f>
        <v>Create a stress-free zone</v>
      </c>
      <c r="C56" s="295" t="str">
        <f>IF(Badges!M41="A","A"," ")</f>
        <v xml:space="preserve"> </v>
      </c>
      <c r="E56" s="292"/>
      <c r="F56" s="293" t="str">
        <f>Badges!C114</f>
        <v>A "roundup" article</v>
      </c>
      <c r="G56" s="295" t="str">
        <f>IF(Badges!M114="A","A"," ")</f>
        <v xml:space="preserve"> </v>
      </c>
      <c r="I56" s="292"/>
      <c r="J56" s="293" t="str">
        <f>Badges!C188</f>
        <v>Solve three online mysteries.</v>
      </c>
      <c r="K56" s="295" t="str">
        <f>IF(Badges!M188="A","A"," ")</f>
        <v xml:space="preserve"> </v>
      </c>
      <c r="M56" s="292"/>
      <c r="N56" s="293" t="str">
        <f>Badges!C264</f>
        <v>Make a skit or puppet show about</v>
      </c>
      <c r="O56" s="295" t="str">
        <f>IF(Badges!M264="A","A"," ")</f>
        <v xml:space="preserve"> </v>
      </c>
      <c r="Q56" s="292"/>
      <c r="R56" s="293" t="str">
        <f>Badges!C337</f>
        <v>Set the table</v>
      </c>
      <c r="S56" s="295" t="str">
        <f>IF(Badges!M337="A","A","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IF(Badges!M265="A","A"," ")</f>
        <v xml:space="preserve"> </v>
      </c>
      <c r="Q57" s="292"/>
      <c r="R57" s="293" t="str">
        <f>Badges!C338</f>
        <v>Study table manners from other</v>
      </c>
      <c r="S57" s="295" t="str">
        <f>IF(Badges!M338="A","A"," ")</f>
        <v xml:space="preserve"> </v>
      </c>
    </row>
    <row r="58" spans="1:19" x14ac:dyDescent="0.2">
      <c r="A58" s="292"/>
      <c r="B58" s="293" t="str">
        <f>Badges!C43</f>
        <v>Review health websites</v>
      </c>
      <c r="C58" s="295" t="str">
        <f>IF(Badges!M43="A","A"," ")</f>
        <v xml:space="preserve"> </v>
      </c>
      <c r="E58" s="292"/>
      <c r="F58" s="293" t="str">
        <f>Badges!C116</f>
        <v>A favorite animal</v>
      </c>
      <c r="G58" s="295" t="str">
        <f>IF(Badges!M116="A","A","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IF(Badges!M44="A","A"," ")</f>
        <v xml:space="preserve"> </v>
      </c>
      <c r="E59" s="292"/>
      <c r="F59" s="293" t="str">
        <f>Badges!C117</f>
        <v>A place you'd like to visit</v>
      </c>
      <c r="G59" s="295" t="str">
        <f>IF(Badges!M117="A","A"," ")</f>
        <v xml:space="preserve"> </v>
      </c>
      <c r="I59" s="292"/>
      <c r="J59" s="293" t="str">
        <f>Badges!C193</f>
        <v>Talk to an experienced camper</v>
      </c>
      <c r="K59" s="295" t="str">
        <f>IF(Badges!M193="A","A"," ")</f>
        <v xml:space="preserve"> </v>
      </c>
      <c r="M59" s="292"/>
      <c r="N59" s="293" t="str">
        <f>Badges!C267</f>
        <v>Visit a zoo or animal sanctuary</v>
      </c>
      <c r="O59" s="295" t="str">
        <f>IF(Badges!M267="A","A"," ")</f>
        <v xml:space="preserve"> </v>
      </c>
      <c r="Q59" s="292"/>
      <c r="R59" s="293" t="str">
        <f>Badges!C340</f>
        <v>Wedding</v>
      </c>
      <c r="S59" s="295" t="str">
        <f>IF(Badges!M340="A","A"," ")</f>
        <v xml:space="preserve"> </v>
      </c>
    </row>
    <row r="60" spans="1:19" x14ac:dyDescent="0.2">
      <c r="A60" s="292"/>
      <c r="B60" s="293" t="str">
        <f>Badges!C45</f>
        <v>Find truth in advertising</v>
      </c>
      <c r="C60" s="295" t="str">
        <f>IF(Badges!M45="A","A"," ")</f>
        <v xml:space="preserve"> </v>
      </c>
      <c r="E60" s="292"/>
      <c r="F60" s="293" t="str">
        <f>Badges!C118</f>
        <v>Your favorite book</v>
      </c>
      <c r="G60" s="295" t="str">
        <f>IF(Badges!M118="A","A"," ")</f>
        <v xml:space="preserve"> </v>
      </c>
      <c r="I60" s="292"/>
      <c r="J60" s="293" t="str">
        <f>Badges!C194</f>
        <v>Go to an outdoor store</v>
      </c>
      <c r="K60" s="295" t="str">
        <f>IF(Badges!M194="A","A"," ")</f>
        <v xml:space="preserve"> </v>
      </c>
      <c r="M60" s="292"/>
      <c r="N60" s="293" t="str">
        <f>Badges!C268</f>
        <v>Explore an animal habitat near</v>
      </c>
      <c r="O60" s="295" t="str">
        <f>IF(Badges!M268="A","A"," ")</f>
        <v xml:space="preserve"> </v>
      </c>
      <c r="Q60" s="292"/>
      <c r="R60" s="293" t="str">
        <f>Badges!C341</f>
        <v>Funeral or wake</v>
      </c>
      <c r="S60" s="295" t="str">
        <f>IF(Badges!M341="A","A","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IF(Badges!M195="A","A"," ")</f>
        <v xml:space="preserve"> </v>
      </c>
      <c r="M61" s="292"/>
      <c r="N61" s="293" t="str">
        <f>Badges!C269</f>
        <v>Make a habitat collage</v>
      </c>
      <c r="O61" s="295" t="str">
        <f>IF(Badges!M269="A","A"," ")</f>
        <v xml:space="preserve"> </v>
      </c>
      <c r="Q61" s="292"/>
      <c r="R61" s="293" t="str">
        <f>Badges!C342</f>
        <v>Coming-of-age ceremony</v>
      </c>
      <c r="S61" s="295" t="str">
        <f>IF(Badges!M342="A","A"," ")</f>
        <v xml:space="preserve"> </v>
      </c>
    </row>
    <row r="62" spans="1:19" ht="12.75" customHeight="1" x14ac:dyDescent="0.2">
      <c r="A62" s="292"/>
      <c r="B62" s="293" t="str">
        <f>Badges!C47</f>
        <v>Have a "slow food" dinner</v>
      </c>
      <c r="C62" s="295" t="str">
        <f>IF(Badges!M47="A","A","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IF(Badges!M48="A","A"," ")</f>
        <v xml:space="preserve"> </v>
      </c>
      <c r="E63" s="292"/>
      <c r="F63" s="293" t="str">
        <f>Badges!C124</f>
        <v>Visit a jewelry store or jewelry artist</v>
      </c>
      <c r="G63" s="295" t="str">
        <f>IF(Badges!M124="A","A"," ")</f>
        <v xml:space="preserve"> </v>
      </c>
      <c r="I63" s="292"/>
      <c r="J63" s="293" t="str">
        <f>Badges!C197</f>
        <v>Tie useful knots</v>
      </c>
      <c r="K63" s="295" t="str">
        <f>IF(Badges!M197="A","A"," ")</f>
        <v xml:space="preserve"> </v>
      </c>
      <c r="M63" s="292"/>
      <c r="N63" s="293" t="str">
        <f>Badges!C271</f>
        <v>Check out baby-animal habitats</v>
      </c>
      <c r="O63" s="295" t="str">
        <f>IF(Badges!M271="A","A"," ")</f>
        <v xml:space="preserve"> </v>
      </c>
      <c r="Q63" s="292"/>
      <c r="R63" s="293" t="str">
        <f>Badges!C344</f>
        <v>Thank the host</v>
      </c>
      <c r="S63" s="295" t="str">
        <f>IF(Badges!M344="A","A"," ")</f>
        <v xml:space="preserve"> </v>
      </c>
    </row>
    <row r="64" spans="1:19" x14ac:dyDescent="0.2">
      <c r="A64" s="292"/>
      <c r="B64" s="293" t="str">
        <f>Badges!C49</f>
        <v>Have a family check-in night</v>
      </c>
      <c r="C64" s="295" t="str">
        <f>IF(Badges!M49="A","A"," ")</f>
        <v xml:space="preserve"> </v>
      </c>
      <c r="E64" s="292"/>
      <c r="F64" s="293" t="str">
        <f>Badges!C125</f>
        <v>Visit a museum with an exhibit on</v>
      </c>
      <c r="G64" s="295" t="str">
        <f>IF(Badges!M125="A","A"," ")</f>
        <v xml:space="preserve"> </v>
      </c>
      <c r="I64" s="292"/>
      <c r="J64" s="293" t="str">
        <f>Badges!C198</f>
        <v>Use a map and compass or GPS</v>
      </c>
      <c r="K64" s="295" t="str">
        <f>IF(Badges!M198="A","A"," ")</f>
        <v xml:space="preserve"> </v>
      </c>
      <c r="M64" s="292"/>
      <c r="N64" s="293" t="str">
        <f>Badges!C272</f>
        <v>Make your own animal house</v>
      </c>
      <c r="O64" s="295" t="str">
        <f>IF(Badges!M272="A","A"," ")</f>
        <v xml:space="preserve"> </v>
      </c>
      <c r="Q64" s="292"/>
      <c r="R64" s="293" t="str">
        <f>Badges!C345</f>
        <v>Handwrite a thank-you note</v>
      </c>
      <c r="S64" s="295" t="str">
        <f>IF(Badges!M345="A","A"," ")</f>
        <v xml:space="preserve"> </v>
      </c>
    </row>
    <row r="65" spans="1:19" x14ac:dyDescent="0.2">
      <c r="A65" s="500" t="str">
        <f>Badges!B52</f>
        <v>Musician</v>
      </c>
      <c r="B65" s="501"/>
      <c r="C65" s="501"/>
      <c r="E65" s="292"/>
      <c r="F65" s="293" t="str">
        <f>Badges!C126</f>
        <v>Invite a jewelry maker to talk to your</v>
      </c>
      <c r="G65" s="295" t="str">
        <f>IF(Badges!M126="A","A"," ")</f>
        <v xml:space="preserve"> </v>
      </c>
      <c r="I65" s="292"/>
      <c r="J65" s="293" t="str">
        <f>Badges!C199</f>
        <v>Build a campfire</v>
      </c>
      <c r="K65" s="295" t="str">
        <f>IF(Badges!M199="A","A"," ")</f>
        <v xml:space="preserve"> </v>
      </c>
      <c r="M65" s="292"/>
      <c r="N65" s="293" t="str">
        <f>Badges!C273</f>
        <v>Insulate your own "nest."</v>
      </c>
      <c r="O65" s="295" t="str">
        <f>IF(Badges!M273="A","A"," ")</f>
        <v xml:space="preserve"> </v>
      </c>
      <c r="Q65" s="292"/>
      <c r="R65" s="293" t="str">
        <f>Badges!C346</f>
        <v>Make a thank-you gift</v>
      </c>
      <c r="S65" s="295" t="str">
        <f>IF(Badges!M346="A","A","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IF(Badges!M54="A","A"," ")</f>
        <v xml:space="preserve"> </v>
      </c>
      <c r="E67" s="292"/>
      <c r="F67" s="293" t="str">
        <f>Badges!C128</f>
        <v>Make a chain-loop necklace or</v>
      </c>
      <c r="G67" s="295" t="str">
        <f>IF(Badges!M128="A","A"," ")</f>
        <v xml:space="preserve"> </v>
      </c>
      <c r="I67" s="292"/>
      <c r="J67" s="293" t="str">
        <f>Badges!C201</f>
        <v>Make a one-pot meal</v>
      </c>
      <c r="K67" s="295" t="str">
        <f>IF(Badges!M201="A","A"," ")</f>
        <v xml:space="preserve"> </v>
      </c>
      <c r="M67" s="292"/>
      <c r="N67" s="293" t="str">
        <f>Badges!C275</f>
        <v>The Artic Circle</v>
      </c>
      <c r="O67" s="295" t="str">
        <f>IF(Badges!M275="A","A"," ")</f>
        <v xml:space="preserve"> </v>
      </c>
      <c r="Q67" s="292"/>
      <c r="R67" s="293" t="str">
        <f>Badges!C348</f>
        <v>Other Girl Scouts</v>
      </c>
      <c r="S67" s="295" t="str">
        <f>IF(Badges!M348="A","A"," ")</f>
        <v xml:space="preserve"> </v>
      </c>
    </row>
    <row r="68" spans="1:19" x14ac:dyDescent="0.2">
      <c r="A68" s="292"/>
      <c r="B68" s="293" t="str">
        <f>Badges!C55</f>
        <v>Be a conductor</v>
      </c>
      <c r="C68" s="295" t="str">
        <f>IF(Badges!M55="A","A"," ")</f>
        <v xml:space="preserve"> </v>
      </c>
      <c r="E68" s="292"/>
      <c r="F68" s="293" t="str">
        <f>Badges!C129</f>
        <v>Make a pendant with a photo or</v>
      </c>
      <c r="G68" s="295" t="str">
        <f>IF(Badges!M129="A","A"," ")</f>
        <v xml:space="preserve"> </v>
      </c>
      <c r="I68" s="292"/>
      <c r="J68" s="293" t="str">
        <f>Badges!C202</f>
        <v>Cook in foil</v>
      </c>
      <c r="K68" s="295" t="str">
        <f>IF(Badges!M202="A","A"," ")</f>
        <v xml:space="preserve"> </v>
      </c>
      <c r="M68" s="292"/>
      <c r="N68" s="293" t="str">
        <f>Badges!C276</f>
        <v>The Gulf of Mexico</v>
      </c>
      <c r="O68" s="295" t="str">
        <f>IF(Badges!M276="A","A"," ")</f>
        <v xml:space="preserve"> </v>
      </c>
      <c r="Q68" s="292"/>
      <c r="R68" s="293" t="str">
        <f>Badges!C349</f>
        <v>Your friends and their parents</v>
      </c>
      <c r="S68" s="295" t="str">
        <f>IF(Badges!M349="A","A"," ")</f>
        <v xml:space="preserve"> </v>
      </c>
    </row>
    <row r="69" spans="1:19" x14ac:dyDescent="0.2">
      <c r="A69" s="292"/>
      <c r="B69" s="293" t="str">
        <f>Badges!C56</f>
        <v>Get in the musical mood</v>
      </c>
      <c r="C69" s="295" t="str">
        <f>IF(Badges!M56="A","A"," ")</f>
        <v xml:space="preserve"> </v>
      </c>
      <c r="E69" s="292"/>
      <c r="F69" s="293" t="str">
        <f>Badges!C130</f>
        <v>Make earrings by twisting wire into</v>
      </c>
      <c r="G69" s="295" t="str">
        <f>IF(Badges!M130="A","A"," ")</f>
        <v xml:space="preserve"> </v>
      </c>
      <c r="I69" s="292"/>
      <c r="J69" s="293" t="str">
        <f>Badges!C203</f>
        <v>Cook a meal on a stick</v>
      </c>
      <c r="K69" s="295" t="str">
        <f>IF(Badges!M203="A","A"," ")</f>
        <v xml:space="preserve"> </v>
      </c>
      <c r="M69" s="292"/>
      <c r="N69" s="293" t="str">
        <f>Badges!C277</f>
        <v>The Amazon rain forest</v>
      </c>
      <c r="O69" s="295" t="str">
        <f>IF(Badges!M277="A","A"," ")</f>
        <v xml:space="preserve"> </v>
      </c>
      <c r="Q69" s="292"/>
      <c r="R69" s="293" t="str">
        <f>Badges!C350</f>
        <v>Everyone in your class</v>
      </c>
      <c r="S69" s="295" t="str">
        <f>IF(Badges!M350="A","A"," ")</f>
        <v xml:space="preserve"> </v>
      </c>
    </row>
    <row r="70" spans="1:19" ht="23.25" x14ac:dyDescent="0.35">
      <c r="A70" s="507" t="str">
        <f ca="1">MID(CELL("filename",A8),FIND(IF(ISERROR(FIND("]",CELL("filename",A8))),"$","]"),CELL("filename",A8))+1,256)</f>
        <v>Junior 10</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IF('Age-Level'!M9="C","C",IF('Age-Level'!M9="P","P",""))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IF('Age-Level'!M11="A","A"," ")</f>
        <v xml:space="preserve"> </v>
      </c>
    </row>
    <row r="73" spans="1:19" x14ac:dyDescent="0.2">
      <c r="A73" s="505" t="str">
        <f>Summary!A22</f>
        <v>Drawing</v>
      </c>
      <c r="B73" s="506"/>
      <c r="C73" s="296" t="str">
        <f>IF(Badges!M376="C","C",IF(Badges!M376="P","P",""))</f>
        <v/>
      </c>
      <c r="E73" s="292"/>
      <c r="F73" s="293" t="str">
        <f>Badges!C387</f>
        <v xml:space="preserve">Work with an older athlete in </v>
      </c>
      <c r="G73" s="295" t="str">
        <f>IF(Badges!M387="A","A"," ")</f>
        <v xml:space="preserve"> </v>
      </c>
      <c r="I73" s="292"/>
      <c r="J73" s="293" t="str">
        <f>Badges!C460</f>
        <v>With your Junior friends, organize</v>
      </c>
      <c r="K73" s="295" t="str">
        <f>IF(Badges!M460="A","A"," ")</f>
        <v xml:space="preserve"> </v>
      </c>
      <c r="M73" s="292"/>
      <c r="N73" s="293" t="str">
        <f>Badges!C534</f>
        <v>Pitch your pretend business</v>
      </c>
      <c r="O73" s="295" t="str">
        <f>IF(Badges!M534="A","A"," ")</f>
        <v xml:space="preserve"> </v>
      </c>
      <c r="Q73" s="499" t="str">
        <f>'Age-Level'!C12</f>
        <v>Cookie Sales (Year 1)</v>
      </c>
      <c r="R73" s="499"/>
      <c r="S73" s="304" t="str">
        <f>IF('Age-Level'!M12="A","A"," ")</f>
        <v xml:space="preserve"> </v>
      </c>
    </row>
    <row r="74" spans="1:19" x14ac:dyDescent="0.2">
      <c r="A74" s="497" t="str">
        <f>Summary!A23</f>
        <v>Practice with Purpose</v>
      </c>
      <c r="B74" s="498"/>
      <c r="C74" s="297" t="str">
        <f>IF(Badges!M399="C","C",IF(Badges!M399="P","P",""))</f>
        <v/>
      </c>
      <c r="E74" s="292"/>
      <c r="F74" s="293" t="str">
        <f>Badges!C388</f>
        <v>Work with an expert, coach</v>
      </c>
      <c r="G74" s="295" t="str">
        <f>IF(Badges!M388="A","A"," ")</f>
        <v xml:space="preserve"> </v>
      </c>
      <c r="I74" s="292"/>
      <c r="J74" s="293" t="str">
        <f>Badges!C461</f>
        <v>Research situations that require</v>
      </c>
      <c r="K74" s="295" t="str">
        <f>IF(Badges!M461="A","A"," ")</f>
        <v xml:space="preserve"> </v>
      </c>
      <c r="M74" s="292"/>
      <c r="N74" s="293" t="str">
        <f>Badges!C535</f>
        <v>Conduct a "focus group"</v>
      </c>
      <c r="O74" s="295" t="str">
        <f>IF(Badges!M535="A","A"," ")</f>
        <v xml:space="preserve"> </v>
      </c>
      <c r="Q74" s="499" t="str">
        <f>'Age-Level'!C13</f>
        <v>Cookie Pin (Year 1)</v>
      </c>
      <c r="R74" s="499"/>
      <c r="S74" s="304" t="str">
        <f>IF('Age-Level'!M13="A","A"," ")</f>
        <v xml:space="preserve"> </v>
      </c>
    </row>
    <row r="75" spans="1:19" x14ac:dyDescent="0.2">
      <c r="A75" s="497" t="str">
        <f>Summary!A24</f>
        <v>Inside Government</v>
      </c>
      <c r="B75" s="498"/>
      <c r="C75" s="297" t="str">
        <f>IF(Badges!M422="C","C",IF(Badges!M422="P","P",""))</f>
        <v/>
      </c>
      <c r="E75" s="292"/>
      <c r="F75" s="293" t="str">
        <f>Badges!C389</f>
        <v xml:space="preserve">Find a video with strength </v>
      </c>
      <c r="G75" s="295" t="str">
        <f>IF(Badges!M389="A","A"," ")</f>
        <v xml:space="preserve"> </v>
      </c>
      <c r="I75" s="292"/>
      <c r="J75" s="293" t="str">
        <f>Badges!C462</f>
        <v>Go on a field trip to an ER</v>
      </c>
      <c r="K75" s="295" t="str">
        <f>IF(Badges!M462="A","A"," ")</f>
        <v xml:space="preserve"> </v>
      </c>
      <c r="M75" s="292"/>
      <c r="N75" s="293" t="str">
        <f>Badges!C536</f>
        <v>Do a survey</v>
      </c>
      <c r="O75" s="295" t="str">
        <f>IF(Badges!M536="A","A"," ")</f>
        <v xml:space="preserve"> </v>
      </c>
      <c r="Q75" s="499" t="str">
        <f>'Age-Level'!C14</f>
        <v>Cookie Rally (Year 2)</v>
      </c>
      <c r="R75" s="499"/>
      <c r="S75" s="304" t="str">
        <f>IF('Age-Level'!M14="A","A"," ")</f>
        <v xml:space="preserve"> </v>
      </c>
    </row>
    <row r="76" spans="1:19" x14ac:dyDescent="0.2">
      <c r="A76" s="497" t="str">
        <f>Summary!A25</f>
        <v>Simple Meals</v>
      </c>
      <c r="B76" s="498"/>
      <c r="C76" s="297" t="str">
        <f>IF(Badges!M445="C","C",IF(Badges!M445="P","P",""))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IF('Age-Level'!M15="A","A"," ")</f>
        <v xml:space="preserve"> </v>
      </c>
    </row>
    <row r="77" spans="1:19" x14ac:dyDescent="0.2">
      <c r="A77" s="497" t="str">
        <f>Summary!A26</f>
        <v>Junior First Aid</v>
      </c>
      <c r="B77" s="498"/>
      <c r="C77" s="297" t="str">
        <f>IF(Badges!M468="C","C",IF(Badges!M468="P","P",""))</f>
        <v/>
      </c>
      <c r="E77" s="292"/>
      <c r="F77" s="293" t="str">
        <f>Badges!C391</f>
        <v>Talk to a coach or gym teacher</v>
      </c>
      <c r="G77" s="295" t="str">
        <f>IF(Badges!M391="A","A"," ")</f>
        <v xml:space="preserve"> </v>
      </c>
      <c r="I77" s="292"/>
      <c r="J77" s="293" t="str">
        <f>Badges!C464</f>
        <v>Read about illnesses and how to</v>
      </c>
      <c r="K77" s="295" t="str">
        <f>IF(Badges!M464="A","A"," ")</f>
        <v xml:space="preserve"> </v>
      </c>
      <c r="M77" s="292">
        <v>1</v>
      </c>
      <c r="N77" s="293" t="str">
        <f>Badges!C540</f>
        <v>Explore your needs and wants</v>
      </c>
      <c r="O77" s="294"/>
      <c r="Q77" s="499" t="str">
        <f>'Age-Level'!C16</f>
        <v>Cookie Pin (Year 2)</v>
      </c>
      <c r="R77" s="499"/>
      <c r="S77" s="304" t="str">
        <f>IF('Age-Level'!M16="A","A"," ")</f>
        <v xml:space="preserve"> </v>
      </c>
    </row>
    <row r="78" spans="1:19" x14ac:dyDescent="0.2">
      <c r="A78" s="497" t="str">
        <f>Summary!A27</f>
        <v>Junior Girl Scout Way</v>
      </c>
      <c r="B78" s="498"/>
      <c r="C78" s="297" t="str">
        <f>IF(Badges!M491="C","C",IF(Badges!M491="P","P",""))</f>
        <v/>
      </c>
      <c r="E78" s="292"/>
      <c r="F78" s="293" t="str">
        <f>Badges!C392</f>
        <v>Work with a friend who likes the</v>
      </c>
      <c r="G78" s="295" t="str">
        <f>IF(Badges!M392="A","A"," ")</f>
        <v xml:space="preserve"> </v>
      </c>
      <c r="I78" s="292"/>
      <c r="J78" s="293" t="str">
        <f>Badges!C465</f>
        <v>Visit a medical clinic</v>
      </c>
      <c r="K78" s="295" t="str">
        <f>IF(Badges!M465="A","A"," ")</f>
        <v xml:space="preserve"> </v>
      </c>
      <c r="M78" s="292"/>
      <c r="N78" s="293" t="str">
        <f>Badges!C541</f>
        <v>Go on a home tour</v>
      </c>
      <c r="O78" s="295" t="str">
        <f>IF(Badges!M541="A","A"," ")</f>
        <v xml:space="preserve"> </v>
      </c>
      <c r="Q78" s="499" t="str">
        <f>'Age-Level'!C18</f>
        <v>Fall Sales (Year 1)</v>
      </c>
      <c r="R78" s="499"/>
      <c r="S78" s="297" t="str">
        <f>IF('Age-Level'!M18="A","A","")</f>
        <v/>
      </c>
    </row>
    <row r="79" spans="1:19" x14ac:dyDescent="0.2">
      <c r="A79" s="502" t="str">
        <f>Summary!A28</f>
        <v>Flowers</v>
      </c>
      <c r="B79" s="503"/>
      <c r="C79" s="298" t="str">
        <f>IF(Badges!M514="C","C",IF(Badges!M514="P","P",""))</f>
        <v/>
      </c>
      <c r="E79" s="292"/>
      <c r="F79" s="293" t="str">
        <f>Badges!C393</f>
        <v>Find a drill in a book or online</v>
      </c>
      <c r="G79" s="295" t="str">
        <f>IF(Badges!M393="A","A"," ")</f>
        <v xml:space="preserve"> </v>
      </c>
      <c r="I79" s="292"/>
      <c r="J79" s="293" t="str">
        <f>Badges!C466</f>
        <v>Talk to family members and</v>
      </c>
      <c r="K79" s="295" t="str">
        <f>IF(Badges!M466="A","A"," ")</f>
        <v xml:space="preserve"> </v>
      </c>
      <c r="M79" s="292"/>
      <c r="N79" s="293" t="str">
        <f>Badges!C542</f>
        <v>Make a collage</v>
      </c>
      <c r="O79" s="295" t="str">
        <f>IF(Badges!M542="A","A"," ")</f>
        <v xml:space="preserve"> </v>
      </c>
      <c r="Q79" s="499" t="str">
        <f>'Age-Level'!C19</f>
        <v>Fall Sales (Year 2)</v>
      </c>
      <c r="R79" s="499"/>
      <c r="S79" s="297" t="str">
        <f>IF('Age-Level'!M19="A","A","")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IF(Badges!M543="A","A"," ")</f>
        <v xml:space="preserve"> </v>
      </c>
      <c r="Q80" s="499" t="str">
        <f>'Age-Level'!C21</f>
        <v>Thinking Day (Year 1)</v>
      </c>
      <c r="R80" s="499"/>
      <c r="S80" s="297" t="str">
        <f>IF('Age-Level'!M21="A","A","")</f>
        <v/>
      </c>
    </row>
    <row r="81" spans="1:22" x14ac:dyDescent="0.2">
      <c r="A81" s="505" t="str">
        <f>Summary!A30</f>
        <v>Business Owner</v>
      </c>
      <c r="B81" s="506"/>
      <c r="C81" s="296" t="str">
        <f>IF(Badges!M538="C","C",IF(Badges!M538="P","P",""))</f>
        <v/>
      </c>
      <c r="E81" s="292"/>
      <c r="F81" s="293" t="str">
        <f>Badges!C395</f>
        <v>Discuss the process with a</v>
      </c>
      <c r="G81" s="295" t="str">
        <f>IF(Badges!M395="A","A","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IF('Age-Level'!M22="A","A","")</f>
        <v/>
      </c>
    </row>
    <row r="82" spans="1:22" x14ac:dyDescent="0.2">
      <c r="A82" s="497" t="str">
        <f>Summary!A31</f>
        <v>Savvy Shopper</v>
      </c>
      <c r="B82" s="498"/>
      <c r="C82" s="297" t="str">
        <f>IF(Badges!M561="C","C",IF(Badges!M561="P","P",""))</f>
        <v/>
      </c>
      <c r="E82" s="292"/>
      <c r="F82" s="293" t="str">
        <f>Badges!C396</f>
        <v>Write a "Top 10 Tips for</v>
      </c>
      <c r="G82" s="295" t="str">
        <f>IF(Badges!M396="A","A"," ")</f>
        <v xml:space="preserve"> </v>
      </c>
      <c r="I82" s="292"/>
      <c r="J82" s="293" t="str">
        <f>Badges!C471</f>
        <v>Find lift-the-spirit songs</v>
      </c>
      <c r="K82" s="295" t="str">
        <f>IF(Badges!M471="A","A"," ")</f>
        <v xml:space="preserve"> </v>
      </c>
      <c r="M82" s="292"/>
      <c r="N82" s="293" t="str">
        <f>Badges!C545</f>
        <v>Log your wants</v>
      </c>
      <c r="O82" s="295" t="str">
        <f>IF(Badges!M545="A","A"," ")</f>
        <v xml:space="preserve"> </v>
      </c>
      <c r="Q82" s="499" t="str">
        <f>'Age-Level'!C24</f>
        <v>Global Action Award</v>
      </c>
      <c r="R82" s="499"/>
      <c r="S82" s="297" t="str">
        <f>IF('Age-Level'!M24="A","A","")</f>
        <v/>
      </c>
    </row>
    <row r="83" spans="1:22" x14ac:dyDescent="0.2">
      <c r="A83" s="524" t="str">
        <f>Summary!A32</f>
        <v>Cookie Business</v>
      </c>
      <c r="B83" s="525"/>
      <c r="C83" s="526"/>
      <c r="D83" s="288"/>
      <c r="E83" s="292"/>
      <c r="F83" s="293" t="str">
        <f>Badges!C397</f>
        <v>Make a short video or photo</v>
      </c>
      <c r="G83" s="295" t="str">
        <f>IF(Badges!M397="A","A"," ")</f>
        <v xml:space="preserve"> </v>
      </c>
      <c r="I83" s="292"/>
      <c r="J83" s="293" t="str">
        <f>Badges!C472</f>
        <v>Pick songs for a ceremony or</v>
      </c>
      <c r="K83" s="295" t="str">
        <f>IF(Badges!M472="A","A"," ")</f>
        <v xml:space="preserve"> </v>
      </c>
      <c r="M83" s="292"/>
      <c r="N83" s="293" t="str">
        <f>Badges!C546</f>
        <v>Investigate the latest trends</v>
      </c>
      <c r="O83" s="295" t="str">
        <f>IF(Badges!M546="A","A"," ")</f>
        <v xml:space="preserve"> </v>
      </c>
      <c r="Q83" s="499" t="str">
        <f>'Age-Level'!C26</f>
        <v>Journey Summit Pin</v>
      </c>
      <c r="R83" s="499"/>
      <c r="S83" s="297" t="str">
        <f>IF('Age-Level'!M26="A","A","")</f>
        <v/>
      </c>
    </row>
    <row r="84" spans="1:22" x14ac:dyDescent="0.2">
      <c r="A84" s="497" t="str">
        <f>Summary!A33</f>
        <v>Cookie CEO</v>
      </c>
      <c r="B84" s="498"/>
      <c r="C84" s="297" t="str">
        <f>IF(Badges!M575="C","C",IF(Badges!M575="P","P",""))</f>
        <v/>
      </c>
      <c r="E84" s="500" t="str">
        <f>Badges!B400</f>
        <v>Inside Government</v>
      </c>
      <c r="F84" s="500"/>
      <c r="G84" s="500"/>
      <c r="I84" s="292"/>
      <c r="J84" s="293" t="str">
        <f>Badges!C473</f>
        <v>Make up a song to share a</v>
      </c>
      <c r="K84" s="295" t="str">
        <f>IF(Badges!M473="A","A"," ")</f>
        <v xml:space="preserve"> </v>
      </c>
      <c r="M84" s="292"/>
      <c r="N84" s="293" t="str">
        <f>Badges!C547</f>
        <v>Do some time travel</v>
      </c>
      <c r="O84" s="295" t="str">
        <f>IF(Badges!M547="A","A"," ")</f>
        <v xml:space="preserve"> </v>
      </c>
      <c r="Q84" s="499" t="str">
        <f>'Age-Level'!C28</f>
        <v>International Friendship Recognition</v>
      </c>
      <c r="R84" s="499"/>
      <c r="S84" s="297" t="str">
        <f>IF('Age-Level'!M28="A","A","")</f>
        <v/>
      </c>
    </row>
    <row r="85" spans="1:22" x14ac:dyDescent="0.2">
      <c r="A85" s="497" t="str">
        <f>Summary!A34</f>
        <v>Customer Insights</v>
      </c>
      <c r="B85" s="498"/>
      <c r="C85" s="297" t="str">
        <f>IF(Badges!M588="C","C",IF(Badges!M588="P","P",""))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IF('Age-Level'!M30="A","A","")</f>
        <v/>
      </c>
    </row>
    <row r="86" spans="1:22" x14ac:dyDescent="0.2">
      <c r="A86" s="332"/>
      <c r="B86" s="332"/>
      <c r="C86" s="361"/>
      <c r="E86" s="292"/>
      <c r="F86" s="293" t="str">
        <f>Badges!C402</f>
        <v>Be an active citizen in action</v>
      </c>
      <c r="G86" s="295" t="str">
        <f>IF(Badges!M402="A","A"," ")</f>
        <v xml:space="preserve"> </v>
      </c>
      <c r="I86" s="292"/>
      <c r="J86" s="293" t="str">
        <f>Badges!C475</f>
        <v>Celebrate the Girl Scout Promise</v>
      </c>
      <c r="K86" s="295" t="str">
        <f>IF(Badges!M475="A","A"," ")</f>
        <v xml:space="preserve"> </v>
      </c>
      <c r="M86" s="292"/>
      <c r="N86" s="293" t="str">
        <f>Badges!C549</f>
        <v>Family stories</v>
      </c>
      <c r="O86" s="295" t="str">
        <f>IF(Badges!M549="A","A"," ")</f>
        <v xml:space="preserve"> </v>
      </c>
      <c r="Q86" s="499" t="str">
        <f>'Age-Level'!C31</f>
        <v>Rededication (1st year)</v>
      </c>
      <c r="R86" s="499"/>
      <c r="S86" s="309" t="str">
        <f>IF('Age-Level'!M31="C","C","")</f>
        <v/>
      </c>
    </row>
    <row r="87" spans="1:22" x14ac:dyDescent="0.2">
      <c r="A87" s="518" t="s">
        <v>133</v>
      </c>
      <c r="B87" s="519"/>
      <c r="C87" s="519"/>
      <c r="E87" s="292"/>
      <c r="F87" s="293" t="str">
        <f>Badges!C403</f>
        <v>Take a poll</v>
      </c>
      <c r="G87" s="295" t="str">
        <f>IF(Badges!M403="A","A"," ")</f>
        <v xml:space="preserve"> </v>
      </c>
      <c r="I87" s="292"/>
      <c r="J87" s="293" t="str">
        <f>Badges!C476</f>
        <v xml:space="preserve">Imagine yourself as one of the </v>
      </c>
      <c r="K87" s="295" t="str">
        <f>IF(Badges!M476="A","A"," ")</f>
        <v xml:space="preserve"> </v>
      </c>
      <c r="M87" s="292"/>
      <c r="N87" s="293" t="str">
        <f>Badges!C550</f>
        <v>Trade stories with friends</v>
      </c>
      <c r="O87" s="295" t="str">
        <f>IF(Badges!M550="A","A"," ")</f>
        <v xml:space="preserve"> </v>
      </c>
      <c r="Q87" s="499" t="str">
        <f>'Age-Level'!C32</f>
        <v>Rededication (2nd year)</v>
      </c>
      <c r="R87" s="499"/>
      <c r="S87" s="309" t="str">
        <f>IF('Age-Level'!M32="C","C","")</f>
        <v/>
      </c>
    </row>
    <row r="88" spans="1:22" x14ac:dyDescent="0.2">
      <c r="B88" s="520" t="str">
        <f>Journeys!A6</f>
        <v>Agent of Change</v>
      </c>
      <c r="C88" s="521"/>
      <c r="E88" s="292"/>
      <c r="F88" s="293" t="str">
        <f>Badges!C404</f>
        <v>Get a global view</v>
      </c>
      <c r="G88" s="295" t="str">
        <f>IF(Badges!M404="A","A"," ")</f>
        <v xml:space="preserve"> </v>
      </c>
      <c r="I88" s="292"/>
      <c r="J88" s="293" t="str">
        <f>Badges!C477</f>
        <v>Help a Brownie or Daisy group</v>
      </c>
      <c r="K88" s="295" t="str">
        <f>IF(Badges!M477="A","A"," ")</f>
        <v xml:space="preserve"> </v>
      </c>
      <c r="M88" s="292"/>
      <c r="N88" s="293" t="str">
        <f>Badges!C551</f>
        <v>Analyze customer reviews</v>
      </c>
      <c r="O88" s="295" t="str">
        <f>IF(Badges!M551="A","A"," ")</f>
        <v xml:space="preserve"> </v>
      </c>
      <c r="Q88" s="499" t="str">
        <f>'Age-Level'!C33</f>
        <v>Rededication (3rd year)</v>
      </c>
      <c r="R88" s="499"/>
      <c r="S88" s="309" t="str">
        <f>IF('Age-Level'!M33="C","C","")</f>
        <v/>
      </c>
    </row>
    <row r="89" spans="1:22" x14ac:dyDescent="0.2">
      <c r="B89" s="303" t="str">
        <f>Journeys!B7</f>
        <v>The Power of One Award</v>
      </c>
      <c r="C89" s="304" t="str">
        <f>Journeys!M11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IF('Age-Level'!M34="C","C","")</f>
        <v/>
      </c>
    </row>
    <row r="90" spans="1:22" x14ac:dyDescent="0.2">
      <c r="B90" s="303" t="str">
        <f>Journeys!B12</f>
        <v>The Power of Team Award</v>
      </c>
      <c r="C90" s="304" t="str">
        <f>Journeys!M15</f>
        <v xml:space="preserve"> </v>
      </c>
      <c r="E90" s="292"/>
      <c r="F90" s="293" t="str">
        <f>Badges!C406</f>
        <v>Visit a branch of the city, town</v>
      </c>
      <c r="G90" s="295" t="str">
        <f>IF(Badges!M406="A","A"," ")</f>
        <v xml:space="preserve"> </v>
      </c>
      <c r="I90" s="292"/>
      <c r="J90" s="293" t="str">
        <f>Badges!C479</f>
        <v>Make a time capsule</v>
      </c>
      <c r="K90" s="295" t="str">
        <f>IF(Badges!M479="A","A"," ")</f>
        <v xml:space="preserve"> </v>
      </c>
      <c r="M90" s="292"/>
      <c r="N90" s="293" t="str">
        <f>Badges!C553</f>
        <v>Visit the mall</v>
      </c>
      <c r="O90" s="295" t="str">
        <f>IF(Badges!M553="A","A"," ")</f>
        <v xml:space="preserve"> </v>
      </c>
      <c r="Q90" s="499" t="str">
        <f>'Age-Level'!C35</f>
        <v>Rededication (5th year)</v>
      </c>
      <c r="R90" s="499"/>
      <c r="S90" s="309" t="str">
        <f>IF('Age-Level'!M35="C","C","")</f>
        <v/>
      </c>
    </row>
    <row r="91" spans="1:22" x14ac:dyDescent="0.2">
      <c r="B91" s="303" t="str">
        <f>Journeys!B16</f>
        <v>The Power of Community Award</v>
      </c>
      <c r="C91" s="304" t="str">
        <f>Journeys!M19</f>
        <v xml:space="preserve"> </v>
      </c>
      <c r="E91" s="292"/>
      <c r="F91" s="293" t="str">
        <f>Badges!C407</f>
        <v>Interview an elected official</v>
      </c>
      <c r="G91" s="295" t="str">
        <f>IF(Badges!M407="A","A"," ")</f>
        <v xml:space="preserve"> </v>
      </c>
      <c r="I91" s="292"/>
      <c r="J91" s="293" t="str">
        <f>Badges!C480</f>
        <v>Scouts' Own for sisterhood</v>
      </c>
      <c r="K91" s="295" t="str">
        <f>IF(Badges!M480="A","A"," ")</f>
        <v xml:space="preserve"> </v>
      </c>
      <c r="M91" s="292"/>
      <c r="N91" s="293" t="str">
        <f>Badges!C554</f>
        <v>Shop for groceries</v>
      </c>
      <c r="O91" s="295" t="str">
        <f>IF(Badges!M554="A","A","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IF(Badges!M408="A","A"," ")</f>
        <v xml:space="preserve"> </v>
      </c>
      <c r="I92" s="292"/>
      <c r="J92" s="293" t="str">
        <f>Badges!C481</f>
        <v>Sisters across time</v>
      </c>
      <c r="K92" s="295" t="str">
        <f>IF(Badges!M481="A","A"," ")</f>
        <v xml:space="preserve"> </v>
      </c>
      <c r="M92" s="292"/>
      <c r="N92" s="293" t="str">
        <f>Badges!C555</f>
        <v>Go on a comparison scavenger</v>
      </c>
      <c r="O92" s="295" t="str">
        <f>IF(Badges!M555="A","A"," ")</f>
        <v xml:space="preserve"> </v>
      </c>
      <c r="Q92" s="372">
        <v>1</v>
      </c>
      <c r="R92" s="329" t="str">
        <f>'Age-Level'!C37</f>
        <v>Choose one line from the Law</v>
      </c>
      <c r="S92" s="309" t="str">
        <f>IF('Age-Level'!M37="A","A","")</f>
        <v/>
      </c>
    </row>
    <row r="93" spans="1:22" x14ac:dyDescent="0.2">
      <c r="A93" s="302"/>
      <c r="B93" s="303" t="str">
        <f>Journeys!B23</f>
        <v>Energize Award</v>
      </c>
      <c r="C93" s="304" t="str">
        <f>Journeys!M27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IF('Age-Level'!M38="A","A","")</f>
        <v/>
      </c>
    </row>
    <row r="94" spans="1:22" x14ac:dyDescent="0.2">
      <c r="A94" s="302"/>
      <c r="B94" s="303" t="str">
        <f>Journeys!B28</f>
        <v>Investigate Award</v>
      </c>
      <c r="C94" s="304" t="str">
        <f>Journeys!M32</f>
        <v xml:space="preserve"> </v>
      </c>
      <c r="E94" s="292"/>
      <c r="F94" s="293" t="str">
        <f>Badges!C410</f>
        <v>Hold a "mock vote" on</v>
      </c>
      <c r="G94" s="295" t="str">
        <f>IF(Badges!M410="A","A"," ")</f>
        <v xml:space="preserve"> </v>
      </c>
      <c r="I94" s="292"/>
      <c r="J94" s="293" t="str">
        <f>Badges!C483</f>
        <v>Improve part of a park in your</v>
      </c>
      <c r="K94" s="295" t="str">
        <f>IF(Badges!M483="A","A"," ")</f>
        <v xml:space="preserve"> </v>
      </c>
      <c r="M94" s="292"/>
      <c r="N94" s="293" t="str">
        <f>Badges!C557</f>
        <v>Help with a family purchase</v>
      </c>
      <c r="O94" s="295" t="str">
        <f>IF(Badges!M557="A","A"," ")</f>
        <v xml:space="preserve"> </v>
      </c>
      <c r="Q94" s="370">
        <v>3</v>
      </c>
      <c r="R94" s="329" t="str">
        <f>'Age-Level'!C39</f>
        <v>Gather three inspirational quotes</v>
      </c>
      <c r="S94" s="309" t="str">
        <f>IF('Age-Level'!M39="A","A","")</f>
        <v/>
      </c>
    </row>
    <row r="95" spans="1:22" x14ac:dyDescent="0.2">
      <c r="A95" s="299"/>
      <c r="B95" s="303" t="str">
        <f>Journeys!B33</f>
        <v>Innovate Award</v>
      </c>
      <c r="C95" s="304" t="str">
        <f>Journeys!M36</f>
        <v xml:space="preserve"> </v>
      </c>
      <c r="E95" s="292"/>
      <c r="F95" s="293" t="str">
        <f>Badges!C411</f>
        <v>For 24 hours, list the laws that</v>
      </c>
      <c r="G95" s="295" t="str">
        <f>IF(Badges!M411="A","A"," ")</f>
        <v xml:space="preserve"> </v>
      </c>
      <c r="I95" s="292"/>
      <c r="J95" s="293" t="str">
        <f>Badges!C484</f>
        <v>Tackle a problem in your</v>
      </c>
      <c r="K95" s="295" t="str">
        <f>IF(Badges!M484="A","A"," ")</f>
        <v xml:space="preserve"> </v>
      </c>
      <c r="M95" s="292"/>
      <c r="N95" s="293" t="str">
        <f>Badges!C558</f>
        <v>Make a plan for your cookie</v>
      </c>
      <c r="O95" s="295" t="str">
        <f>IF(Badges!M558="A","A"," ")</f>
        <v xml:space="preserve"> </v>
      </c>
      <c r="Q95" s="370">
        <v>4</v>
      </c>
      <c r="R95" s="329" t="str">
        <f>'Age-Level'!C40</f>
        <v>Make something to remind you</v>
      </c>
      <c r="S95" s="309" t="str">
        <f>IF('Age-Level'!M40="A","A","")</f>
        <v/>
      </c>
      <c r="U95" s="290"/>
      <c r="V95" s="290"/>
    </row>
    <row r="96" spans="1:22" x14ac:dyDescent="0.2">
      <c r="B96" s="364" t="str">
        <f>Journeys!A39</f>
        <v>aMUSE</v>
      </c>
      <c r="C96" s="365"/>
      <c r="E96" s="292"/>
      <c r="F96" s="293" t="str">
        <f>Badges!C412</f>
        <v>Think about laws you might</v>
      </c>
      <c r="G96" s="295" t="str">
        <f>IF(Badges!M412="A","A"," ")</f>
        <v xml:space="preserve"> </v>
      </c>
      <c r="I96" s="292"/>
      <c r="J96" s="293" t="str">
        <f>Badges!C485</f>
        <v>Make a walking tour for your</v>
      </c>
      <c r="K96" s="295" t="str">
        <f>IF(Badges!M485="A","A"," ")</f>
        <v xml:space="preserve"> </v>
      </c>
      <c r="M96" s="292"/>
      <c r="N96" s="293" t="str">
        <f>Badges!C559</f>
        <v>Look into your future</v>
      </c>
      <c r="O96" s="295" t="str">
        <f>IF(Badges!M559="A","A"," ")</f>
        <v xml:space="preserve"> </v>
      </c>
      <c r="Q96" s="370">
        <v>5</v>
      </c>
      <c r="R96" s="329" t="str">
        <f>'Age-Level'!C41</f>
        <v xml:space="preserve">Make a commitment to live what </v>
      </c>
      <c r="S96" s="309" t="str">
        <f>IF('Age-Level'!M41="A","A","")</f>
        <v/>
      </c>
      <c r="U96" s="290"/>
      <c r="V96" s="290"/>
    </row>
    <row r="97" spans="1:23" x14ac:dyDescent="0.2">
      <c r="B97" s="303" t="str">
        <f>Journeys!B40</f>
        <v>Reach Out</v>
      </c>
      <c r="C97" s="304" t="str">
        <f>Journeys!M42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Journeys!M45</f>
        <v xml:space="preserve"> </v>
      </c>
      <c r="E98" s="292"/>
      <c r="F98" s="293" t="str">
        <f>Badges!C414</f>
        <v>Report on a government meeting</v>
      </c>
      <c r="G98" s="295" t="str">
        <f>IF(Badges!M414="A","A"," ")</f>
        <v xml:space="preserve"> </v>
      </c>
      <c r="I98" s="292"/>
      <c r="J98" s="293" t="str">
        <f>Badges!C487</f>
        <v>Try a tradition from the past</v>
      </c>
      <c r="K98" s="295" t="str">
        <f>IF(Badges!M487="A","A"," ")</f>
        <v xml:space="preserve"> </v>
      </c>
      <c r="M98" s="292">
        <v>1</v>
      </c>
      <c r="N98" s="293" t="str">
        <f>Badges!C564</f>
        <v>Set a group goal</v>
      </c>
      <c r="O98" s="294"/>
      <c r="Q98" s="372">
        <v>1</v>
      </c>
      <c r="R98" s="329" t="str">
        <f>'Age-Level'!C44</f>
        <v>Choose one line from the Law</v>
      </c>
      <c r="S98" s="309" t="str">
        <f>IF('Age-Level'!M44="A","A","")</f>
        <v/>
      </c>
      <c r="U98" s="290"/>
      <c r="V98" s="290"/>
    </row>
    <row r="99" spans="1:23" x14ac:dyDescent="0.2">
      <c r="B99" s="303" t="str">
        <f>Journeys!B46</f>
        <v>Try Out</v>
      </c>
      <c r="C99" s="304" t="str">
        <f>Journeys!M48</f>
        <v xml:space="preserve"> </v>
      </c>
      <c r="E99" s="292"/>
      <c r="F99" s="293" t="str">
        <f>Badges!C415</f>
        <v>Follow the local news every day</v>
      </c>
      <c r="G99" s="295" t="str">
        <f>IF(Badges!M415="A","A"," ")</f>
        <v xml:space="preserve"> </v>
      </c>
      <c r="I99" s="292"/>
      <c r="J99" s="293" t="str">
        <f>Badges!C488</f>
        <v>Create a game about Girl Scout</v>
      </c>
      <c r="K99" s="295" t="str">
        <f>IF(Badges!M488="A","A"," ")</f>
        <v xml:space="preserve"> </v>
      </c>
      <c r="M99" s="292"/>
      <c r="N99" s="293" t="str">
        <f>Badges!C565</f>
        <v>Decide how many boxes of</v>
      </c>
      <c r="O99" s="295" t="str">
        <f>IF(Badges!M565="A","A"," ")</f>
        <v xml:space="preserve"> </v>
      </c>
      <c r="Q99" s="370">
        <v>2</v>
      </c>
      <c r="R99" s="329" t="str">
        <f>'Age-Level'!C45</f>
        <v>Find a woman in your community</v>
      </c>
      <c r="S99" s="309" t="str">
        <f>IF('Age-Level'!M45="A","A","")</f>
        <v/>
      </c>
      <c r="U99" s="368"/>
      <c r="V99" s="369"/>
      <c r="W99" s="328"/>
    </row>
    <row r="100" spans="1:23" x14ac:dyDescent="0.2">
      <c r="B100" s="320"/>
      <c r="C100" s="320"/>
      <c r="E100" s="292"/>
      <c r="F100" s="293" t="str">
        <f>Badges!C416</f>
        <v>Interview a local historian or</v>
      </c>
      <c r="G100" s="295" t="str">
        <f>IF(Badges!M416="A","A"," ")</f>
        <v xml:space="preserve"> </v>
      </c>
      <c r="I100" s="292"/>
      <c r="J100" s="293" t="str">
        <f>Badges!C489</f>
        <v>Start a Dez chain story</v>
      </c>
      <c r="K100" s="295" t="str">
        <f>IF(Badges!M489="A","A"," ")</f>
        <v xml:space="preserve"> </v>
      </c>
      <c r="M100" s="292">
        <v>2</v>
      </c>
      <c r="N100" s="293" t="str">
        <f>Badges!C566</f>
        <v>Explore how a small business</v>
      </c>
      <c r="O100" s="294"/>
      <c r="Q100" s="370">
        <v>3</v>
      </c>
      <c r="R100" s="329" t="str">
        <f>'Age-Level'!C46</f>
        <v>Gather three inspirational quotes</v>
      </c>
      <c r="S100" s="309" t="str">
        <f>IF('Age-Level'!M46="A","A","")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IF(Badges!M567="A","A"," ")</f>
        <v xml:space="preserve"> </v>
      </c>
      <c r="Q101" s="370">
        <v>4</v>
      </c>
      <c r="R101" s="329" t="str">
        <f>'Age-Level'!C47</f>
        <v>Make something to remind you</v>
      </c>
      <c r="S101" s="309" t="str">
        <f>IF('Age-Level'!M47="A","A","")</f>
        <v/>
      </c>
      <c r="U101" s="290"/>
      <c r="V101" s="290"/>
    </row>
    <row r="102" spans="1:23" x14ac:dyDescent="0.2">
      <c r="A102" s="306"/>
      <c r="B102" s="330" t="str">
        <f>Bridging!B6</f>
        <v>Pass It On!</v>
      </c>
      <c r="C102" s="296" t="str">
        <f>IF(Bridging!M10="C","C",IF(Bridging!M10="P","P",""))</f>
        <v/>
      </c>
      <c r="E102" s="292"/>
      <c r="F102" s="293" t="str">
        <f>Badges!C418</f>
        <v>Plan a campaign as if you were</v>
      </c>
      <c r="G102" s="295" t="str">
        <f>IF(Badges!M418="A","A","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IF('Age-Level'!M48="A","A","")</f>
        <v/>
      </c>
      <c r="U102" s="290"/>
      <c r="V102" s="290"/>
    </row>
    <row r="103" spans="1:23" x14ac:dyDescent="0.2">
      <c r="A103" s="306"/>
      <c r="B103" s="307" t="str">
        <f>Bridging!B11</f>
        <v>Look Ahead!</v>
      </c>
      <c r="C103" s="297" t="str">
        <f>IF(Bridging!M15="C","C",IF(Bridging!M15="P","P",""))</f>
        <v/>
      </c>
      <c r="E103" s="292"/>
      <c r="F103" s="293" t="str">
        <f>Badges!C419</f>
        <v>Work on someone else's</v>
      </c>
      <c r="G103" s="295" t="str">
        <f>IF(Badges!M419="A","A"," ")</f>
        <v xml:space="preserve"> </v>
      </c>
      <c r="I103" s="292"/>
      <c r="J103" s="293" t="str">
        <f>Badges!C494</f>
        <v>Go on a flower hunt</v>
      </c>
      <c r="K103" s="295" t="str">
        <f>IF(Badges!M494="A","A"," ")</f>
        <v xml:space="preserve"> </v>
      </c>
      <c r="M103" s="292"/>
      <c r="N103" s="293" t="str">
        <f>Badges!C569</f>
        <v>Brainstorm with your group</v>
      </c>
      <c r="O103" s="295" t="str">
        <f>IF(Badges!M569="A","A"," ")</f>
        <v xml:space="preserve"> </v>
      </c>
      <c r="Q103" s="522" t="str">
        <f>'Age-Level'!B50</f>
        <v>Safety Award</v>
      </c>
      <c r="R103" s="523"/>
      <c r="S103" s="309"/>
      <c r="U103" s="290"/>
      <c r="V103" s="290"/>
    </row>
    <row r="104" spans="1:23" x14ac:dyDescent="0.2">
      <c r="A104" s="306"/>
      <c r="B104" s="329" t="str">
        <f>Bridging!C16</f>
        <v>Plan a Ceremony</v>
      </c>
      <c r="C104" s="297" t="str">
        <f>IF(Bridging!M17="C","C",IF(Bridging!M17="P","P",""))</f>
        <v/>
      </c>
      <c r="E104" s="292"/>
      <c r="F104" s="293" t="str">
        <f>Badges!C420</f>
        <v>Create a pamphlet or poster</v>
      </c>
      <c r="G104" s="295" t="str">
        <f>IF(Badges!M420="A","A"," ")</f>
        <v xml:space="preserve"> </v>
      </c>
      <c r="I104" s="292"/>
      <c r="J104" s="293" t="str">
        <f>Badges!C495</f>
        <v>Grow your flower</v>
      </c>
      <c r="K104" s="295" t="str">
        <f>IF(Badges!M495="A","A"," ")</f>
        <v xml:space="preserve"> </v>
      </c>
      <c r="M104" s="292">
        <v>4</v>
      </c>
      <c r="N104" s="293" t="str">
        <f>Badges!C570</f>
        <v>Learn to make a good impression</v>
      </c>
      <c r="O104" s="294"/>
      <c r="Q104" s="372">
        <v>1</v>
      </c>
      <c r="R104" s="329" t="str">
        <f>'Age-Level'!C51</f>
        <v>Find out what the most common</v>
      </c>
      <c r="S104" s="309" t="str">
        <f>IF('Age-Level'!M51="A","A","")</f>
        <v/>
      </c>
      <c r="U104" s="290"/>
      <c r="V104" s="290"/>
    </row>
    <row r="105" spans="1:23" x14ac:dyDescent="0.2">
      <c r="B105" s="308" t="s">
        <v>602</v>
      </c>
      <c r="C105" s="297" t="str">
        <f>IF(Bridging!M18="C","C",IF(Bridging!M18="P","P",""))</f>
        <v/>
      </c>
      <c r="E105" s="500" t="str">
        <f>Badges!B423</f>
        <v>Simple Meals</v>
      </c>
      <c r="F105" s="501"/>
      <c r="G105" s="501"/>
      <c r="I105" s="292"/>
      <c r="J105" s="293" t="str">
        <f>Badges!C496</f>
        <v>Talk to a real botanist and learn</v>
      </c>
      <c r="K105" s="295" t="str">
        <f>IF(Badges!M496="A","A"," ")</f>
        <v xml:space="preserve"> </v>
      </c>
      <c r="M105" s="292"/>
      <c r="N105" s="293" t="str">
        <f>Badges!C571</f>
        <v>Who is more likely to make a</v>
      </c>
      <c r="O105" s="295" t="str">
        <f>IF(Badges!M571="A","A"," ")</f>
        <v xml:space="preserve"> </v>
      </c>
      <c r="Q105" s="370">
        <v>2</v>
      </c>
      <c r="R105" s="329" t="str">
        <f>'Age-Level'!C52</f>
        <v>Conduct an emergency evacuation</v>
      </c>
      <c r="S105" s="309" t="str">
        <f>IF('Age-Level'!M52="A","A","")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IF('Age-Level'!M53="A","A","")</f>
        <v/>
      </c>
      <c r="U106" s="290"/>
      <c r="V106" s="290"/>
    </row>
    <row r="107" spans="1:23" x14ac:dyDescent="0.2">
      <c r="A107" s="500" t="str">
        <f>Badges!B354</f>
        <v>Drawing</v>
      </c>
      <c r="B107" s="501"/>
      <c r="C107" s="501"/>
      <c r="E107" s="292"/>
      <c r="F107" s="293" t="str">
        <f>Badges!C425</f>
        <v>Visit a restaurant</v>
      </c>
      <c r="G107" s="295" t="str">
        <f>IF(Badges!M425="A","A"," ")</f>
        <v xml:space="preserve"> </v>
      </c>
      <c r="I107" s="292"/>
      <c r="J107" s="293" t="str">
        <f>Badges!C498</f>
        <v>Dye a flower</v>
      </c>
      <c r="K107" s="295" t="str">
        <f>IF(Badges!M498="A","A"," ")</f>
        <v xml:space="preserve"> </v>
      </c>
      <c r="M107" s="292"/>
      <c r="N107" s="293" t="str">
        <f>Badges!C573</f>
        <v>Your sales numbers are the key</v>
      </c>
      <c r="O107" s="295" t="str">
        <f>IF(Badges!M573="A","A"," ")</f>
        <v xml:space="preserve"> </v>
      </c>
      <c r="Q107" s="370">
        <v>4</v>
      </c>
      <c r="R107" s="329" t="str">
        <f>'Age-Level'!C54</f>
        <v>Learn about bicycle safety</v>
      </c>
      <c r="S107" s="309" t="str">
        <f>IF('Age-Level'!M54="A","A","")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IF(Badges!M426="A","A"," ")</f>
        <v xml:space="preserve"> </v>
      </c>
      <c r="I108" s="292"/>
      <c r="J108" s="293" t="str">
        <f>Badges!C499</f>
        <v>Stop and smell the flowers</v>
      </c>
      <c r="K108" s="295" t="str">
        <f>IF(Badges!M499="A","A"," ")</f>
        <v xml:space="preserve"> </v>
      </c>
      <c r="M108" s="500" t="str">
        <f>Badges!B576</f>
        <v>Customer Insights</v>
      </c>
      <c r="N108" s="501"/>
      <c r="O108" s="501"/>
      <c r="Q108" s="370">
        <v>5</v>
      </c>
      <c r="R108" s="329" t="str">
        <f>'Age-Level'!C55</f>
        <v>Go on a hazard-identification walk</v>
      </c>
      <c r="S108" s="309" t="str">
        <f>IF('Age-Level'!M55="A","A","")</f>
        <v/>
      </c>
      <c r="U108" s="290"/>
      <c r="V108" s="290"/>
    </row>
    <row r="109" spans="1:23" x14ac:dyDescent="0.2">
      <c r="A109" s="292"/>
      <c r="B109" s="293" t="str">
        <f>Badges!C356</f>
        <v>Try black and white</v>
      </c>
      <c r="C109" s="295" t="str">
        <f>IF(Badges!M356="A","A"," ")</f>
        <v xml:space="preserve"> </v>
      </c>
      <c r="E109" s="292"/>
      <c r="F109" s="293" t="str">
        <f>Badges!C427</f>
        <v>Tour a kitchen</v>
      </c>
      <c r="G109" s="295" t="str">
        <f>IF(Badges!M427="A","A"," ")</f>
        <v xml:space="preserve"> </v>
      </c>
      <c r="I109" s="292"/>
      <c r="J109" s="293" t="str">
        <f>Badges!C500</f>
        <v>Meet flower families</v>
      </c>
      <c r="K109" s="295" t="str">
        <f>IF(Badges!M500="A","A","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IF(Badges!M357="A","A","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IF(Badges!M578="A","A"," ")</f>
        <v xml:space="preserve"> </v>
      </c>
      <c r="Q110" s="518" t="s">
        <v>600</v>
      </c>
      <c r="R110" s="527"/>
      <c r="S110" s="527"/>
      <c r="U110" s="369"/>
      <c r="V110" s="369"/>
      <c r="W110" s="328"/>
    </row>
    <row r="111" spans="1:23" x14ac:dyDescent="0.2">
      <c r="A111" s="292"/>
      <c r="B111" s="293" t="str">
        <f>Badges!C358</f>
        <v>Mix and match</v>
      </c>
      <c r="C111" s="295" t="str">
        <f>IF(Badges!M358="A","A"," ")</f>
        <v xml:space="preserve"> </v>
      </c>
      <c r="E111" s="292"/>
      <c r="F111" s="293" t="str">
        <f>Badges!C429</f>
        <v>Make easy weekday breakfasts</v>
      </c>
      <c r="G111" s="295" t="str">
        <f>IF(Badges!M429="A","A"," ")</f>
        <v xml:space="preserve"> </v>
      </c>
      <c r="I111" s="292"/>
      <c r="J111" s="293" t="str">
        <f>Badges!C502</f>
        <v>Flowers are fruits in disguise</v>
      </c>
      <c r="K111" s="295" t="str">
        <f>IF(Badges!M502="A","A"," ")</f>
        <v xml:space="preserve"> </v>
      </c>
      <c r="M111" s="292">
        <v>2</v>
      </c>
      <c r="N111" s="293" t="str">
        <f>Badges!C579</f>
        <v>Do some research at the grocery store</v>
      </c>
      <c r="O111" s="294"/>
      <c r="Q111" s="522" t="str">
        <f>'Fun Patches'!C25</f>
        <v>&lt;LIST PATCH HERE&gt;</v>
      </c>
      <c r="R111" s="528"/>
      <c r="S111" s="304" t="str">
        <f>IF('Fun Patches'!M25="A","A","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IF(Badges!M430="A","A"," ")</f>
        <v xml:space="preserve"> </v>
      </c>
      <c r="I112" s="292"/>
      <c r="J112" s="293" t="str">
        <f>Badges!C503</f>
        <v>Flowers are healers</v>
      </c>
      <c r="K112" s="295" t="str">
        <f>IF(Badges!M503="A","A"," ")</f>
        <v xml:space="preserve"> </v>
      </c>
      <c r="M112" s="292"/>
      <c r="N112" s="293" t="str">
        <f>Badges!C580</f>
        <v>Walk through the aisles with your</v>
      </c>
      <c r="O112" s="295" t="str">
        <f>IF(Badges!M580="A","A"," ")</f>
        <v xml:space="preserve"> </v>
      </c>
      <c r="Q112" s="522" t="str">
        <f>'Fun Patches'!C26</f>
        <v>&lt;LIST PATCH HERE&gt;</v>
      </c>
      <c r="R112" s="528"/>
      <c r="S112" s="304" t="str">
        <f>IF('Fun Patches'!M26="A","A"," ")</f>
        <v xml:space="preserve"> </v>
      </c>
      <c r="U112" s="290"/>
      <c r="V112" s="290"/>
    </row>
    <row r="113" spans="1:22" x14ac:dyDescent="0.2">
      <c r="A113" s="292"/>
      <c r="B113" s="293" t="str">
        <f>Badges!C360</f>
        <v>Draw a picture of something that</v>
      </c>
      <c r="C113" s="295" t="str">
        <f>IF(Badges!M360="A","A"," ")</f>
        <v xml:space="preserve"> </v>
      </c>
      <c r="E113" s="292"/>
      <c r="F113" s="293" t="str">
        <f>Badges!C431</f>
        <v>Make a weekend breakfast</v>
      </c>
      <c r="G113" s="295" t="str">
        <f>IF(Badges!M431="A","A"," ")</f>
        <v xml:space="preserve"> </v>
      </c>
      <c r="I113" s="292"/>
      <c r="J113" s="293" t="str">
        <f>Badges!C504</f>
        <v>Flowers are calming</v>
      </c>
      <c r="K113" s="295" t="str">
        <f>IF(Badges!M504="A","A"," ")</f>
        <v xml:space="preserve"> </v>
      </c>
      <c r="M113" s="292">
        <v>3</v>
      </c>
      <c r="N113" s="293" t="str">
        <f>Badges!C581</f>
        <v>Find out who buys cookies and why</v>
      </c>
      <c r="O113" s="294"/>
      <c r="Q113" s="522" t="str">
        <f>'Fun Patches'!C27</f>
        <v>&lt;LIST PATCH HERE&gt;</v>
      </c>
      <c r="R113" s="528"/>
      <c r="S113" s="304" t="str">
        <f>IF('Fun Patches'!M27="A","A"," ")</f>
        <v xml:space="preserve"> </v>
      </c>
      <c r="U113" s="290"/>
      <c r="V113" s="290"/>
    </row>
    <row r="114" spans="1:22" x14ac:dyDescent="0.2">
      <c r="A114" s="292"/>
      <c r="B114" s="293" t="str">
        <f>Badges!C361</f>
        <v>Use hatching and crosshatching</v>
      </c>
      <c r="C114" s="295" t="str">
        <f>IF(Badges!M361="A","A","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IF(Badges!M582="A","A"," ")</f>
        <v xml:space="preserve"> </v>
      </c>
      <c r="Q114" s="522" t="str">
        <f>'Fun Patches'!C28</f>
        <v>&lt;LIST PATCH HERE&gt;</v>
      </c>
      <c r="R114" s="528"/>
      <c r="S114" s="304" t="str">
        <f>IF('Fun Patches'!M28="A","A"," ")</f>
        <v xml:space="preserve"> </v>
      </c>
      <c r="U114" s="290"/>
      <c r="V114" s="290"/>
    </row>
    <row r="115" spans="1:22" x14ac:dyDescent="0.2">
      <c r="A115" s="292"/>
      <c r="B115" s="293" t="str">
        <f>Badges!C362</f>
        <v>Use smudging to make shadows</v>
      </c>
      <c r="C115" s="295" t="str">
        <f>IF(Badges!M362="A","A"," ")</f>
        <v xml:space="preserve"> </v>
      </c>
      <c r="E115" s="292"/>
      <c r="F115" s="293" t="str">
        <f>Badges!C433</f>
        <v>Faltbread</v>
      </c>
      <c r="G115" s="295" t="str">
        <f>IF(Badges!M433="A","A"," ")</f>
        <v xml:space="preserve"> </v>
      </c>
      <c r="I115" s="292"/>
      <c r="J115" s="293" t="str">
        <f>Badges!C506</f>
        <v>Make a flower necklace</v>
      </c>
      <c r="K115" s="295" t="str">
        <f>IF(Badges!M506="A","A"," ")</f>
        <v xml:space="preserve"> </v>
      </c>
      <c r="M115" s="292">
        <v>4</v>
      </c>
      <c r="N115" s="293" t="str">
        <f>Badges!C583</f>
        <v>Learn from people who don't buy</v>
      </c>
      <c r="O115" s="294"/>
      <c r="Q115" s="522" t="str">
        <f>'Fun Patches'!C29</f>
        <v>&lt;LIST PATCH HERE&gt;</v>
      </c>
      <c r="R115" s="528"/>
      <c r="S115" s="304" t="str">
        <f>IF('Fun Patches'!M29="A","A","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IF(Badges!M434="A","A"," ")</f>
        <v xml:space="preserve"> </v>
      </c>
      <c r="I116" s="292"/>
      <c r="J116" s="293" t="str">
        <f>Badges!C507</f>
        <v>Dried-flower art</v>
      </c>
      <c r="K116" s="295" t="str">
        <f>IF(Badges!M507="A","A"," ")</f>
        <v xml:space="preserve"> </v>
      </c>
      <c r="M116" s="292"/>
      <c r="N116" s="293" t="str">
        <f>Badges!C584</f>
        <v>Hearing people say, "No, thanks"</v>
      </c>
      <c r="O116" s="295" t="str">
        <f>IF(Badges!M584="A","A"," ")</f>
        <v xml:space="preserve"> </v>
      </c>
      <c r="Q116" s="522" t="str">
        <f>'Fun Patches'!C30</f>
        <v>&lt;LIST PATCH HERE&gt;</v>
      </c>
      <c r="R116" s="528"/>
      <c r="S116" s="304" t="str">
        <f>IF('Fun Patches'!M30="A","A"," ")</f>
        <v xml:space="preserve"> </v>
      </c>
    </row>
    <row r="117" spans="1:22" x14ac:dyDescent="0.2">
      <c r="A117" s="292"/>
      <c r="B117" s="293" t="str">
        <f>Badges!C364</f>
        <v>Draw an outdoor scene</v>
      </c>
      <c r="C117" s="295" t="str">
        <f>IF(Badges!M364="A","A"," ")</f>
        <v xml:space="preserve"> </v>
      </c>
      <c r="E117" s="292"/>
      <c r="F117" s="293" t="str">
        <f>Badges!C435</f>
        <v>Pocket food</v>
      </c>
      <c r="G117" s="295" t="str">
        <f>IF(Badges!M435="A","A"," ")</f>
        <v xml:space="preserve"> </v>
      </c>
      <c r="I117" s="292"/>
      <c r="J117" s="293" t="str">
        <f>Badges!C508</f>
        <v>Fun with flower look-alikes</v>
      </c>
      <c r="K117" s="295" t="str">
        <f>IF(Badges!M508="A","A"," ")</f>
        <v xml:space="preserve"> </v>
      </c>
      <c r="M117" s="292">
        <v>5</v>
      </c>
      <c r="N117" s="293" t="str">
        <f>Badges!C585</f>
        <v>Listen for clues and ask great questions</v>
      </c>
      <c r="O117" s="294"/>
      <c r="Q117" s="522" t="str">
        <f>'Fun Patches'!C31</f>
        <v>&lt;LIST PATCH HERE&gt;</v>
      </c>
      <c r="R117" s="528"/>
      <c r="S117" s="304" t="str">
        <f>IF('Fun Patches'!M31="A","A"," ")</f>
        <v xml:space="preserve"> </v>
      </c>
    </row>
    <row r="118" spans="1:22" x14ac:dyDescent="0.2">
      <c r="A118" s="292"/>
      <c r="B118" s="293" t="str">
        <f>Badges!C365</f>
        <v>Zoom in on an object</v>
      </c>
      <c r="C118" s="295" t="str">
        <f>IF(Badges!M365="A","A","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IF(Badges!M586="A","A"," ")</f>
        <v xml:space="preserve"> </v>
      </c>
      <c r="Q118" s="522" t="str">
        <f>'Fun Patches'!C32</f>
        <v>&lt;LIST PATCH HERE&gt;</v>
      </c>
      <c r="R118" s="528"/>
      <c r="S118" s="304" t="str">
        <f>IF('Fun Patches'!M32="A","A"," ")</f>
        <v xml:space="preserve"> </v>
      </c>
    </row>
    <row r="119" spans="1:22" x14ac:dyDescent="0.2">
      <c r="A119" s="292"/>
      <c r="B119" s="293" t="str">
        <f>Badges!C366</f>
        <v>Take a bug's-eye view</v>
      </c>
      <c r="C119" s="295" t="str">
        <f>IF(Badges!M366="A","A"," ")</f>
        <v xml:space="preserve"> </v>
      </c>
      <c r="E119" s="292"/>
      <c r="F119" s="293" t="str">
        <f>Badges!C437</f>
        <v>Make a dessert you've never</v>
      </c>
      <c r="G119" s="295" t="str">
        <f>IF(Badges!M437="A","A"," ")</f>
        <v xml:space="preserve"> </v>
      </c>
      <c r="I119" s="292"/>
      <c r="J119" s="293" t="str">
        <f>Badges!C510</f>
        <v>Bouquet</v>
      </c>
      <c r="K119" s="295" t="str">
        <f>IF(Badges!M510="A","A"," ")</f>
        <v xml:space="preserve"> </v>
      </c>
      <c r="M119" s="302"/>
      <c r="N119" s="318"/>
      <c r="O119" s="328"/>
      <c r="Q119" s="522" t="str">
        <f>'Fun Patches'!C33</f>
        <v>&lt;LIST PATCH HERE&gt;</v>
      </c>
      <c r="R119" s="528"/>
      <c r="S119" s="304" t="str">
        <f>IF('Fun Patches'!M33="A","A","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IF(Badges!M438="A","A"," ")</f>
        <v xml:space="preserve"> </v>
      </c>
      <c r="I120" s="292"/>
      <c r="J120" s="293" t="str">
        <f>Badges!C511</f>
        <v>Corsage</v>
      </c>
      <c r="K120" s="295" t="str">
        <f>IF(Badges!M511="A","A"," ")</f>
        <v xml:space="preserve"> </v>
      </c>
      <c r="M120" s="518" t="s">
        <v>89</v>
      </c>
      <c r="N120" s="527"/>
      <c r="O120" s="527"/>
      <c r="Q120" s="522" t="str">
        <f>'Fun Patches'!C34</f>
        <v>&lt;LIST PATCH HERE&gt;</v>
      </c>
      <c r="R120" s="528"/>
      <c r="S120" s="304" t="str">
        <f>IF('Fun Patches'!M34="A","A"," ")</f>
        <v xml:space="preserve"> </v>
      </c>
    </row>
    <row r="121" spans="1:22" x14ac:dyDescent="0.2">
      <c r="A121" s="292"/>
      <c r="B121" s="293" t="str">
        <f>Badges!C368</f>
        <v>Draw a new cover for your</v>
      </c>
      <c r="C121" s="295" t="str">
        <f>IF(Badges!M368="A","A"," ")</f>
        <v xml:space="preserve"> </v>
      </c>
      <c r="E121" s="292"/>
      <c r="F121" s="293" t="str">
        <f>Badges!C439</f>
        <v>Make a holiday dessert</v>
      </c>
      <c r="G121" s="295" t="str">
        <f>IF(Badges!M439="A","A"," ")</f>
        <v xml:space="preserve"> </v>
      </c>
      <c r="I121" s="292"/>
      <c r="J121" s="293" t="str">
        <f>Badges!C512</f>
        <v>Arrangement</v>
      </c>
      <c r="K121" s="295" t="str">
        <f>IF(Badges!M512="A","A"," ")</f>
        <v xml:space="preserve"> </v>
      </c>
      <c r="M121" s="529" t="str">
        <f>'Fun Patches'!C5</f>
        <v>&lt;LIST PATCH HERE&gt;</v>
      </c>
      <c r="N121" s="530"/>
      <c r="O121" s="295" t="str">
        <f>IF('Fun Patches'!M5="A","A"," ")</f>
        <v xml:space="preserve"> </v>
      </c>
      <c r="Q121" s="522" t="str">
        <f>'Fun Patches'!C35</f>
        <v>&lt;LIST PATCH HERE&gt;</v>
      </c>
      <c r="R121" s="528"/>
      <c r="S121" s="304" t="str">
        <f>IF('Fun Patches'!M35="A","A"," ")</f>
        <v xml:space="preserve"> </v>
      </c>
    </row>
    <row r="122" spans="1:22" x14ac:dyDescent="0.2">
      <c r="A122" s="292"/>
      <c r="B122" s="293" t="str">
        <f>Badges!C369</f>
        <v>Draw a cartoon</v>
      </c>
      <c r="C122" s="295" t="str">
        <f>IF(Badges!M369="A","A","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Patches'!M6="A","A"," ")</f>
        <v xml:space="preserve"> </v>
      </c>
      <c r="Q122" s="522" t="str">
        <f>'Fun Patches'!C36</f>
        <v>&lt;LIST PATCH HERE&gt;</v>
      </c>
      <c r="R122" s="528"/>
      <c r="S122" s="304" t="str">
        <f>IF('Fun Patches'!M36="A","A"," ")</f>
        <v xml:space="preserve"> </v>
      </c>
    </row>
    <row r="123" spans="1:22" x14ac:dyDescent="0.2">
      <c r="A123" s="292"/>
      <c r="B123" s="293" t="str">
        <f>Badges!C370</f>
        <v>Draw a logo</v>
      </c>
      <c r="C123" s="295" t="str">
        <f>IF(Badges!M370="A","A"," ")</f>
        <v xml:space="preserve"> </v>
      </c>
      <c r="E123" s="292"/>
      <c r="F123" s="293" t="str">
        <f>Badges!C441</f>
        <v xml:space="preserve">Make a salad meal using a </v>
      </c>
      <c r="G123" s="295" t="str">
        <f>IF(Badges!M441="A","A"," ")</f>
        <v xml:space="preserve"> </v>
      </c>
      <c r="I123" s="292">
        <v>1</v>
      </c>
      <c r="J123" s="293" t="str">
        <f>Badges!C517</f>
        <v>Explore businesses you might like</v>
      </c>
      <c r="K123" s="294"/>
      <c r="M123" s="522" t="str">
        <f>'Fun Patches'!C7</f>
        <v>&lt;LIST PATCH HERE&gt;</v>
      </c>
      <c r="N123" s="528"/>
      <c r="O123" s="304" t="str">
        <f>IF('Fun Patches'!M7="A","A"," ")</f>
        <v xml:space="preserve"> </v>
      </c>
      <c r="Q123" s="522" t="str">
        <f>'Fun Patches'!C37</f>
        <v>&lt;LIST PATCH HERE&gt;</v>
      </c>
      <c r="R123" s="528"/>
      <c r="S123" s="304" t="str">
        <f>IF('Fun Patches'!M37="A","A"," ")</f>
        <v xml:space="preserve"> </v>
      </c>
    </row>
    <row r="124" spans="1:22" x14ac:dyDescent="0.2">
      <c r="A124" s="292">
        <v>5</v>
      </c>
      <c r="B124" s="293" t="str">
        <f>Badges!C371</f>
        <v>Make your masterpiece-and show</v>
      </c>
      <c r="C124" s="294"/>
      <c r="E124" s="292"/>
      <c r="F124" s="293" t="str">
        <f>Badges!C442</f>
        <v>Make a soup, stew, or other</v>
      </c>
      <c r="G124" s="295" t="str">
        <f>IF(Badges!M442="A","A"," ")</f>
        <v xml:space="preserve"> </v>
      </c>
      <c r="I124" s="292"/>
      <c r="J124" s="293" t="str">
        <f>Badges!C518</f>
        <v>Go straight to the source</v>
      </c>
      <c r="K124" s="295" t="str">
        <f>IF(Badges!M518="A","A"," ")</f>
        <v xml:space="preserve"> </v>
      </c>
      <c r="M124" s="522" t="str">
        <f>'Fun Patches'!C8</f>
        <v>&lt;LIST PATCH HERE&gt;</v>
      </c>
      <c r="N124" s="528"/>
      <c r="O124" s="304" t="str">
        <f>IF('Fun Patches'!M8="A","A"," ")</f>
        <v xml:space="preserve"> </v>
      </c>
      <c r="Q124" s="522" t="str">
        <f>'Fun Patches'!C38</f>
        <v>&lt;LIST PATCH HERE&gt;</v>
      </c>
      <c r="R124" s="528"/>
      <c r="S124" s="304" t="str">
        <f>IF('Fun Patches'!M38="A","A"," ")</f>
        <v xml:space="preserve"> </v>
      </c>
    </row>
    <row r="125" spans="1:22" x14ac:dyDescent="0.2">
      <c r="A125" s="292"/>
      <c r="B125" s="293" t="str">
        <f>Badges!C372</f>
        <v>Host an art show at a group</v>
      </c>
      <c r="C125" s="295" t="str">
        <f>IF(Badges!M372="A","A"," ")</f>
        <v xml:space="preserve"> </v>
      </c>
      <c r="E125" s="292"/>
      <c r="F125" s="293" t="str">
        <f>Badges!C443</f>
        <v>Make three dishes for one meal</v>
      </c>
      <c r="G125" s="295" t="str">
        <f>IF(Badges!M443="A","A"," ")</f>
        <v xml:space="preserve"> </v>
      </c>
      <c r="I125" s="292"/>
      <c r="J125" s="293" t="str">
        <f>Badges!C519</f>
        <v>Get associated</v>
      </c>
      <c r="K125" s="295" t="str">
        <f>IF(Badges!M519="A","A"," ")</f>
        <v xml:space="preserve"> </v>
      </c>
      <c r="M125" s="522" t="str">
        <f>'Fun Patches'!C9</f>
        <v>&lt;LIST PATCH HERE&gt;</v>
      </c>
      <c r="N125" s="528"/>
      <c r="O125" s="304" t="str">
        <f>IF('Fun Patches'!M9="A","A"," ")</f>
        <v xml:space="preserve"> </v>
      </c>
      <c r="Q125" s="522" t="str">
        <f>'Fun Patches'!C39</f>
        <v>&lt;LIST PATCH HERE&gt;</v>
      </c>
      <c r="R125" s="528"/>
      <c r="S125" s="304" t="str">
        <f>IF('Fun Patches'!M39="A","A"," ")</f>
        <v xml:space="preserve"> </v>
      </c>
    </row>
    <row r="126" spans="1:22" x14ac:dyDescent="0.2">
      <c r="A126" s="292"/>
      <c r="B126" s="293" t="str">
        <f>Badges!C373</f>
        <v>Host an art gallery party at</v>
      </c>
      <c r="C126" s="295" t="str">
        <f>IF(Badges!M373="A","A"," ")</f>
        <v xml:space="preserve"> </v>
      </c>
      <c r="E126" s="500" t="str">
        <f>Badges!B446</f>
        <v>Junior First Aid</v>
      </c>
      <c r="F126" s="501"/>
      <c r="G126" s="501"/>
      <c r="I126" s="292"/>
      <c r="J126" s="293" t="str">
        <f>Badges!C520</f>
        <v>Read all about it</v>
      </c>
      <c r="K126" s="295" t="str">
        <f>IF(Badges!M520="A","A"," ")</f>
        <v xml:space="preserve"> </v>
      </c>
      <c r="M126" s="522" t="str">
        <f>'Fun Patches'!C10</f>
        <v>&lt;LIST PATCH HERE&gt;</v>
      </c>
      <c r="N126" s="528"/>
      <c r="O126" s="304" t="str">
        <f>IF('Fun Patches'!M10="A","A"," ")</f>
        <v xml:space="preserve"> </v>
      </c>
      <c r="Q126" s="522" t="str">
        <f>'Fun Patches'!C40</f>
        <v>&lt;LIST PATCH HERE&gt;</v>
      </c>
      <c r="R126" s="528"/>
      <c r="S126" s="304" t="str">
        <f>IF('Fun Patches'!M40="A","A"," ")</f>
        <v xml:space="preserve"> </v>
      </c>
    </row>
    <row r="127" spans="1:22" x14ac:dyDescent="0.2">
      <c r="A127" s="292"/>
      <c r="B127" s="293" t="str">
        <f>Badges!C374</f>
        <v>Create a special art scrapbook</v>
      </c>
      <c r="C127" s="295" t="str">
        <f>IF(Badges!M374="A","A","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Patches'!M11="A","A"," ")</f>
        <v xml:space="preserve"> </v>
      </c>
      <c r="Q127" s="522" t="str">
        <f>'Fun Patches'!C41</f>
        <v>&lt;LIST PATCH HERE&gt;</v>
      </c>
      <c r="R127" s="528"/>
      <c r="S127" s="304" t="str">
        <f>IF('Fun Patches'!M41="A","A"," ")</f>
        <v xml:space="preserve"> </v>
      </c>
    </row>
    <row r="128" spans="1:22" x14ac:dyDescent="0.2">
      <c r="A128" s="500" t="str">
        <f>Badges!B377</f>
        <v>Practice with Purpose</v>
      </c>
      <c r="B128" s="501"/>
      <c r="C128" s="501"/>
      <c r="E128" s="292"/>
      <c r="F128" s="293" t="str">
        <f>Badges!C448</f>
        <v>Make posters</v>
      </c>
      <c r="G128" s="295" t="str">
        <f>IF(Badges!M448="A","A"," ")</f>
        <v xml:space="preserve"> </v>
      </c>
      <c r="I128" s="292"/>
      <c r="J128" s="293" t="str">
        <f>Badges!C522</f>
        <v>Follow in someone's footsteps</v>
      </c>
      <c r="K128" s="295" t="str">
        <f>IF(Badges!M522="A","A"," ")</f>
        <v xml:space="preserve"> </v>
      </c>
      <c r="M128" s="522" t="str">
        <f>'Fun Patches'!C12</f>
        <v>&lt;LIST PATCH HERE&gt;</v>
      </c>
      <c r="N128" s="528"/>
      <c r="O128" s="304" t="str">
        <f>IF('Fun Patches'!M12="A","A"," ")</f>
        <v xml:space="preserve"> </v>
      </c>
      <c r="Q128" s="522" t="str">
        <f>'Fun Patches'!C42</f>
        <v>&lt;LIST PATCH HERE&gt;</v>
      </c>
      <c r="R128" s="528"/>
      <c r="S128" s="304" t="str">
        <f>IF('Fun Patches'!M42="A","A"," ")</f>
        <v xml:space="preserve"> </v>
      </c>
    </row>
    <row r="129" spans="1:19" x14ac:dyDescent="0.2">
      <c r="A129" s="292">
        <v>1</v>
      </c>
      <c r="B129" s="293" t="str">
        <f>Badges!C378</f>
        <v>Decide on your goal</v>
      </c>
      <c r="C129" s="294"/>
      <c r="E129" s="292"/>
      <c r="F129" s="293" t="str">
        <f>Badges!C449</f>
        <v>Create a skit</v>
      </c>
      <c r="G129" s="295" t="str">
        <f>IF(Badges!M449="A","A"," ")</f>
        <v xml:space="preserve"> </v>
      </c>
      <c r="I129" s="292"/>
      <c r="J129" s="293" t="str">
        <f>Badges!C523</f>
        <v>Get on the phone</v>
      </c>
      <c r="K129" s="295" t="str">
        <f>IF(Badges!M523="A","A"," ")</f>
        <v xml:space="preserve"> </v>
      </c>
      <c r="M129" s="522" t="str">
        <f>'Fun Patches'!C13</f>
        <v>&lt;LIST PATCH HERE&gt;</v>
      </c>
      <c r="N129" s="528"/>
      <c r="O129" s="304" t="str">
        <f>IF('Fun Patches'!M13="A","A"," ")</f>
        <v xml:space="preserve"> </v>
      </c>
      <c r="Q129" s="522" t="str">
        <f>'Fun Patches'!C43</f>
        <v>&lt;LIST PATCH HERE&gt;</v>
      </c>
      <c r="R129" s="528"/>
      <c r="S129" s="304" t="str">
        <f>IF('Fun Patches'!M43="A","A"," ")</f>
        <v xml:space="preserve"> </v>
      </c>
    </row>
    <row r="130" spans="1:19" x14ac:dyDescent="0.2">
      <c r="A130" s="292"/>
      <c r="B130" s="293" t="str">
        <f>Badges!C379</f>
        <v>Ask a coach for advice</v>
      </c>
      <c r="C130" s="295" t="str">
        <f>IF(Badges!M379="A","A"," ")</f>
        <v xml:space="preserve"> </v>
      </c>
      <c r="E130" s="292"/>
      <c r="F130" s="293" t="str">
        <f>Badges!C450</f>
        <v xml:space="preserve">Make a short video  </v>
      </c>
      <c r="G130" s="295" t="str">
        <f>IF(Badges!M450="A","A"," ")</f>
        <v xml:space="preserve"> </v>
      </c>
      <c r="I130" s="292"/>
      <c r="J130" s="293" t="str">
        <f>Badges!C524</f>
        <v>Invite an expert speaker</v>
      </c>
      <c r="K130" s="295" t="str">
        <f>IF(Badges!M524="A","A"," ")</f>
        <v xml:space="preserve"> </v>
      </c>
      <c r="M130" s="522" t="str">
        <f>'Fun Patches'!C14</f>
        <v>&lt;LIST PATCH HERE&gt;</v>
      </c>
      <c r="N130" s="528"/>
      <c r="O130" s="304" t="str">
        <f>IF('Fun Patches'!M14="A","A"," ")</f>
        <v xml:space="preserve"> </v>
      </c>
      <c r="Q130" s="522" t="str">
        <f>'Fun Patches'!C44</f>
        <v>&lt;LIST PATCH HERE&gt;</v>
      </c>
      <c r="R130" s="528"/>
      <c r="S130" s="304" t="str">
        <f>IF('Fun Patches'!M44="A","A"," ")</f>
        <v xml:space="preserve"> </v>
      </c>
    </row>
    <row r="131" spans="1:19" x14ac:dyDescent="0.2">
      <c r="A131" s="292"/>
      <c r="B131" s="293" t="str">
        <f>Badges!C380</f>
        <v>Speak to a trainer at a gym or</v>
      </c>
      <c r="C131" s="295" t="str">
        <f>IF(Badges!M380="A","A","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Patches'!M15="A","A"," ")</f>
        <v xml:space="preserve"> </v>
      </c>
      <c r="Q131" s="522" t="str">
        <f>'Fun Patches'!C45</f>
        <v>&lt;LIST PATCH HERE&gt;</v>
      </c>
      <c r="R131" s="528"/>
      <c r="S131" s="304" t="str">
        <f>IF('Fun Patches'!M45="A","A"," ")</f>
        <v xml:space="preserve"> </v>
      </c>
    </row>
    <row r="132" spans="1:19" x14ac:dyDescent="0.2">
      <c r="A132" s="292"/>
      <c r="B132" s="293" t="str">
        <f>Badges!C381</f>
        <v>Talk with a physical education or</v>
      </c>
      <c r="C132" s="295" t="str">
        <f>IF(Badges!M381="A","A"," ")</f>
        <v xml:space="preserve"> </v>
      </c>
      <c r="E132" s="292"/>
      <c r="F132" s="293" t="str">
        <f>Badges!C452</f>
        <v>Talk to an EMT or firefighter</v>
      </c>
      <c r="G132" s="295" t="str">
        <f>IF(Badges!M452="A","A"," ")</f>
        <v xml:space="preserve"> </v>
      </c>
      <c r="I132" s="292"/>
      <c r="J132" s="293" t="str">
        <f>Badges!C526</f>
        <v>Take it to the bank</v>
      </c>
      <c r="K132" s="295" t="str">
        <f>IF(Badges!M526="A","A"," ")</f>
        <v xml:space="preserve"> </v>
      </c>
      <c r="M132" s="522" t="str">
        <f>'Fun Patches'!C16</f>
        <v>&lt;LIST PATCH HERE&gt;</v>
      </c>
      <c r="N132" s="528"/>
      <c r="O132" s="304" t="str">
        <f>IF('Fun Patches'!M16="A","A"," ")</f>
        <v xml:space="preserve"> </v>
      </c>
      <c r="Q132" s="522" t="str">
        <f>'Fun Patches'!C46</f>
        <v>&lt;LIST PATCH HERE&gt;</v>
      </c>
      <c r="R132" s="528"/>
      <c r="S132" s="304" t="str">
        <f>IF('Fun Patches'!M46="A","A"," ")</f>
        <v xml:space="preserve"> </v>
      </c>
    </row>
    <row r="133" spans="1:19" x14ac:dyDescent="0.2">
      <c r="A133" s="292">
        <v>2</v>
      </c>
      <c r="B133" s="293" t="str">
        <f>Badges!C382</f>
        <v>Increase your endurance</v>
      </c>
      <c r="C133" s="294"/>
      <c r="E133" s="292"/>
      <c r="F133" s="293" t="str">
        <f>Badges!C453</f>
        <v>Talk to police officers</v>
      </c>
      <c r="G133" s="295" t="str">
        <f>IF(Badges!M453="A","A"," ")</f>
        <v xml:space="preserve"> </v>
      </c>
      <c r="I133" s="292"/>
      <c r="J133" s="293" t="str">
        <f>Badges!C527</f>
        <v>Meet the Chamber of Commerce</v>
      </c>
      <c r="K133" s="295" t="str">
        <f>IF(Badges!M527="A","A"," ")</f>
        <v xml:space="preserve"> </v>
      </c>
      <c r="M133" s="529" t="str">
        <f>'Fun Patches'!C17</f>
        <v>&lt;LIST PATCH HERE&gt;</v>
      </c>
      <c r="N133" s="530"/>
      <c r="O133" s="295" t="str">
        <f>IF('Fun Patches'!M17="A","A"," ")</f>
        <v xml:space="preserve"> </v>
      </c>
      <c r="Q133" s="529" t="str">
        <f>'Fun Patches'!C47</f>
        <v>&lt;LIST PATCH HERE&gt;</v>
      </c>
      <c r="R133" s="530"/>
      <c r="S133" s="295" t="str">
        <f>IF('Fun Patches'!M47="A","A"," ")</f>
        <v xml:space="preserve"> </v>
      </c>
    </row>
    <row r="134" spans="1:19" x14ac:dyDescent="0.2">
      <c r="A134" s="292"/>
      <c r="B134" s="293" t="str">
        <f>Badges!C383</f>
        <v>Run</v>
      </c>
      <c r="C134" s="295" t="str">
        <f>IF(Badges!M383="A","A"," ")</f>
        <v xml:space="preserve"> </v>
      </c>
      <c r="E134" s="292"/>
      <c r="F134" s="293" t="str">
        <f>Badges!C454</f>
        <v>Tour an emergency room or</v>
      </c>
      <c r="G134" s="295" t="str">
        <f>IF(Badges!M454="A","A"," ")</f>
        <v xml:space="preserve"> </v>
      </c>
      <c r="I134" s="292"/>
      <c r="J134" s="293" t="str">
        <f>Badges!C528</f>
        <v>Find out about the Small</v>
      </c>
      <c r="K134" s="295" t="str">
        <f>IF(Badges!M528="A","A"," ")</f>
        <v xml:space="preserve"> </v>
      </c>
      <c r="M134" s="522" t="str">
        <f>'Fun Patches'!C18</f>
        <v>&lt;LIST PATCH HERE&gt;</v>
      </c>
      <c r="N134" s="528"/>
      <c r="O134" s="304" t="str">
        <f>IF('Fun Patches'!M18="A","A"," ")</f>
        <v xml:space="preserve"> </v>
      </c>
      <c r="Q134" s="522" t="str">
        <f>'Fun Patches'!C48</f>
        <v>&lt;LIST PATCH HERE&gt;</v>
      </c>
      <c r="R134" s="528"/>
      <c r="S134" s="304" t="str">
        <f>IF('Fun Patches'!M48="A","A"," ")</f>
        <v xml:space="preserve"> </v>
      </c>
    </row>
    <row r="135" spans="1:19" x14ac:dyDescent="0.2">
      <c r="A135" s="292"/>
      <c r="B135" s="293" t="str">
        <f>Badges!C384</f>
        <v>Dance</v>
      </c>
      <c r="C135" s="295" t="str">
        <f>IF(Badges!M384="A","A","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Patches'!M19="A","A"," ")</f>
        <v xml:space="preserve"> </v>
      </c>
      <c r="Q135" s="522" t="str">
        <f>'Fun Patches'!C49</f>
        <v>&lt;LIST PATCH HERE&gt;</v>
      </c>
      <c r="R135" s="528"/>
      <c r="S135" s="304" t="str">
        <f>IF('Fun Patches'!M49="A","A"," ")</f>
        <v xml:space="preserve"> </v>
      </c>
    </row>
    <row r="136" spans="1:19" x14ac:dyDescent="0.2">
      <c r="A136" s="292"/>
      <c r="B136" s="293" t="str">
        <f>Badges!C385</f>
        <v>Work out routine!</v>
      </c>
      <c r="C136" s="295" t="str">
        <f>IF(Badges!M385="A","A"," ")</f>
        <v xml:space="preserve"> </v>
      </c>
      <c r="E136" s="292"/>
      <c r="F136" s="293" t="str">
        <f>Badges!C456</f>
        <v xml:space="preserve">Make a first aid kit that fits in </v>
      </c>
      <c r="G136" s="295" t="str">
        <f>IF(Badges!M456="A","A"," ")</f>
        <v xml:space="preserve"> </v>
      </c>
      <c r="I136" s="292"/>
      <c r="J136" s="293" t="str">
        <f>Badges!C530</f>
        <v>Create a customer-service pledge</v>
      </c>
      <c r="K136" s="295" t="str">
        <f>IF(Badges!M530="A","A"," ")</f>
        <v xml:space="preserve"> </v>
      </c>
      <c r="M136" s="522" t="str">
        <f>'Fun Patches'!C20</f>
        <v>&lt;LIST PATCH HERE&gt;</v>
      </c>
      <c r="N136" s="528"/>
      <c r="O136" s="304" t="str">
        <f>IF('Fun Patches'!M20="A","A"," ")</f>
        <v xml:space="preserve"> </v>
      </c>
      <c r="Q136" s="522" t="str">
        <f>'Fun Patches'!C50</f>
        <v>&lt;LIST PATCH HERE&gt;</v>
      </c>
      <c r="R136" s="528"/>
      <c r="S136" s="304" t="str">
        <f>IF('Fun Patches'!M50="A","A"," ")</f>
        <v xml:space="preserve"> </v>
      </c>
    </row>
    <row r="137" spans="1:19" x14ac:dyDescent="0.2">
      <c r="A137" s="302"/>
      <c r="B137" s="318"/>
      <c r="C137" s="328"/>
      <c r="E137" s="292"/>
      <c r="F137" s="293" t="str">
        <f>Badges!C457</f>
        <v>Make a kit that fits in a car's</v>
      </c>
      <c r="G137" s="295" t="str">
        <f>IF(Badges!M457="A","A"," ")</f>
        <v xml:space="preserve"> </v>
      </c>
      <c r="I137" s="292"/>
      <c r="J137" s="293" t="str">
        <f>Badges!C531</f>
        <v>Learn from the best</v>
      </c>
      <c r="K137" s="295" t="str">
        <f>IF(Badges!M531="A","A"," ")</f>
        <v xml:space="preserve"> </v>
      </c>
      <c r="M137" s="522" t="str">
        <f>'Fun Patches'!C21</f>
        <v>&lt;LIST PATCH HERE&gt;</v>
      </c>
      <c r="N137" s="528"/>
      <c r="O137" s="304" t="str">
        <f>IF('Fun Patches'!M21="A","A"," ")</f>
        <v xml:space="preserve"> </v>
      </c>
      <c r="Q137" s="522" t="str">
        <f>'Fun Patches'!C51</f>
        <v>&lt;LIST PATCH HERE&gt;</v>
      </c>
      <c r="R137" s="528"/>
      <c r="S137" s="304" t="str">
        <f>IF('Fun Patches'!M51="A","A"," ")</f>
        <v xml:space="preserve"> </v>
      </c>
    </row>
    <row r="138" spans="1:19" x14ac:dyDescent="0.2">
      <c r="A138" s="302"/>
      <c r="B138" s="318"/>
      <c r="C138" s="328"/>
      <c r="E138" s="292"/>
      <c r="F138" s="293" t="str">
        <f>Badges!C458</f>
        <v>Make a personal kit</v>
      </c>
      <c r="G138" s="295" t="str">
        <f>IF(Badges!M458="A","A"," ")</f>
        <v xml:space="preserve"> </v>
      </c>
      <c r="I138" s="292"/>
      <c r="J138" s="293" t="str">
        <f>Badges!C532</f>
        <v>Invite some experts</v>
      </c>
      <c r="K138" s="295" t="str">
        <f>IF(Badges!M532="A","A"," ")</f>
        <v xml:space="preserve"> </v>
      </c>
      <c r="M138" s="522" t="str">
        <f>'Fun Patches'!C22</f>
        <v>&lt;LIST PATCH HERE&gt;</v>
      </c>
      <c r="N138" s="528"/>
      <c r="O138" s="304" t="str">
        <f>IF('Fun Patches'!M22="A","A"," ")</f>
        <v xml:space="preserve"> </v>
      </c>
      <c r="Q138" s="522" t="str">
        <f>'Fun Patches'!C52</f>
        <v>&lt;LIST PATCH HERE&gt;</v>
      </c>
      <c r="R138" s="528"/>
      <c r="S138" s="304" t="str">
        <f>IF('Fun Patches'!M52="A","A","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Patches'!M23="A","A"," ")</f>
        <v xml:space="preserve"> </v>
      </c>
      <c r="Q139" s="522" t="str">
        <f>'Fun Patches'!C53</f>
        <v>&lt;LIST PATCH HERE&gt;</v>
      </c>
      <c r="R139" s="528"/>
      <c r="S139" s="304" t="str">
        <f>IF('Fun Patches'!M53="A","A","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Patches'!M24="A","A"," ")</f>
        <v xml:space="preserve"> </v>
      </c>
      <c r="Q140" s="522" t="str">
        <f>'Fun Patches'!C54</f>
        <v>&lt;LIST PATCH HERE&gt;</v>
      </c>
      <c r="R140" s="528"/>
      <c r="S140" s="304" t="str">
        <f>IF('Fun Patches'!M54="A","A"," ")</f>
        <v xml:space="preserve"> </v>
      </c>
    </row>
    <row r="141" spans="1:19" ht="23.25" x14ac:dyDescent="0.35">
      <c r="A141" s="507" t="str">
        <f ca="1">MID(CELL("filename",A78),FIND(IF(ISERROR(FIND("]",CELL("filename",A78))),"$","]"),CELL("filename",A78))+1,256)</f>
        <v>Junior 10</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Own'!M31="A","A"," ")</f>
        <v xml:space="preserve"> </v>
      </c>
      <c r="I143" s="292">
        <v>1</v>
      </c>
      <c r="J143" s="329" t="str">
        <f>'Council Own'!C55</f>
        <v>&lt;List Requirement Here&gt;</v>
      </c>
      <c r="K143" s="304" t="str">
        <f>IF('Council Own'!M55="A","A"," ")</f>
        <v xml:space="preserve"> </v>
      </c>
      <c r="M143" s="292">
        <v>1</v>
      </c>
      <c r="N143" s="329" t="str">
        <f>'Council Own'!C79</f>
        <v>&lt;List Requirement Here&gt;</v>
      </c>
      <c r="O143" s="304" t="str">
        <f>IF('Council Own'!M79="A","A"," ")</f>
        <v xml:space="preserve"> </v>
      </c>
      <c r="Q143" s="292">
        <v>1</v>
      </c>
      <c r="R143" s="329" t="str">
        <f>'Council Own'!C103</f>
        <v>&lt;List Requirement Here&gt;</v>
      </c>
      <c r="S143" s="304" t="str">
        <f>IF('Council Own'!M103="A","A"," ")</f>
        <v xml:space="preserve"> </v>
      </c>
    </row>
    <row r="144" spans="1:19" x14ac:dyDescent="0.2">
      <c r="A144" s="546" t="str">
        <f>'Council Own'!B6</f>
        <v>&lt;&lt;List Badge Here&gt;&gt;</v>
      </c>
      <c r="B144" s="547"/>
      <c r="C144" s="297" t="str">
        <f>IF('Council Own'!M28="C","C",IF('Council Own'!M28="P","P",""))</f>
        <v/>
      </c>
      <c r="E144" s="292"/>
      <c r="F144" s="329" t="str">
        <f>'Council Own'!C32</f>
        <v>&lt;List Requirement Here&gt;</v>
      </c>
      <c r="G144" s="304" t="str">
        <f>IF('Council Own'!M32="A","A"," ")</f>
        <v xml:space="preserve"> </v>
      </c>
      <c r="I144" s="292"/>
      <c r="J144" s="329" t="str">
        <f>'Council Own'!C56</f>
        <v>&lt;List Requirement Here&gt;</v>
      </c>
      <c r="K144" s="304" t="str">
        <f>IF('Council Own'!M56="A","A"," ")</f>
        <v xml:space="preserve"> </v>
      </c>
      <c r="M144" s="292"/>
      <c r="N144" s="329" t="str">
        <f>'Council Own'!C80</f>
        <v>&lt;List Requirement Here&gt;</v>
      </c>
      <c r="O144" s="304" t="str">
        <f>IF('Council Own'!M80="A","A"," ")</f>
        <v xml:space="preserve"> </v>
      </c>
      <c r="Q144" s="292"/>
      <c r="R144" s="329" t="str">
        <f>'Council Own'!C104</f>
        <v>&lt;List Requirement Here&gt;</v>
      </c>
      <c r="S144" s="304" t="str">
        <f>IF('Council Own'!M104="A","A"," ")</f>
        <v xml:space="preserve"> </v>
      </c>
    </row>
    <row r="145" spans="1:19" x14ac:dyDescent="0.2">
      <c r="A145" s="546" t="str">
        <f>'Council Own'!B30</f>
        <v>&lt;&lt;List Badge Here&gt;&gt;</v>
      </c>
      <c r="B145" s="547"/>
      <c r="C145" s="297" t="str">
        <f>IF('Council Own'!M52="C","C",IF('Council Own'!M52="P","P",""))</f>
        <v/>
      </c>
      <c r="E145" s="292"/>
      <c r="F145" s="329" t="str">
        <f>'Council Own'!C33</f>
        <v>&lt;List Requirement Here&gt;</v>
      </c>
      <c r="G145" s="304" t="str">
        <f>IF('Council Own'!M33="A","A"," ")</f>
        <v xml:space="preserve"> </v>
      </c>
      <c r="I145" s="292"/>
      <c r="J145" s="329" t="str">
        <f>'Council Own'!C57</f>
        <v>&lt;List Requirement Here&gt;</v>
      </c>
      <c r="K145" s="304" t="str">
        <f>IF('Council Own'!M57="A","A"," ")</f>
        <v xml:space="preserve"> </v>
      </c>
      <c r="M145" s="292"/>
      <c r="N145" s="329" t="str">
        <f>'Council Own'!C81</f>
        <v>&lt;List Requirement Here&gt;</v>
      </c>
      <c r="O145" s="304" t="str">
        <f>IF('Council Own'!M81="A","A"," ")</f>
        <v xml:space="preserve"> </v>
      </c>
      <c r="Q145" s="292"/>
      <c r="R145" s="329" t="str">
        <f>'Council Own'!C105</f>
        <v>&lt;List Requirement Here&gt;</v>
      </c>
      <c r="S145" s="304" t="str">
        <f>IF('Council Own'!M105="A","A"," ")</f>
        <v xml:space="preserve"> </v>
      </c>
    </row>
    <row r="146" spans="1:19" x14ac:dyDescent="0.2">
      <c r="A146" s="546" t="str">
        <f>'Council Own'!B54</f>
        <v>&lt;&lt;List Badge Here&gt;&gt;</v>
      </c>
      <c r="B146" s="547"/>
      <c r="C146" s="297" t="str">
        <f>IF('Council Own'!M76="C","C",IF('Council Own'!M76="P","P",""))</f>
        <v/>
      </c>
      <c r="E146" s="292"/>
      <c r="F146" s="329" t="str">
        <f>'Council Own'!C34</f>
        <v>&lt;List Requirement Here&gt;</v>
      </c>
      <c r="G146" s="304" t="str">
        <f>IF('Council Own'!M34="A","A"," ")</f>
        <v xml:space="preserve"> </v>
      </c>
      <c r="I146" s="292"/>
      <c r="J146" s="329" t="str">
        <f>'Council Own'!C58</f>
        <v>&lt;List Requirement Here&gt;</v>
      </c>
      <c r="K146" s="304" t="str">
        <f>IF('Council Own'!M58="A","A"," ")</f>
        <v xml:space="preserve"> </v>
      </c>
      <c r="M146" s="292"/>
      <c r="N146" s="329" t="str">
        <f>'Council Own'!C82</f>
        <v>&lt;List Requirement Here&gt;</v>
      </c>
      <c r="O146" s="304" t="str">
        <f>IF('Council Own'!M82="A","A"," ")</f>
        <v xml:space="preserve"> </v>
      </c>
      <c r="Q146" s="292"/>
      <c r="R146" s="329" t="str">
        <f>'Council Own'!C106</f>
        <v>&lt;List Requirement Here&gt;</v>
      </c>
      <c r="S146" s="304" t="str">
        <f>IF('Council Own'!M106="A","A"," ")</f>
        <v xml:space="preserve"> </v>
      </c>
    </row>
    <row r="147" spans="1:19" ht="12.75" customHeight="1" x14ac:dyDescent="0.2">
      <c r="A147" s="546" t="str">
        <f>'Council Own'!B78</f>
        <v>&lt;&lt;List Badge Here&gt;&gt;</v>
      </c>
      <c r="B147" s="547"/>
      <c r="C147" s="297" t="str">
        <f>IF('Council Own'!M100="C","C",IF('Council Own'!M100="P","P",""))</f>
        <v/>
      </c>
      <c r="E147" s="292">
        <v>2</v>
      </c>
      <c r="F147" s="329" t="str">
        <f>'Council Own'!C35</f>
        <v>&lt;List Requirement Here&gt;</v>
      </c>
      <c r="G147" s="304" t="str">
        <f>IF('Council Own'!M35="A","A"," ")</f>
        <v xml:space="preserve"> </v>
      </c>
      <c r="I147" s="292">
        <v>2</v>
      </c>
      <c r="J147" s="329" t="str">
        <f>'Council Own'!C59</f>
        <v>&lt;List Requirement Here&gt;</v>
      </c>
      <c r="K147" s="304" t="str">
        <f>IF('Council Own'!M59="A","A"," ")</f>
        <v xml:space="preserve"> </v>
      </c>
      <c r="M147" s="292">
        <v>2</v>
      </c>
      <c r="N147" s="329" t="str">
        <f>'Council Own'!C83</f>
        <v>&lt;List Requirement Here&gt;</v>
      </c>
      <c r="O147" s="304" t="str">
        <f>IF('Council Own'!M83="A","A"," ")</f>
        <v xml:space="preserve"> </v>
      </c>
      <c r="Q147" s="292">
        <v>2</v>
      </c>
      <c r="R147" s="329" t="str">
        <f>'Council Own'!C107</f>
        <v>&lt;List Requirement Here&gt;</v>
      </c>
      <c r="S147" s="304" t="str">
        <f>IF('Council Own'!M107="A","A"," ")</f>
        <v xml:space="preserve"> </v>
      </c>
    </row>
    <row r="148" spans="1:19" ht="12.75" customHeight="1" x14ac:dyDescent="0.2">
      <c r="A148" s="546" t="str">
        <f>'Council Own'!B102</f>
        <v>&lt;&lt;List Badge Here&gt;&gt;</v>
      </c>
      <c r="B148" s="547"/>
      <c r="C148" s="297" t="str">
        <f>IF('Council Own'!M124="C","C",IF('Council Own'!M124="P","P",""))</f>
        <v/>
      </c>
      <c r="E148" s="292"/>
      <c r="F148" s="329" t="str">
        <f>'Council Own'!C36</f>
        <v>&lt;List Requirement Here&gt;</v>
      </c>
      <c r="G148" s="304" t="str">
        <f>IF('Council Own'!M36="A","A"," ")</f>
        <v xml:space="preserve"> </v>
      </c>
      <c r="I148" s="292"/>
      <c r="J148" s="329" t="str">
        <f>'Council Own'!C60</f>
        <v>&lt;List Requirement Here&gt;</v>
      </c>
      <c r="K148" s="304" t="str">
        <f>IF('Council Own'!M60="A","A"," ")</f>
        <v xml:space="preserve"> </v>
      </c>
      <c r="M148" s="292"/>
      <c r="N148" s="329" t="str">
        <f>'Council Own'!C84</f>
        <v>&lt;List Requirement Here&gt;</v>
      </c>
      <c r="O148" s="304" t="str">
        <f>IF('Council Own'!M84="A","A"," ")</f>
        <v xml:space="preserve"> </v>
      </c>
      <c r="Q148" s="292"/>
      <c r="R148" s="329" t="str">
        <f>'Council Own'!C108</f>
        <v>&lt;List Requirement Here&gt;</v>
      </c>
      <c r="S148" s="304" t="str">
        <f>IF('Council Own'!M108="A","A"," ")</f>
        <v xml:space="preserve"> </v>
      </c>
    </row>
    <row r="149" spans="1:19" x14ac:dyDescent="0.2">
      <c r="E149" s="292"/>
      <c r="F149" s="329" t="str">
        <f>'Council Own'!C37</f>
        <v>&lt;List Requirement Here&gt;</v>
      </c>
      <c r="G149" s="304" t="str">
        <f>IF('Council Own'!M37="A","A"," ")</f>
        <v xml:space="preserve"> </v>
      </c>
      <c r="I149" s="292"/>
      <c r="J149" s="329" t="str">
        <f>'Council Own'!C61</f>
        <v>&lt;List Requirement Here&gt;</v>
      </c>
      <c r="K149" s="304" t="str">
        <f>IF('Council Own'!M61="A","A"," ")</f>
        <v xml:space="preserve"> </v>
      </c>
      <c r="M149" s="292"/>
      <c r="N149" s="329" t="str">
        <f>'Council Own'!C85</f>
        <v>&lt;List Requirement Here&gt;</v>
      </c>
      <c r="O149" s="304" t="str">
        <f>IF('Council Own'!M85="A","A"," ")</f>
        <v xml:space="preserve"> </v>
      </c>
      <c r="Q149" s="292"/>
      <c r="R149" s="329" t="str">
        <f>'Council Own'!C109</f>
        <v>&lt;List Requirement Here&gt;</v>
      </c>
      <c r="S149" s="304" t="str">
        <f>IF('Council Own'!M109="A","A"," ")</f>
        <v xml:space="preserve"> </v>
      </c>
    </row>
    <row r="150" spans="1:19" x14ac:dyDescent="0.2">
      <c r="A150" s="504" t="s">
        <v>599</v>
      </c>
      <c r="B150" s="504"/>
      <c r="C150" s="504"/>
      <c r="E150" s="292"/>
      <c r="F150" s="329" t="str">
        <f>'Council Own'!C38</f>
        <v>&lt;List Requirement Here&gt;</v>
      </c>
      <c r="G150" s="304" t="str">
        <f>IF('Council Own'!M38="A","A"," ")</f>
        <v xml:space="preserve"> </v>
      </c>
      <c r="I150" s="292"/>
      <c r="J150" s="329" t="str">
        <f>'Council Own'!C62</f>
        <v>&lt;List Requirement Here&gt;</v>
      </c>
      <c r="K150" s="304" t="str">
        <f>IF('Council Own'!M62="A","A"," ")</f>
        <v xml:space="preserve"> </v>
      </c>
      <c r="M150" s="292"/>
      <c r="N150" s="329" t="str">
        <f>'Council Own'!C86</f>
        <v>&lt;List Requirement Here&gt;</v>
      </c>
      <c r="O150" s="304" t="str">
        <f>IF('Council Own'!M86="A","A"," ")</f>
        <v xml:space="preserve"> </v>
      </c>
      <c r="Q150" s="292"/>
      <c r="R150" s="329" t="str">
        <f>'Council Own'!C110</f>
        <v>&lt;List Requirement Here&gt;</v>
      </c>
      <c r="S150" s="304" t="str">
        <f>IF('Council Own'!M110="A","A"," ")</f>
        <v xml:space="preserve"> </v>
      </c>
    </row>
    <row r="151" spans="1:19" x14ac:dyDescent="0.2">
      <c r="A151" s="305" t="str">
        <f>'Council Own'!B6</f>
        <v>&lt;&lt;List Badge Here&gt;&gt;</v>
      </c>
      <c r="B151" s="305"/>
      <c r="C151" s="305"/>
      <c r="E151" s="292">
        <v>3</v>
      </c>
      <c r="F151" s="329" t="str">
        <f>'Council Own'!C39</f>
        <v>&lt;List Requirement Here&gt;</v>
      </c>
      <c r="G151" s="304" t="str">
        <f>IF('Council Own'!M39="A","A"," ")</f>
        <v xml:space="preserve"> </v>
      </c>
      <c r="I151" s="292">
        <v>3</v>
      </c>
      <c r="J151" s="329" t="str">
        <f>'Council Own'!C63</f>
        <v>&lt;List Requirement Here&gt;</v>
      </c>
      <c r="K151" s="304" t="str">
        <f>IF('Council Own'!M63="A","A"," ")</f>
        <v xml:space="preserve"> </v>
      </c>
      <c r="M151" s="292">
        <v>3</v>
      </c>
      <c r="N151" s="329" t="str">
        <f>'Council Own'!C87</f>
        <v>&lt;List Requirement Here&gt;</v>
      </c>
      <c r="O151" s="304" t="str">
        <f>IF('Council Own'!M87="A","A"," ")</f>
        <v xml:space="preserve"> </v>
      </c>
      <c r="Q151" s="292">
        <v>3</v>
      </c>
      <c r="R151" s="329" t="str">
        <f>'Council Own'!C111</f>
        <v>&lt;List Requirement Here&gt;</v>
      </c>
      <c r="S151" s="304" t="str">
        <f>IF('Council Own'!M111="A","A"," ")</f>
        <v xml:space="preserve"> </v>
      </c>
    </row>
    <row r="152" spans="1:19" x14ac:dyDescent="0.2">
      <c r="A152" s="292">
        <v>1</v>
      </c>
      <c r="B152" s="329" t="str">
        <f>'Council Own'!C7</f>
        <v>&lt;List Requirement Here&gt;</v>
      </c>
      <c r="C152" s="304" t="str">
        <f>IF('Council Own'!M7="A","A"," ")</f>
        <v xml:space="preserve"> </v>
      </c>
      <c r="E152" s="292"/>
      <c r="F152" s="329" t="str">
        <f>'Council Own'!C40</f>
        <v>&lt;List Requirement Here&gt;</v>
      </c>
      <c r="G152" s="304" t="str">
        <f>IF('Council Own'!M40="A","A"," ")</f>
        <v xml:space="preserve"> </v>
      </c>
      <c r="I152" s="292"/>
      <c r="J152" s="329" t="str">
        <f>'Council Own'!C64</f>
        <v>&lt;List Requirement Here&gt;</v>
      </c>
      <c r="K152" s="304" t="str">
        <f>IF('Council Own'!M64="A","A"," ")</f>
        <v xml:space="preserve"> </v>
      </c>
      <c r="M152" s="292"/>
      <c r="N152" s="329" t="str">
        <f>'Council Own'!C88</f>
        <v>&lt;List Requirement Here&gt;</v>
      </c>
      <c r="O152" s="304" t="str">
        <f>IF('Council Own'!M88="A","A"," ")</f>
        <v xml:space="preserve"> </v>
      </c>
      <c r="Q152" s="292"/>
      <c r="R152" s="329" t="str">
        <f>'Council Own'!C112</f>
        <v>&lt;List Requirement Here&gt;</v>
      </c>
      <c r="S152" s="304" t="str">
        <f>IF('Council Own'!M112="A","A"," ")</f>
        <v xml:space="preserve"> </v>
      </c>
    </row>
    <row r="153" spans="1:19" x14ac:dyDescent="0.2">
      <c r="A153" s="292"/>
      <c r="B153" s="329" t="str">
        <f>'Council Own'!C8</f>
        <v>&lt;List Requirement Here&gt;</v>
      </c>
      <c r="C153" s="304" t="str">
        <f>IF('Council Own'!M8="A","A"," ")</f>
        <v xml:space="preserve"> </v>
      </c>
      <c r="E153" s="292"/>
      <c r="F153" s="329" t="str">
        <f>'Council Own'!C41</f>
        <v>&lt;List Requirement Here&gt;</v>
      </c>
      <c r="G153" s="304" t="str">
        <f>IF('Council Own'!M41="A","A"," ")</f>
        <v xml:space="preserve"> </v>
      </c>
      <c r="I153" s="292"/>
      <c r="J153" s="329" t="str">
        <f>'Council Own'!C65</f>
        <v>&lt;List Requirement Here&gt;</v>
      </c>
      <c r="K153" s="304" t="str">
        <f>IF('Council Own'!M65="A","A"," ")</f>
        <v xml:space="preserve"> </v>
      </c>
      <c r="M153" s="292"/>
      <c r="N153" s="329" t="str">
        <f>'Council Own'!C89</f>
        <v>&lt;List Requirement Here&gt;</v>
      </c>
      <c r="O153" s="304" t="str">
        <f>IF('Council Own'!M89="A","A"," ")</f>
        <v xml:space="preserve"> </v>
      </c>
      <c r="Q153" s="292"/>
      <c r="R153" s="329" t="str">
        <f>'Council Own'!C113</f>
        <v>&lt;List Requirement Here&gt;</v>
      </c>
      <c r="S153" s="304" t="str">
        <f>IF('Council Own'!M113="A","A"," ")</f>
        <v xml:space="preserve"> </v>
      </c>
    </row>
    <row r="154" spans="1:19" x14ac:dyDescent="0.2">
      <c r="A154" s="292"/>
      <c r="B154" s="329" t="str">
        <f>'Council Own'!C9</f>
        <v>&lt;List Requirement Here&gt;</v>
      </c>
      <c r="C154" s="304" t="str">
        <f>IF('Council Own'!M9="A","A"," ")</f>
        <v xml:space="preserve"> </v>
      </c>
      <c r="E154" s="292"/>
      <c r="F154" s="329" t="str">
        <f>'Council Own'!C42</f>
        <v>&lt;List Requirement Here&gt;</v>
      </c>
      <c r="G154" s="304" t="str">
        <f>IF('Council Own'!M42="A","A"," ")</f>
        <v xml:space="preserve"> </v>
      </c>
      <c r="I154" s="292"/>
      <c r="J154" s="329" t="str">
        <f>'Council Own'!C66</f>
        <v>&lt;List Requirement Here&gt;</v>
      </c>
      <c r="K154" s="304" t="str">
        <f>IF('Council Own'!M66="A","A"," ")</f>
        <v xml:space="preserve"> </v>
      </c>
      <c r="M154" s="292"/>
      <c r="N154" s="329" t="str">
        <f>'Council Own'!C90</f>
        <v>&lt;List Requirement Here&gt;</v>
      </c>
      <c r="O154" s="304" t="str">
        <f>IF('Council Own'!M90="A","A"," ")</f>
        <v xml:space="preserve"> </v>
      </c>
      <c r="Q154" s="292"/>
      <c r="R154" s="329" t="str">
        <f>'Council Own'!C114</f>
        <v>&lt;List Requirement Here&gt;</v>
      </c>
      <c r="S154" s="304" t="str">
        <f>IF('Council Own'!M114="A","A"," ")</f>
        <v xml:space="preserve"> </v>
      </c>
    </row>
    <row r="155" spans="1:19" x14ac:dyDescent="0.2">
      <c r="A155" s="292"/>
      <c r="B155" s="329" t="str">
        <f>'Council Own'!C10</f>
        <v>&lt;List Requirement Here&gt;</v>
      </c>
      <c r="C155" s="304" t="str">
        <f>IF('Council Own'!M10="A","A"," ")</f>
        <v xml:space="preserve"> </v>
      </c>
      <c r="E155" s="292">
        <v>4</v>
      </c>
      <c r="F155" s="329" t="str">
        <f>'Council Own'!C43</f>
        <v>&lt;List Requirement Here&gt;</v>
      </c>
      <c r="G155" s="304" t="str">
        <f>IF('Council Own'!M43="A","A"," ")</f>
        <v xml:space="preserve"> </v>
      </c>
      <c r="I155" s="292">
        <v>4</v>
      </c>
      <c r="J155" s="329" t="str">
        <f>'Council Own'!C67</f>
        <v>&lt;List Requirement Here&gt;</v>
      </c>
      <c r="K155" s="304" t="str">
        <f>IF('Council Own'!M67="A","A"," ")</f>
        <v xml:space="preserve"> </v>
      </c>
      <c r="M155" s="292">
        <v>4</v>
      </c>
      <c r="N155" s="329" t="str">
        <f>'Council Own'!C91</f>
        <v>&lt;List Requirement Here&gt;</v>
      </c>
      <c r="O155" s="304" t="str">
        <f>IF('Council Own'!M91="A","A"," ")</f>
        <v xml:space="preserve"> </v>
      </c>
      <c r="Q155" s="292">
        <v>4</v>
      </c>
      <c r="R155" s="329" t="str">
        <f>'Council Own'!C115</f>
        <v>&lt;List Requirement Here&gt;</v>
      </c>
      <c r="S155" s="304" t="str">
        <f>IF('Council Own'!M115="A","A"," ")</f>
        <v xml:space="preserve"> </v>
      </c>
    </row>
    <row r="156" spans="1:19" x14ac:dyDescent="0.2">
      <c r="A156" s="292">
        <v>2</v>
      </c>
      <c r="B156" s="329" t="str">
        <f>'Council Own'!C11</f>
        <v>&lt;List Requirement Here&gt;</v>
      </c>
      <c r="C156" s="304" t="str">
        <f>IF('Council Own'!M11="A","A"," ")</f>
        <v xml:space="preserve"> </v>
      </c>
      <c r="E156" s="292"/>
      <c r="F156" s="329" t="str">
        <f>'Council Own'!C44</f>
        <v>&lt;List Requirement Here&gt;</v>
      </c>
      <c r="G156" s="304" t="str">
        <f>IF('Council Own'!M44="A","A"," ")</f>
        <v xml:space="preserve"> </v>
      </c>
      <c r="I156" s="292"/>
      <c r="J156" s="329" t="str">
        <f>'Council Own'!C68</f>
        <v>&lt;List Requirement Here&gt;</v>
      </c>
      <c r="K156" s="304" t="str">
        <f>IF('Council Own'!M68="A","A"," ")</f>
        <v xml:space="preserve"> </v>
      </c>
      <c r="M156" s="292"/>
      <c r="N156" s="329" t="str">
        <f>'Council Own'!C92</f>
        <v>&lt;List Requirement Here&gt;</v>
      </c>
      <c r="O156" s="304" t="str">
        <f>IF('Council Own'!M92="A","A"," ")</f>
        <v xml:space="preserve"> </v>
      </c>
      <c r="Q156" s="292"/>
      <c r="R156" s="329" t="str">
        <f>'Council Own'!C116</f>
        <v>&lt;List Requirement Here&gt;</v>
      </c>
      <c r="S156" s="304" t="str">
        <f>IF('Council Own'!M116="A","A"," ")</f>
        <v xml:space="preserve"> </v>
      </c>
    </row>
    <row r="157" spans="1:19" x14ac:dyDescent="0.2">
      <c r="A157" s="292"/>
      <c r="B157" s="329" t="str">
        <f>'Council Own'!C12</f>
        <v>&lt;List Requirement Here&gt;</v>
      </c>
      <c r="C157" s="304" t="str">
        <f>IF('Council Own'!M12="A","A"," ")</f>
        <v xml:space="preserve"> </v>
      </c>
      <c r="E157" s="292"/>
      <c r="F157" s="329" t="str">
        <f>'Council Own'!C45</f>
        <v>&lt;List Requirement Here&gt;</v>
      </c>
      <c r="G157" s="304" t="str">
        <f>IF('Council Own'!M45="A","A"," ")</f>
        <v xml:space="preserve"> </v>
      </c>
      <c r="I157" s="292"/>
      <c r="J157" s="329" t="str">
        <f>'Council Own'!C69</f>
        <v>&lt;List Requirement Here&gt;</v>
      </c>
      <c r="K157" s="304" t="str">
        <f>IF('Council Own'!M69="A","A"," ")</f>
        <v xml:space="preserve"> </v>
      </c>
      <c r="M157" s="292"/>
      <c r="N157" s="329" t="str">
        <f>'Council Own'!C93</f>
        <v>&lt;List Requirement Here&gt;</v>
      </c>
      <c r="O157" s="304" t="str">
        <f>IF('Council Own'!M93="A","A"," ")</f>
        <v xml:space="preserve"> </v>
      </c>
      <c r="Q157" s="292"/>
      <c r="R157" s="329" t="str">
        <f>'Council Own'!C117</f>
        <v>&lt;List Requirement Here&gt;</v>
      </c>
      <c r="S157" s="304" t="str">
        <f>IF('Council Own'!M117="A","A"," ")</f>
        <v xml:space="preserve"> </v>
      </c>
    </row>
    <row r="158" spans="1:19" x14ac:dyDescent="0.2">
      <c r="A158" s="292"/>
      <c r="B158" s="329" t="str">
        <f>'Council Own'!C13</f>
        <v>&lt;List Requirement Here&gt;</v>
      </c>
      <c r="C158" s="304" t="str">
        <f>IF('Council Own'!M13="A","A"," ")</f>
        <v xml:space="preserve"> </v>
      </c>
      <c r="E158" s="292"/>
      <c r="F158" s="329" t="str">
        <f>'Council Own'!C46</f>
        <v>&lt;List Requirement Here&gt;</v>
      </c>
      <c r="G158" s="304" t="str">
        <f>IF('Council Own'!M46="A","A"," ")</f>
        <v xml:space="preserve"> </v>
      </c>
      <c r="I158" s="292"/>
      <c r="J158" s="329" t="str">
        <f>'Council Own'!C70</f>
        <v>&lt;List Requirement Here&gt;</v>
      </c>
      <c r="K158" s="304" t="str">
        <f>IF('Council Own'!M70="A","A"," ")</f>
        <v xml:space="preserve"> </v>
      </c>
      <c r="M158" s="292"/>
      <c r="N158" s="329" t="str">
        <f>'Council Own'!C94</f>
        <v>&lt;List Requirement Here&gt;</v>
      </c>
      <c r="O158" s="304" t="str">
        <f>IF('Council Own'!M94="A","A"," ")</f>
        <v xml:space="preserve"> </v>
      </c>
      <c r="Q158" s="292"/>
      <c r="R158" s="329" t="str">
        <f>'Council Own'!C118</f>
        <v>&lt;List Requirement Here&gt;</v>
      </c>
      <c r="S158" s="304" t="str">
        <f>IF('Council Own'!M118="A","A"," ")</f>
        <v xml:space="preserve"> </v>
      </c>
    </row>
    <row r="159" spans="1:19" x14ac:dyDescent="0.2">
      <c r="A159" s="292"/>
      <c r="B159" s="329" t="str">
        <f>'Council Own'!C14</f>
        <v>&lt;List Requirement Here&gt;</v>
      </c>
      <c r="C159" s="304" t="str">
        <f>IF('Council Own'!M14="A","A"," ")</f>
        <v xml:space="preserve"> </v>
      </c>
      <c r="E159" s="292">
        <v>5</v>
      </c>
      <c r="F159" s="329" t="str">
        <f>'Council Own'!C47</f>
        <v>&lt;List Requirement Here&gt;</v>
      </c>
      <c r="G159" s="304" t="str">
        <f>IF('Council Own'!M47="A","A"," ")</f>
        <v xml:space="preserve"> </v>
      </c>
      <c r="I159" s="292">
        <v>5</v>
      </c>
      <c r="J159" s="329" t="str">
        <f>'Council Own'!C71</f>
        <v>&lt;List Requirement Here&gt;</v>
      </c>
      <c r="K159" s="304" t="str">
        <f>IF('Council Own'!M71="A","A"," ")</f>
        <v xml:space="preserve"> </v>
      </c>
      <c r="M159" s="292">
        <v>5</v>
      </c>
      <c r="N159" s="329" t="str">
        <f>'Council Own'!C95</f>
        <v>&lt;List Requirement Here&gt;</v>
      </c>
      <c r="O159" s="304" t="str">
        <f>IF('Council Own'!M95="A","A"," ")</f>
        <v xml:space="preserve"> </v>
      </c>
      <c r="Q159" s="292">
        <v>5</v>
      </c>
      <c r="R159" s="329" t="str">
        <f>'Council Own'!C119</f>
        <v>&lt;List Requirement Here&gt;</v>
      </c>
      <c r="S159" s="304" t="str">
        <f>IF('Council Own'!M119="A","A"," ")</f>
        <v xml:space="preserve"> </v>
      </c>
    </row>
    <row r="160" spans="1:19" x14ac:dyDescent="0.2">
      <c r="A160" s="292">
        <v>3</v>
      </c>
      <c r="B160" s="329" t="str">
        <f>'Council Own'!C15</f>
        <v>&lt;List Requirement Here&gt;</v>
      </c>
      <c r="C160" s="304" t="str">
        <f>IF('Council Own'!M15="A","A"," ")</f>
        <v xml:space="preserve"> </v>
      </c>
      <c r="E160" s="292"/>
      <c r="F160" s="329" t="str">
        <f>'Council Own'!C48</f>
        <v>&lt;List Requirement Here&gt;</v>
      </c>
      <c r="G160" s="304" t="str">
        <f>IF('Council Own'!M48="A","A"," ")</f>
        <v xml:space="preserve"> </v>
      </c>
      <c r="I160" s="292"/>
      <c r="J160" s="329" t="str">
        <f>'Council Own'!C72</f>
        <v>&lt;List Requirement Here&gt;</v>
      </c>
      <c r="K160" s="304" t="str">
        <f>IF('Council Own'!M72="A","A"," ")</f>
        <v xml:space="preserve"> </v>
      </c>
      <c r="M160" s="292"/>
      <c r="N160" s="329" t="str">
        <f>'Council Own'!C96</f>
        <v>&lt;List Requirement Here&gt;</v>
      </c>
      <c r="O160" s="304" t="str">
        <f>IF('Council Own'!M96="A","A"," ")</f>
        <v xml:space="preserve"> </v>
      </c>
      <c r="Q160" s="292"/>
      <c r="R160" s="329" t="str">
        <f>'Council Own'!C120</f>
        <v>&lt;List Requirement Here&gt;</v>
      </c>
      <c r="S160" s="304" t="str">
        <f>IF('Council Own'!M120="A","A"," ")</f>
        <v xml:space="preserve"> </v>
      </c>
    </row>
    <row r="161" spans="1:19" x14ac:dyDescent="0.2">
      <c r="A161" s="292"/>
      <c r="B161" s="329" t="str">
        <f>'Council Own'!C16</f>
        <v>&lt;List Requirement Here&gt;</v>
      </c>
      <c r="C161" s="304" t="str">
        <f>IF('Council Own'!M16="A","A"," ")</f>
        <v xml:space="preserve"> </v>
      </c>
      <c r="E161" s="292"/>
      <c r="F161" s="329" t="str">
        <f>'Council Own'!C49</f>
        <v>&lt;List Requirement Here&gt;</v>
      </c>
      <c r="G161" s="304" t="str">
        <f>IF('Council Own'!M49="A","A"," ")</f>
        <v xml:space="preserve"> </v>
      </c>
      <c r="I161" s="292"/>
      <c r="J161" s="329" t="str">
        <f>'Council Own'!C73</f>
        <v>&lt;List Requirement Here&gt;</v>
      </c>
      <c r="K161" s="304" t="str">
        <f>IF('Council Own'!M73="A","A"," ")</f>
        <v xml:space="preserve"> </v>
      </c>
      <c r="M161" s="292"/>
      <c r="N161" s="329" t="str">
        <f>'Council Own'!C97</f>
        <v>&lt;List Requirement Here&gt;</v>
      </c>
      <c r="O161" s="304" t="str">
        <f>IF('Council Own'!M97="A","A"," ")</f>
        <v xml:space="preserve"> </v>
      </c>
      <c r="Q161" s="292"/>
      <c r="R161" s="329" t="str">
        <f>'Council Own'!C121</f>
        <v>&lt;List Requirement Here&gt;</v>
      </c>
      <c r="S161" s="304" t="str">
        <f>IF('Council Own'!M121="A","A"," ")</f>
        <v xml:space="preserve"> </v>
      </c>
    </row>
    <row r="162" spans="1:19" x14ac:dyDescent="0.2">
      <c r="A162" s="292"/>
      <c r="B162" s="329" t="str">
        <f>'Council Own'!C17</f>
        <v>&lt;List Requirement Here&gt;</v>
      </c>
      <c r="C162" s="304" t="str">
        <f>IF('Council Own'!M17="A","A"," ")</f>
        <v xml:space="preserve"> </v>
      </c>
      <c r="E162" s="292"/>
      <c r="F162" s="329" t="str">
        <f>'Council Own'!C50</f>
        <v>&lt;List Requirement Here&gt;</v>
      </c>
      <c r="G162" s="304" t="str">
        <f>IF('Council Own'!M50="A","A"," ")</f>
        <v xml:space="preserve"> </v>
      </c>
      <c r="I162" s="292"/>
      <c r="J162" s="329" t="str">
        <f>'Council Own'!C74</f>
        <v>&lt;List Requirement Here&gt;</v>
      </c>
      <c r="K162" s="304" t="str">
        <f>IF('Council Own'!M68="A","A"," ")</f>
        <v xml:space="preserve"> </v>
      </c>
      <c r="M162" s="292"/>
      <c r="N162" s="329" t="str">
        <f>'Council Own'!C98</f>
        <v>&lt;List Requirement Here&gt;</v>
      </c>
      <c r="O162" s="304" t="str">
        <f>IF('Council Own'!M98="A","A"," ")</f>
        <v xml:space="preserve"> </v>
      </c>
      <c r="Q162" s="292"/>
      <c r="R162" s="329" t="str">
        <f>'Council Own'!C122</f>
        <v>&lt;List Requirement Here&gt;</v>
      </c>
      <c r="S162" s="304" t="str">
        <f>IF('Council Own'!M122="A","A"," ")</f>
        <v xml:space="preserve"> </v>
      </c>
    </row>
    <row r="163" spans="1:19" x14ac:dyDescent="0.2">
      <c r="A163" s="292"/>
      <c r="B163" s="329" t="str">
        <f>'Council Own'!C18</f>
        <v>&lt;List Requirement Here&gt;</v>
      </c>
      <c r="C163" s="304" t="str">
        <f>IF('Council Own'!M18="A","A"," ")</f>
        <v xml:space="preserve"> </v>
      </c>
    </row>
    <row r="164" spans="1:19" x14ac:dyDescent="0.2">
      <c r="A164" s="292">
        <v>4</v>
      </c>
      <c r="B164" s="329" t="str">
        <f>'Council Own'!C19</f>
        <v>&lt;List Requirement Here&gt;</v>
      </c>
      <c r="C164" s="304" t="str">
        <f>IF('Council Own'!M19="A","A"," ")</f>
        <v xml:space="preserve"> </v>
      </c>
    </row>
    <row r="165" spans="1:19" x14ac:dyDescent="0.2">
      <c r="A165" s="292"/>
      <c r="B165" s="329" t="str">
        <f>'Council Own'!C20</f>
        <v>&lt;List Requirement Here&gt;</v>
      </c>
      <c r="C165" s="304" t="str">
        <f>IF('Council Own'!M20="A","A"," ")</f>
        <v xml:space="preserve"> </v>
      </c>
    </row>
    <row r="166" spans="1:19" x14ac:dyDescent="0.2">
      <c r="A166" s="292"/>
      <c r="B166" s="329" t="str">
        <f>'Council Own'!C21</f>
        <v>&lt;List Requirement Here&gt;</v>
      </c>
      <c r="C166" s="304" t="str">
        <f>IF('Council Own'!M21="A","A"," ")</f>
        <v xml:space="preserve"> </v>
      </c>
    </row>
    <row r="167" spans="1:19" x14ac:dyDescent="0.2">
      <c r="A167" s="292"/>
      <c r="B167" s="329" t="str">
        <f>'Council Own'!C22</f>
        <v>&lt;List Requirement Here&gt;</v>
      </c>
      <c r="C167" s="304" t="str">
        <f>IF('Council Own'!M22="A","A"," ")</f>
        <v xml:space="preserve"> </v>
      </c>
    </row>
    <row r="168" spans="1:19" x14ac:dyDescent="0.2">
      <c r="A168" s="292">
        <v>5</v>
      </c>
      <c r="B168" s="329" t="str">
        <f>'Council Own'!C23</f>
        <v>&lt;List Requirement Here&gt;</v>
      </c>
      <c r="C168" s="304" t="str">
        <f>IF('Council Own'!M23="A","A"," ")</f>
        <v xml:space="preserve"> </v>
      </c>
    </row>
    <row r="169" spans="1:19" x14ac:dyDescent="0.2">
      <c r="A169" s="292"/>
      <c r="B169" s="329" t="str">
        <f>'Council Own'!C24</f>
        <v>&lt;List Requirement Here&gt;</v>
      </c>
      <c r="C169" s="304" t="str">
        <f>IF('Council Own'!M24="A","A"," ")</f>
        <v xml:space="preserve"> </v>
      </c>
    </row>
    <row r="170" spans="1:19" x14ac:dyDescent="0.2">
      <c r="A170" s="292"/>
      <c r="B170" s="329" t="str">
        <f>'Council Own'!C25</f>
        <v>&lt;List Requirement Here&gt;</v>
      </c>
      <c r="C170" s="304" t="str">
        <f>IF('Council Own'!M25="A","A"," ")</f>
        <v xml:space="preserve"> </v>
      </c>
    </row>
    <row r="171" spans="1:19" x14ac:dyDescent="0.2">
      <c r="A171" s="292"/>
      <c r="B171" s="329" t="str">
        <f>'Council Own'!C26</f>
        <v>&lt;List Requirement Here&gt;</v>
      </c>
      <c r="C171" s="304" t="str">
        <f>IF('Council Own'!M26="A","A","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11</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IF(Badges!N58="A","A"," ")</f>
        <v xml:space="preserve"> </v>
      </c>
      <c r="I4" s="292"/>
      <c r="J4" s="293" t="str">
        <f>Badges!C132</f>
        <v>Make a bead bracelet</v>
      </c>
      <c r="K4" s="295" t="str">
        <f>IF(Badges!N132="A","A"," ")</f>
        <v xml:space="preserve"> </v>
      </c>
      <c r="M4" s="292"/>
      <c r="N4" s="293" t="str">
        <f>Badges!C205</f>
        <v>Have some Leave No Trace fun</v>
      </c>
      <c r="O4" s="295" t="str">
        <f>IF(Badges!N205="A","A"," ")</f>
        <v xml:space="preserve"> </v>
      </c>
      <c r="Q4" s="292"/>
      <c r="R4" s="293" t="str">
        <f>Badges!C279</f>
        <v>Wildlife awareness party</v>
      </c>
      <c r="S4" s="295" t="str">
        <f>IF(Badges!N279="A","A"," ")</f>
        <v xml:space="preserve"> </v>
      </c>
      <c r="T4" s="510"/>
      <c r="U4" s="510"/>
    </row>
    <row r="5" spans="1:21" ht="12.75" customHeight="1" x14ac:dyDescent="0.2">
      <c r="A5" s="505" t="str">
        <f>Summary!A4</f>
        <v>Digital Photographer</v>
      </c>
      <c r="B5" s="506"/>
      <c r="C5" s="296" t="str">
        <f>IF(Badges!N28="C","C",IF(Badges!N28="P","P",""))</f>
        <v/>
      </c>
      <c r="E5" s="292"/>
      <c r="F5" s="293" t="str">
        <f>Badges!C59</f>
        <v>Find out more about three</v>
      </c>
      <c r="G5" s="295" t="str">
        <f>IF(Badges!N59="A","A"," ")</f>
        <v xml:space="preserve"> </v>
      </c>
      <c r="I5" s="292"/>
      <c r="J5" s="293" t="str">
        <f>Badges!C133</f>
        <v>Make two necklaces with different</v>
      </c>
      <c r="K5" s="295" t="str">
        <f>IF(Badges!N133="A","A"," ")</f>
        <v xml:space="preserve"> </v>
      </c>
      <c r="M5" s="292"/>
      <c r="N5" s="293" t="str">
        <f>Badges!C206</f>
        <v>Be a scientist-and keep a journal</v>
      </c>
      <c r="O5" s="295" t="str">
        <f>IF(Badges!N206="A","A"," ")</f>
        <v xml:space="preserve"> </v>
      </c>
      <c r="Q5" s="292"/>
      <c r="R5" s="293" t="str">
        <f>Badges!C280</f>
        <v>Create a backyard habitat</v>
      </c>
      <c r="S5" s="295" t="str">
        <f>IF(Badges!N280="A","A"," ")</f>
        <v xml:space="preserve"> </v>
      </c>
      <c r="T5" s="510"/>
      <c r="U5" s="510"/>
    </row>
    <row r="6" spans="1:21" ht="12.75" customHeight="1" x14ac:dyDescent="0.2">
      <c r="A6" s="497" t="str">
        <f>Summary!A5</f>
        <v>Staying Fit</v>
      </c>
      <c r="B6" s="498"/>
      <c r="C6" s="297" t="str">
        <f>IF(Badges!N51="C","C",IF(Badges!N51="P","P",""))</f>
        <v/>
      </c>
      <c r="E6" s="292"/>
      <c r="F6" s="293" t="str">
        <f>Badges!C60</f>
        <v>Oh say, can you see</v>
      </c>
      <c r="G6" s="295" t="str">
        <f>IF(Badges!N60="A","A"," ")</f>
        <v xml:space="preserve"> </v>
      </c>
      <c r="I6" s="292"/>
      <c r="J6" s="293" t="str">
        <f>Badges!C134</f>
        <v>Make jewelry from nature</v>
      </c>
      <c r="K6" s="295" t="str">
        <f>IF(Badges!N134="A","A"," ")</f>
        <v xml:space="preserve"> </v>
      </c>
      <c r="M6" s="292"/>
      <c r="N6" s="293" t="str">
        <f>Badges!C207</f>
        <v>Try a new adventure</v>
      </c>
      <c r="O6" s="295" t="str">
        <f>IF(Badges!N207="A","A"," ")</f>
        <v xml:space="preserve"> </v>
      </c>
      <c r="Q6" s="292"/>
      <c r="R6" s="293" t="str">
        <f>Badges!C281</f>
        <v>Help clean up an animal habitat</v>
      </c>
      <c r="S6" s="295" t="str">
        <f>IF(Badges!N281="A","A"," ")</f>
        <v xml:space="preserve"> </v>
      </c>
      <c r="T6" s="510"/>
      <c r="U6" s="510"/>
    </row>
    <row r="7" spans="1:21" x14ac:dyDescent="0.2">
      <c r="A7" s="497" t="str">
        <f>Summary!A6</f>
        <v>Musician</v>
      </c>
      <c r="B7" s="498"/>
      <c r="C7" s="297" t="str">
        <f>IF(Badges!N74="C","C",IF(Badges!N74="P","P",""))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IF(Badges!N97="C","C",IF(Badges!N97="P","P",""))</f>
        <v/>
      </c>
      <c r="E8" s="292"/>
      <c r="F8" s="293" t="str">
        <f>Badges!C62</f>
        <v>Take a music poll</v>
      </c>
      <c r="G8" s="295" t="str">
        <f>IF(Badges!N62="A","A"," ")</f>
        <v xml:space="preserve"> </v>
      </c>
      <c r="I8" s="292"/>
      <c r="J8" s="293" t="str">
        <f>Badges!C136</f>
        <v>Friendship ring from Ireland</v>
      </c>
      <c r="K8" s="295" t="str">
        <f>IF(Badges!N136="A","A"," ")</f>
        <v xml:space="preserve"> </v>
      </c>
      <c r="M8" s="292"/>
      <c r="N8" s="293" t="str">
        <f>Badges!C209</f>
        <v>Gather around the campfire</v>
      </c>
      <c r="O8" s="295" t="str">
        <f>IF(Badges!N209="A","A"," ")</f>
        <v xml:space="preserve"> </v>
      </c>
      <c r="Q8" s="292">
        <v>1</v>
      </c>
      <c r="R8" s="293" t="str">
        <f>Badges!C285</f>
        <v>Decide who you are</v>
      </c>
      <c r="S8" s="294"/>
    </row>
    <row r="9" spans="1:21" x14ac:dyDescent="0.2">
      <c r="A9" s="502" t="str">
        <f>Summary!A8</f>
        <v>Scribe</v>
      </c>
      <c r="B9" s="503"/>
      <c r="C9" s="298" t="str">
        <f>IF(Badges!N120="C","C",IF(Badges!N120="P","P",""))</f>
        <v/>
      </c>
      <c r="E9" s="292"/>
      <c r="F9" s="293" t="str">
        <f>Badges!C63</f>
        <v>Go to a live musical performance</v>
      </c>
      <c r="G9" s="295" t="str">
        <f>IF(Badges!N63="A","A"," ")</f>
        <v xml:space="preserve"> </v>
      </c>
      <c r="I9" s="292"/>
      <c r="J9" s="293" t="str">
        <f>Badges!C137</f>
        <v>American Indian animal jewelry</v>
      </c>
      <c r="K9" s="295" t="str">
        <f>IF(Badges!N137="A","A"," ")</f>
        <v xml:space="preserve"> </v>
      </c>
      <c r="M9" s="292"/>
      <c r="N9" s="293" t="str">
        <f>Badges!C210</f>
        <v>Do a night watch</v>
      </c>
      <c r="O9" s="295" t="str">
        <f>IF(Badges!N210="A","A"," ")</f>
        <v xml:space="preserve"> </v>
      </c>
      <c r="Q9" s="292"/>
      <c r="R9" s="293" t="str">
        <f>Badges!C286</f>
        <v>Write her diary</v>
      </c>
      <c r="S9" s="295" t="str">
        <f>IF(Badges!N286="A","A"," ")</f>
        <v xml:space="preserve"> </v>
      </c>
    </row>
    <row r="10" spans="1:21" x14ac:dyDescent="0.2">
      <c r="A10" s="504" t="str">
        <f>Summary!A9</f>
        <v>It's Your Planet -- Love It!</v>
      </c>
      <c r="B10" s="504"/>
      <c r="C10" s="504"/>
      <c r="E10" s="292"/>
      <c r="F10" s="293" t="str">
        <f>Badges!C64</f>
        <v>Interview someone with a job in</v>
      </c>
      <c r="G10" s="295" t="str">
        <f>IF(Badges!N64="A","A"," ")</f>
        <v xml:space="preserve"> </v>
      </c>
      <c r="I10" s="292"/>
      <c r="J10" s="293" t="str">
        <f>Badges!C138</f>
        <v>Name pendant from Egypt</v>
      </c>
      <c r="K10" s="295" t="str">
        <f>IF(Badges!N138="A","A"," ")</f>
        <v xml:space="preserve"> </v>
      </c>
      <c r="M10" s="292"/>
      <c r="N10" s="293" t="str">
        <f>Badges!C211</f>
        <v>Have fun with flashlights</v>
      </c>
      <c r="O10" s="295" t="str">
        <f>IF(Badges!N211="A","A"," ")</f>
        <v xml:space="preserve"> </v>
      </c>
      <c r="Q10" s="292"/>
      <c r="R10" s="293" t="str">
        <f>Badges!C287</f>
        <v>Write a speech for your character</v>
      </c>
      <c r="S10" s="295" t="str">
        <f>IF(Badges!N287="A","A"," ")</f>
        <v xml:space="preserve"> </v>
      </c>
    </row>
    <row r="11" spans="1:21" x14ac:dyDescent="0.2">
      <c r="A11" s="505" t="str">
        <f>Summary!A10</f>
        <v>Jeweler</v>
      </c>
      <c r="B11" s="506"/>
      <c r="C11" s="296" t="str">
        <f>IF(Badges!N144="C","C",IF(Badges!N144="P","P",""))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IF(Badges!N288="A","A"," ")</f>
        <v xml:space="preserve"> </v>
      </c>
    </row>
    <row r="12" spans="1:21" x14ac:dyDescent="0.2">
      <c r="A12" s="497" t="str">
        <f>Summary!A11</f>
        <v>Gardener</v>
      </c>
      <c r="B12" s="498"/>
      <c r="C12" s="297" t="str">
        <f>IF(Badges!N167="C","C",IF(Badges!N167="P","P",""))</f>
        <v/>
      </c>
      <c r="E12" s="292"/>
      <c r="F12" s="293" t="str">
        <f>Badges!C66</f>
        <v>Make a simple instrument</v>
      </c>
      <c r="G12" s="295" t="str">
        <f>IF(Badges!N66="A","A"," ")</f>
        <v xml:space="preserve"> </v>
      </c>
      <c r="I12" s="292"/>
      <c r="J12" s="293" t="str">
        <f>Badges!C140</f>
        <v>Make jewelry for a friend</v>
      </c>
      <c r="K12" s="295" t="str">
        <f>IF(Badges!N140="A","A","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IF(Badges!N190="C","C",IF(Badges!N190="P","P",""))</f>
        <v/>
      </c>
      <c r="E13" s="292"/>
      <c r="F13" s="293" t="str">
        <f>Badges!C67</f>
        <v>Compose your own song</v>
      </c>
      <c r="G13" s="295" t="str">
        <f>IF(Badges!N67="A","A"," ")</f>
        <v xml:space="preserve"> </v>
      </c>
      <c r="I13" s="292"/>
      <c r="J13" s="293" t="str">
        <f>Badges!C141</f>
        <v>Make jewelry for the girls in your</v>
      </c>
      <c r="K13" s="295" t="str">
        <f>IF(Badges!N141="A","A"," ")</f>
        <v xml:space="preserve"> </v>
      </c>
      <c r="M13" s="292"/>
      <c r="N13" s="293" t="str">
        <f>Badges!C216</f>
        <v>Get a bike ready to ride</v>
      </c>
      <c r="O13" s="295" t="str">
        <f>IF(Badges!N216="A","A"," ")</f>
        <v xml:space="preserve"> </v>
      </c>
      <c r="Q13" s="292"/>
      <c r="R13" s="293" t="str">
        <f>Badges!C290</f>
        <v>Do it yourself</v>
      </c>
      <c r="S13" s="295" t="str">
        <f>IF(Badges!N290="A","A"," ")</f>
        <v xml:space="preserve"> </v>
      </c>
    </row>
    <row r="14" spans="1:21" x14ac:dyDescent="0.2">
      <c r="A14" s="497" t="str">
        <f>Summary!A13</f>
        <v>Camper</v>
      </c>
      <c r="B14" s="498"/>
      <c r="C14" s="297" t="str">
        <f>IF(Badges!N213="C","C",IF(Badges!N213="P","P",""))</f>
        <v/>
      </c>
      <c r="E14" s="292"/>
      <c r="F14" s="293" t="str">
        <f>Badges!C68</f>
        <v>Make up lyrics to a song</v>
      </c>
      <c r="G14" s="295" t="str">
        <f>IF(Badges!N68="A","A"," ")</f>
        <v xml:space="preserve"> </v>
      </c>
      <c r="I14" s="292"/>
      <c r="J14" s="293" t="str">
        <f>Badges!C142</f>
        <v>Make jewelry for a relative</v>
      </c>
      <c r="K14" s="295" t="str">
        <f>IF(Badges!N142="A","A"," ")</f>
        <v xml:space="preserve"> </v>
      </c>
      <c r="M14" s="292"/>
      <c r="N14" s="293" t="str">
        <f>Badges!C217</f>
        <v>Help take care of a car</v>
      </c>
      <c r="O14" s="295" t="str">
        <f>IF(Badges!N217="A","A"," ")</f>
        <v xml:space="preserve"> </v>
      </c>
      <c r="Q14" s="292"/>
      <c r="R14" s="293" t="str">
        <f>Badges!C291</f>
        <v>Make two or three accessories</v>
      </c>
      <c r="S14" s="295" t="str">
        <f>IF(Badges!N291="A","A"," ")</f>
        <v xml:space="preserve"> </v>
      </c>
    </row>
    <row r="15" spans="1:21" x14ac:dyDescent="0.2">
      <c r="A15" s="502" t="str">
        <f>Summary!A14</f>
        <v>Independence</v>
      </c>
      <c r="B15" s="503"/>
      <c r="C15" s="298" t="str">
        <f>IF(Badges!N236="C","C",IF(Badges!N236="P","P",""))</f>
        <v/>
      </c>
      <c r="E15" s="292">
        <v>5</v>
      </c>
      <c r="F15" s="293" t="str">
        <f>Badges!C69</f>
        <v>Perform your music</v>
      </c>
      <c r="G15" s="294"/>
      <c r="I15" s="500" t="str">
        <f>Badges!B145</f>
        <v>Gardener</v>
      </c>
      <c r="J15" s="501"/>
      <c r="K15" s="501"/>
      <c r="M15" s="292"/>
      <c r="N15" s="293" t="str">
        <f>Badges!C218</f>
        <v>Use public transportation</v>
      </c>
      <c r="O15" s="295" t="str">
        <f>IF(Badges!N218="A","A"," ")</f>
        <v xml:space="preserve"> </v>
      </c>
      <c r="Q15" s="292"/>
      <c r="R15" s="293" t="str">
        <f>Badges!C292</f>
        <v>Draw it out</v>
      </c>
      <c r="S15" s="295" t="str">
        <f>IF(Badges!N292="A","A"," ")</f>
        <v xml:space="preserve"> </v>
      </c>
    </row>
    <row r="16" spans="1:21" x14ac:dyDescent="0.2">
      <c r="A16" s="504" t="str">
        <f>Summary!A15</f>
        <v>It's Your Story -- Tell It!</v>
      </c>
      <c r="B16" s="504"/>
      <c r="C16" s="504"/>
      <c r="E16" s="292"/>
      <c r="F16" s="293" t="str">
        <f>Badges!C70</f>
        <v>Create a performance</v>
      </c>
      <c r="G16" s="295" t="str">
        <f>IF(Badges!N70="A","A","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IF(Badges!N260="C","C",IF(Badges!N260="P","P",""))</f>
        <v/>
      </c>
      <c r="E17" s="292"/>
      <c r="F17" s="293" t="str">
        <f>Badges!C71</f>
        <v>Perform in a musical event</v>
      </c>
      <c r="G17" s="295" t="str">
        <f>IF(Badges!N71="A","A"," ")</f>
        <v xml:space="preserve"> </v>
      </c>
      <c r="I17" s="292"/>
      <c r="J17" s="293" t="str">
        <f>Badges!C147</f>
        <v>Visit an outdoor garden</v>
      </c>
      <c r="K17" s="295" t="str">
        <f>IF(Badges!N146="A","A"," ")</f>
        <v xml:space="preserve"> </v>
      </c>
      <c r="M17" s="292"/>
      <c r="N17" s="293" t="str">
        <f>Badges!C220</f>
        <v>Become a laundry expert</v>
      </c>
      <c r="O17" s="295" t="str">
        <f>IF(Badges!N220="A","A"," ")</f>
        <v xml:space="preserve"> </v>
      </c>
      <c r="Q17" s="292"/>
      <c r="R17" s="293" t="str">
        <f>Badges!C294</f>
        <v>What are your chores/duties</v>
      </c>
      <c r="S17" s="295" t="str">
        <f>IF(Badges!N294="A","A"," ")</f>
        <v xml:space="preserve"> </v>
      </c>
    </row>
    <row r="18" spans="1:19" x14ac:dyDescent="0.2">
      <c r="A18" s="497" t="str">
        <f>Summary!A17</f>
        <v>Animal Habitats</v>
      </c>
      <c r="B18" s="498"/>
      <c r="C18" s="297" t="str">
        <f>IF(Badges!N283="C","C",IF(Badges!N283="P","P",""))</f>
        <v/>
      </c>
      <c r="E18" s="292"/>
      <c r="F18" s="293" t="str">
        <f>Badges!C72</f>
        <v>Add to your skills</v>
      </c>
      <c r="G18" s="295" t="str">
        <f>IF(Badges!N72="A","A"," ")</f>
        <v xml:space="preserve"> </v>
      </c>
      <c r="I18" s="292"/>
      <c r="J18" s="293" t="str">
        <f>Badges!C148</f>
        <v>Visit an indoor garden</v>
      </c>
      <c r="K18" s="295" t="str">
        <f>IF(Badges!N147="A","A"," ")</f>
        <v xml:space="preserve"> </v>
      </c>
      <c r="M18" s="292"/>
      <c r="N18" s="293" t="str">
        <f>Badges!C221</f>
        <v>Learn two basic sewing skills-and</v>
      </c>
      <c r="O18" s="295" t="str">
        <f>IF(Badges!N221="A","A"," ")</f>
        <v xml:space="preserve"> </v>
      </c>
      <c r="Q18" s="292"/>
      <c r="R18" s="293" t="str">
        <f>Badges!C295</f>
        <v>Food and meals</v>
      </c>
      <c r="S18" s="295" t="str">
        <f>IF(Badges!N295="A","A"," ")</f>
        <v xml:space="preserve"> </v>
      </c>
    </row>
    <row r="19" spans="1:19" x14ac:dyDescent="0.2">
      <c r="A19" s="497" t="str">
        <f>Summary!A18</f>
        <v>Playing the Past</v>
      </c>
      <c r="B19" s="498"/>
      <c r="C19" s="297" t="str">
        <f>IF(Badges!N306="C","C",IF(Badges!N306="P","P",""))</f>
        <v/>
      </c>
      <c r="E19" s="500" t="str">
        <f>Badges!B75</f>
        <v>Entertainment Technology</v>
      </c>
      <c r="F19" s="501"/>
      <c r="G19" s="501"/>
      <c r="I19" s="292"/>
      <c r="J19" s="293" t="str">
        <f>Badges!C149</f>
        <v>Visit a landscaped garden</v>
      </c>
      <c r="K19" s="295" t="str">
        <f>IF(Badges!N148="A","A"," ")</f>
        <v xml:space="preserve"> </v>
      </c>
      <c r="M19" s="292"/>
      <c r="N19" s="293" t="str">
        <f>Badges!C222</f>
        <v>Try on the role of clothes</v>
      </c>
      <c r="O19" s="295" t="str">
        <f>IF(Badges!N222="A","A"," ")</f>
        <v xml:space="preserve"> </v>
      </c>
      <c r="Q19" s="292"/>
      <c r="R19" s="293" t="str">
        <f>Badges!C296</f>
        <v>Home Sweet Home</v>
      </c>
      <c r="S19" s="295" t="str">
        <f>IF(Badges!N296="A","A"," ")</f>
        <v xml:space="preserve"> </v>
      </c>
    </row>
    <row r="20" spans="1:19" x14ac:dyDescent="0.2">
      <c r="A20" s="497" t="str">
        <f>Summary!A19</f>
        <v>Product Designer</v>
      </c>
      <c r="B20" s="498"/>
      <c r="C20" s="297" t="str">
        <f>IF(Badges!N329="C","C",IF(Badges!N329="P","P",""))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IF(Badges!N352="C","C",IF(Badges!N352="P","P",""))</f>
        <v/>
      </c>
      <c r="E21" s="292"/>
      <c r="F21" s="293" t="str">
        <f>Badges!C77</f>
        <v>Make a flip book</v>
      </c>
      <c r="G21" s="295" t="str">
        <f>IF(Badges!N77="A","A"," ")</f>
        <v xml:space="preserve"> </v>
      </c>
      <c r="I21" s="292"/>
      <c r="J21" s="293" t="str">
        <f>Badges!C151</f>
        <v>Plan your dream garden</v>
      </c>
      <c r="K21" s="295" t="str">
        <f>IF(Badges!N150="A","A"," ")</f>
        <v xml:space="preserve"> </v>
      </c>
      <c r="M21" s="292"/>
      <c r="N21" s="293" t="str">
        <f>Badges!C224</f>
        <v>At school</v>
      </c>
      <c r="O21" s="295" t="str">
        <f>IF(Badges!N224="A","A"," ")</f>
        <v xml:space="preserve"> </v>
      </c>
      <c r="Q21" s="292"/>
      <c r="R21" s="293" t="str">
        <f>Badges!C298</f>
        <v>Make music</v>
      </c>
      <c r="S21" s="295" t="str">
        <f>IF(Badges!N298="A","A"," ")</f>
        <v xml:space="preserve"> </v>
      </c>
    </row>
    <row r="22" spans="1:19" x14ac:dyDescent="0.2">
      <c r="A22" s="299"/>
      <c r="B22" s="300"/>
      <c r="C22" s="340"/>
      <c r="E22" s="292"/>
      <c r="F22" s="293" t="str">
        <f>Badges!C78</f>
        <v>Play around with stop-action</v>
      </c>
      <c r="G22" s="295" t="str">
        <f>IF(Badges!N78="A","A"," ")</f>
        <v xml:space="preserve"> </v>
      </c>
      <c r="I22" s="292"/>
      <c r="J22" s="293" t="str">
        <f>Badges!C152</f>
        <v>Look into surprising gardens</v>
      </c>
      <c r="K22" s="295" t="str">
        <f>IF(Badges!N151="A","A"," ")</f>
        <v xml:space="preserve"> </v>
      </c>
      <c r="M22" s="292"/>
      <c r="N22" s="293" t="str">
        <f>Badges!C225</f>
        <v>At home</v>
      </c>
      <c r="O22" s="295" t="str">
        <f>IF(Badges!N225="A","A"," ")</f>
        <v xml:space="preserve"> </v>
      </c>
      <c r="Q22" s="292"/>
      <c r="R22" s="293" t="str">
        <f>Badges!C299</f>
        <v>Play a game-or two</v>
      </c>
      <c r="S22" s="295" t="str">
        <f>IF(Badges!N299="A","A"," ")</f>
        <v xml:space="preserve"> </v>
      </c>
    </row>
    <row r="23" spans="1:19" x14ac:dyDescent="0.2">
      <c r="A23" s="500" t="str">
        <f>Badges!B6</f>
        <v>Digital Photographer</v>
      </c>
      <c r="B23" s="501"/>
      <c r="C23" s="501"/>
      <c r="E23" s="292"/>
      <c r="F23" s="293" t="str">
        <f>Badges!C79</f>
        <v>Make your own thaumatrope</v>
      </c>
      <c r="G23" s="295" t="str">
        <f>IF(Badges!N79="A","A"," ")</f>
        <v xml:space="preserve"> </v>
      </c>
      <c r="I23" s="292"/>
      <c r="J23" s="293" t="str">
        <f>Badges!C153</f>
        <v>Make a mini Zen garden</v>
      </c>
      <c r="K23" s="295" t="str">
        <f>IF(Badges!N152="A","A"," ")</f>
        <v xml:space="preserve"> </v>
      </c>
      <c r="M23" s="292"/>
      <c r="N23" s="293" t="str">
        <f>Badges!C226</f>
        <v>With your friends</v>
      </c>
      <c r="O23" s="295" t="str">
        <f>IF(Badges!N226="A","A"," ")</f>
        <v xml:space="preserve"> </v>
      </c>
      <c r="Q23" s="292"/>
      <c r="R23" s="293" t="str">
        <f>Badges!C300</f>
        <v>Create art</v>
      </c>
      <c r="S23" s="295" t="str">
        <f>IF(Badges!N300="A","A","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IF(Badges!N8="A","A"," ")</f>
        <v xml:space="preserve"> </v>
      </c>
      <c r="E25" s="292"/>
      <c r="F25" s="293" t="str">
        <f>Badges!C81</f>
        <v>Use a free downloadable program</v>
      </c>
      <c r="G25" s="295" t="str">
        <f>IF(Badges!N81="A","A"," ")</f>
        <v xml:space="preserve"> </v>
      </c>
      <c r="I25" s="292"/>
      <c r="J25" s="293" t="str">
        <f>Badges!C155</f>
        <v>Find six plants that will grow in your</v>
      </c>
      <c r="K25" s="295" t="str">
        <f>IF(Badges!N154="A","A"," ")</f>
        <v xml:space="preserve"> </v>
      </c>
      <c r="M25" s="292"/>
      <c r="N25" s="293" t="str">
        <f>Badges!C228</f>
        <v>Solve a pesky plumbing problem</v>
      </c>
      <c r="O25" s="295" t="str">
        <f>IF(Badges!N228="A","A"," ")</f>
        <v xml:space="preserve"> </v>
      </c>
      <c r="Q25" s="292"/>
      <c r="R25" s="293" t="str">
        <f>Badges!C302</f>
        <v>Make your own event</v>
      </c>
      <c r="S25" s="295" t="str">
        <f>IF(Badges!N302="A","A"," ")</f>
        <v xml:space="preserve"> </v>
      </c>
    </row>
    <row r="26" spans="1:19" x14ac:dyDescent="0.2">
      <c r="A26" s="292"/>
      <c r="B26" s="293" t="str">
        <f>Badges!C9</f>
        <v>Visit a camera store</v>
      </c>
      <c r="C26" s="295" t="str">
        <f>IF(Badges!N9="A","A"," ")</f>
        <v xml:space="preserve"> </v>
      </c>
      <c r="E26" s="292"/>
      <c r="F26" s="293" t="str">
        <f>Badges!C82</f>
        <v>Go onto an interactive site</v>
      </c>
      <c r="G26" s="295" t="str">
        <f>IF(Badges!N82="A","A"," ")</f>
        <v xml:space="preserve"> </v>
      </c>
      <c r="I26" s="292"/>
      <c r="J26" s="293" t="str">
        <f>Badges!C156</f>
        <v>Find six plants that grow in different</v>
      </c>
      <c r="K26" s="295" t="str">
        <f>IF(Badges!N155="A","A"," ")</f>
        <v xml:space="preserve"> </v>
      </c>
      <c r="M26" s="292"/>
      <c r="N26" s="293" t="str">
        <f>Badges!C229</f>
        <v>Clean to the beat</v>
      </c>
      <c r="O26" s="295" t="str">
        <f>IF(Badges!N229="A","A"," ")</f>
        <v xml:space="preserve"> </v>
      </c>
      <c r="Q26" s="292"/>
      <c r="R26" s="293" t="str">
        <f>Badges!C303</f>
        <v>Have a living-history party</v>
      </c>
      <c r="S26" s="295" t="str">
        <f>IF(Badges!N303="A","A"," ")</f>
        <v xml:space="preserve"> </v>
      </c>
    </row>
    <row r="27" spans="1:19" x14ac:dyDescent="0.2">
      <c r="A27" s="292"/>
      <c r="B27" s="293" t="str">
        <f>Badges!C10</f>
        <v>Teach yourself the basics</v>
      </c>
      <c r="C27" s="295" t="str">
        <f>IF(Badges!N10="A","A"," ")</f>
        <v xml:space="preserve"> </v>
      </c>
      <c r="E27" s="292"/>
      <c r="F27" s="293" t="str">
        <f>Badges!C79</f>
        <v>Make your own thaumatrope</v>
      </c>
      <c r="G27" s="295" t="str">
        <f>IF(Badges!N83="A","A"," ")</f>
        <v xml:space="preserve"> </v>
      </c>
      <c r="I27" s="292"/>
      <c r="J27" s="293" t="str">
        <f>Badges!C157</f>
        <v>Find six seasonal plants</v>
      </c>
      <c r="K27" s="295" t="str">
        <f>IF(Badges!N156="A","A"," ")</f>
        <v xml:space="preserve"> </v>
      </c>
      <c r="M27" s="292"/>
      <c r="N27" s="293" t="str">
        <f>Badges!C230</f>
        <v>Hang something up</v>
      </c>
      <c r="O27" s="295" t="str">
        <f>IF(Badges!N230="A","A"," ")</f>
        <v xml:space="preserve"> </v>
      </c>
      <c r="Q27" s="292"/>
      <c r="R27" s="293" t="str">
        <f>Badges!C304</f>
        <v>Attend a history-oriented event in</v>
      </c>
      <c r="S27" s="295" t="str">
        <f>IF(Badges!N304="A","A","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IF(Badges!N12="A","A"," ")</f>
        <v xml:space="preserve"> </v>
      </c>
      <c r="E29" s="292"/>
      <c r="F29" s="293" t="str">
        <f>Badges!C85</f>
        <v>Create a roller coaster with marbles</v>
      </c>
      <c r="G29" s="295" t="str">
        <f>IF(Badges!N85="A","A"," ")</f>
        <v xml:space="preserve"> </v>
      </c>
      <c r="I29" s="292"/>
      <c r="J29" s="293" t="str">
        <f>Badges!C159</f>
        <v>Experiment with soil</v>
      </c>
      <c r="K29" s="295" t="str">
        <f>IF(Badges!N158="A","A"," ")</f>
        <v xml:space="preserve"> </v>
      </c>
      <c r="M29" s="292"/>
      <c r="N29" s="293" t="str">
        <f>Badges!C232</f>
        <v>Stay home alone</v>
      </c>
      <c r="O29" s="295" t="str">
        <f>IF(Badges!N232="A","A"," ")</f>
        <v xml:space="preserve"> </v>
      </c>
      <c r="Q29" s="292">
        <v>1</v>
      </c>
      <c r="R29" s="293" t="str">
        <f>Badges!C308</f>
        <v>Observe what makes a great</v>
      </c>
      <c r="S29" s="294"/>
    </row>
    <row r="30" spans="1:19" x14ac:dyDescent="0.2">
      <c r="A30" s="292"/>
      <c r="B30" s="293" t="str">
        <f>Badges!C13</f>
        <v>Photograph a pet</v>
      </c>
      <c r="C30" s="295" t="str">
        <f>IF(Badges!N13="A","A"," ")</f>
        <v xml:space="preserve"> </v>
      </c>
      <c r="E30" s="292"/>
      <c r="F30" s="293" t="str">
        <f>Badges!C86</f>
        <v>Catapult some stuff</v>
      </c>
      <c r="G30" s="295" t="str">
        <f>IF(Badges!N86="A","A"," ")</f>
        <v xml:space="preserve"> </v>
      </c>
      <c r="I30" s="292"/>
      <c r="J30" s="293" t="str">
        <f>Badges!C160</f>
        <v>Experiment with water</v>
      </c>
      <c r="K30" s="295" t="str">
        <f>IF(Badges!N159="A","A"," ")</f>
        <v xml:space="preserve"> </v>
      </c>
      <c r="M30" s="292"/>
      <c r="N30" s="293" t="str">
        <f>Badges!C233</f>
        <v>Run a family errand</v>
      </c>
      <c r="O30" s="295" t="str">
        <f>IF(Badges!N233="A","A"," ")</f>
        <v xml:space="preserve"> </v>
      </c>
      <c r="Q30" s="292"/>
      <c r="R30" s="293" t="str">
        <f>Badges!C309</f>
        <v>Choose a product you use at school</v>
      </c>
      <c r="S30" s="295" t="str">
        <f>IF(Badges!N309="A","A"," ")</f>
        <v xml:space="preserve"> </v>
      </c>
    </row>
    <row r="31" spans="1:19" x14ac:dyDescent="0.2">
      <c r="A31" s="292"/>
      <c r="B31" s="293" t="str">
        <f>Badges!C14</f>
        <v>Photograph a landscape</v>
      </c>
      <c r="C31" s="295" t="str">
        <f>IF(Badges!N14="A","A"," ")</f>
        <v xml:space="preserve"> </v>
      </c>
      <c r="E31" s="292"/>
      <c r="F31" s="293" t="str">
        <f>Badges!C83</f>
        <v>Talk to a developer</v>
      </c>
      <c r="G31" s="295" t="str">
        <f>IF(Badges!N87="A","A"," ")</f>
        <v xml:space="preserve"> </v>
      </c>
      <c r="I31" s="292"/>
      <c r="J31" s="293" t="str">
        <f>Badges!C161</f>
        <v>Experiment with sunlight</v>
      </c>
      <c r="K31" s="295" t="str">
        <f>IF(Badges!N160="A","A"," ")</f>
        <v xml:space="preserve"> </v>
      </c>
      <c r="M31" s="292"/>
      <c r="N31" s="293" t="str">
        <f>Badges!C234</f>
        <v>Go out with a friend</v>
      </c>
      <c r="O31" s="295" t="str">
        <f>IF(Badges!N234="A","A"," ")</f>
        <v xml:space="preserve"> </v>
      </c>
      <c r="Q31" s="292"/>
      <c r="R31" s="293" t="str">
        <f>Badges!C310</f>
        <v>Choose a product from a hobby</v>
      </c>
      <c r="S31" s="295" t="str">
        <f>IF(Badges!N310="A","A","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IF(Badges!N311="A","A"," ")</f>
        <v xml:space="preserve"> </v>
      </c>
    </row>
    <row r="33" spans="1:19" x14ac:dyDescent="0.2">
      <c r="A33" s="292"/>
      <c r="B33" s="293" t="str">
        <f>Badges!C16</f>
        <v>Fix something</v>
      </c>
      <c r="C33" s="295" t="str">
        <f>IF(Badges!N16="A","A"," ")</f>
        <v xml:space="preserve"> </v>
      </c>
      <c r="E33" s="292"/>
      <c r="F33" s="293" t="str">
        <f>Badges!C89</f>
        <v>Try the blue screen</v>
      </c>
      <c r="G33" s="295" t="str">
        <f>IF(Badges!N89="A","A"," ")</f>
        <v xml:space="preserve"> </v>
      </c>
      <c r="I33" s="292"/>
      <c r="J33" s="293" t="str">
        <f>Badges!C163</f>
        <v>Plant an outdoor garden</v>
      </c>
      <c r="K33" s="295" t="str">
        <f>IF(Badges!N162="A","A","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IF(Badges!N17="A","A"," ")</f>
        <v xml:space="preserve"> </v>
      </c>
      <c r="E34" s="292"/>
      <c r="F34" s="293" t="str">
        <f>Badges!C90</f>
        <v>Play makeup artist</v>
      </c>
      <c r="G34" s="295" t="str">
        <f>IF(Badges!N90="A","A"," ")</f>
        <v xml:space="preserve"> </v>
      </c>
      <c r="I34" s="292"/>
      <c r="J34" s="293" t="str">
        <f>Badges!C164</f>
        <v>Plant an indoor garden</v>
      </c>
      <c r="K34" s="295" t="str">
        <f>IF(Badges!N163="A","A"," ")</f>
        <v xml:space="preserve"> </v>
      </c>
      <c r="M34" s="292"/>
      <c r="N34" s="293" t="str">
        <f>Badges!C240</f>
        <v>With an adult, visit an official</v>
      </c>
      <c r="O34" s="295" t="str">
        <f>IF(Badges!N240="A","A"," ")</f>
        <v xml:space="preserve"> </v>
      </c>
      <c r="Q34" s="292"/>
      <c r="R34" s="293" t="str">
        <f>Badges!C313</f>
        <v>Observe</v>
      </c>
      <c r="S34" s="295" t="str">
        <f>IF(Badges!N313="A","A"," ")</f>
        <v xml:space="preserve"> </v>
      </c>
    </row>
    <row r="35" spans="1:19" x14ac:dyDescent="0.2">
      <c r="A35" s="292"/>
      <c r="B35" s="293" t="str">
        <f>Badges!C18</f>
        <v>Add something</v>
      </c>
      <c r="C35" s="295" t="str">
        <f>IF(Badges!N18="A","A"," ")</f>
        <v xml:space="preserve"> </v>
      </c>
      <c r="E35" s="292"/>
      <c r="F35" s="293" t="str">
        <f>Badges!C87</f>
        <v>Figure out centrifugal force</v>
      </c>
      <c r="G35" s="295" t="str">
        <f>IF(Badges!N91="A","A"," ")</f>
        <v xml:space="preserve"> </v>
      </c>
      <c r="I35" s="292"/>
      <c r="J35" s="293" t="str">
        <f>Badges!C165</f>
        <v>Help with planting at a community</v>
      </c>
      <c r="K35" s="295" t="str">
        <f>IF(Badges!N164="A","A"," ")</f>
        <v xml:space="preserve"> </v>
      </c>
      <c r="M35" s="292"/>
      <c r="N35" s="293" t="str">
        <f>Badges!C241</f>
        <v>Invite a geocacher to talk to you</v>
      </c>
      <c r="O35" s="295" t="str">
        <f>IF(Badges!N241="A","A"," ")</f>
        <v xml:space="preserve"> </v>
      </c>
      <c r="Q35" s="292"/>
      <c r="R35" s="293" t="str">
        <f>Badges!C314</f>
        <v>Interview</v>
      </c>
      <c r="S35" s="295" t="str">
        <f>IF(Badges!N314="A","A","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IF(Badges!N242="A","A"," ")</f>
        <v xml:space="preserve"> </v>
      </c>
      <c r="Q36" s="292"/>
      <c r="R36" s="293" t="str">
        <f>Badges!C315</f>
        <v>Photograph</v>
      </c>
      <c r="S36" s="295" t="str">
        <f>IF(Badges!N315="A","A"," ")</f>
        <v xml:space="preserve"> </v>
      </c>
    </row>
    <row r="37" spans="1:19" ht="12.75" customHeight="1" x14ac:dyDescent="0.2">
      <c r="A37" s="292"/>
      <c r="B37" s="293" t="str">
        <f>Badges!C20</f>
        <v>Create a collage</v>
      </c>
      <c r="C37" s="295" t="str">
        <f>IF(Badges!N20="A","A"," ")</f>
        <v xml:space="preserve"> </v>
      </c>
      <c r="E37" s="292"/>
      <c r="F37" s="293" t="str">
        <f>Badges!C93</f>
        <v>Experiment with acoustics</v>
      </c>
      <c r="G37" s="295" t="str">
        <f>IF(Badges!N93="A","A","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IF(Badges!N21="A","A"," ")</f>
        <v xml:space="preserve"> </v>
      </c>
      <c r="E38" s="292"/>
      <c r="F38" s="293" t="str">
        <f>Badges!C94</f>
        <v>Go on an elephant hike</v>
      </c>
      <c r="G38" s="295" t="str">
        <f>IF(Badges!N94="A","A"," ")</f>
        <v xml:space="preserve"> </v>
      </c>
      <c r="I38" s="292"/>
      <c r="J38" s="293" t="str">
        <f>Badges!C170</f>
        <v>Ask an adult helper to find and</v>
      </c>
      <c r="K38" s="295" t="str">
        <f>IF(Badges!N170="A","A"," ")</f>
        <v xml:space="preserve"> </v>
      </c>
      <c r="M38" s="292"/>
      <c r="N38" s="293" t="str">
        <f>Badges!C244</f>
        <v>Find the GPS coordinates of three</v>
      </c>
      <c r="O38" s="295" t="str">
        <f>IF(Badges!N244="A","A"," ")</f>
        <v xml:space="preserve"> </v>
      </c>
      <c r="Q38" s="292"/>
      <c r="R38" s="293" t="str">
        <f>Badges!C317</f>
        <v>Step by step</v>
      </c>
      <c r="S38" s="295" t="str">
        <f>IF(Badges!N317="A","A"," ")</f>
        <v xml:space="preserve"> </v>
      </c>
    </row>
    <row r="39" spans="1:19" x14ac:dyDescent="0.2">
      <c r="A39" s="292"/>
      <c r="B39" s="293" t="str">
        <f>Badges!C22</f>
        <v>Make a gift for someone special</v>
      </c>
      <c r="C39" s="295" t="str">
        <f>IF(Badges!N22="A","A"," ")</f>
        <v xml:space="preserve"> </v>
      </c>
      <c r="E39" s="292"/>
      <c r="F39" s="293" t="str">
        <f>Badges!C91</f>
        <v>Make your own 3-D glasses</v>
      </c>
      <c r="G39" s="295" t="str">
        <f>IF(Badges!N95="A","A"," ")</f>
        <v xml:space="preserve"> </v>
      </c>
      <c r="I39" s="292"/>
      <c r="J39" s="293" t="str">
        <f>Badges!C171</f>
        <v>Shake up a room</v>
      </c>
      <c r="K39" s="295" t="str">
        <f>IF(Badges!N171="A","A"," ")</f>
        <v xml:space="preserve"> </v>
      </c>
      <c r="M39" s="292"/>
      <c r="N39" s="293" t="str">
        <f>Badges!C245</f>
        <v>Hide an item for a friend to find</v>
      </c>
      <c r="O39" s="295" t="str">
        <f>IF(Badges!N245="A","A"," ")</f>
        <v xml:space="preserve"> </v>
      </c>
      <c r="Q39" s="292"/>
      <c r="R39" s="293" t="str">
        <f>Badges!C318</f>
        <v>Draw the product</v>
      </c>
      <c r="S39" s="295" t="str">
        <f>IF(Badges!N318="A","A","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IF(Badges!N172="A","A"," ")</f>
        <v xml:space="preserve"> </v>
      </c>
      <c r="M40" s="292"/>
      <c r="N40" s="293" t="str">
        <f>Badges!C246</f>
        <v>Go on a photo hunt</v>
      </c>
      <c r="O40" s="295" t="str">
        <f>IF(Badges!N246="A","A"," ")</f>
        <v xml:space="preserve"> </v>
      </c>
      <c r="Q40" s="292"/>
      <c r="R40" s="293" t="str">
        <f>Badges!C319</f>
        <v>Analyze a group of products</v>
      </c>
      <c r="S40" s="295" t="str">
        <f>IF(Badges!N319="A","A"," ")</f>
        <v xml:space="preserve"> </v>
      </c>
    </row>
    <row r="41" spans="1:19" x14ac:dyDescent="0.2">
      <c r="A41" s="292"/>
      <c r="B41" s="293" t="str">
        <f>Badges!C24</f>
        <v>Make a digital album</v>
      </c>
      <c r="C41" s="295" t="str">
        <f>IF(Badges!N24="A","A","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IF(Badges!N25="A","A"," ")</f>
        <v xml:space="preserve"> </v>
      </c>
      <c r="E42" s="292"/>
      <c r="F42" s="293" t="str">
        <f>Badges!C100</f>
        <v>Write one haiku and one limerick</v>
      </c>
      <c r="G42" s="295" t="str">
        <f>IF(Badges!N100="A","A"," ")</f>
        <v xml:space="preserve"> </v>
      </c>
      <c r="I42" s="292"/>
      <c r="J42" s="293" t="str">
        <f>Badges!C174</f>
        <v>Learn some classic codes</v>
      </c>
      <c r="K42" s="295" t="str">
        <f>IF(Badges!N174="A","A"," ")</f>
        <v xml:space="preserve"> </v>
      </c>
      <c r="M42" s="292"/>
      <c r="N42" s="293" t="str">
        <f>Badges!C248</f>
        <v>Make something that represents</v>
      </c>
      <c r="O42" s="295" t="str">
        <f>IF(Badges!N248="A","A"," ")</f>
        <v xml:space="preserve"> </v>
      </c>
      <c r="Q42" s="292"/>
      <c r="R42" s="293" t="str">
        <f>Badges!C321</f>
        <v>From terrible to terrific</v>
      </c>
      <c r="S42" s="295" t="str">
        <f>IF(Badges!N321="A","A"," ")</f>
        <v xml:space="preserve"> </v>
      </c>
    </row>
    <row r="43" spans="1:19" ht="12.75" customHeight="1" x14ac:dyDescent="0.2">
      <c r="A43" s="292"/>
      <c r="B43" s="293" t="str">
        <f>Badges!C26</f>
        <v>Start an online photo journal</v>
      </c>
      <c r="C43" s="295" t="str">
        <f>IF(Badges!N26="A","A"," ")</f>
        <v xml:space="preserve"> </v>
      </c>
      <c r="E43" s="292"/>
      <c r="F43" s="293" t="str">
        <f>Badges!C101</f>
        <v>Write one sonnet</v>
      </c>
      <c r="G43" s="295" t="str">
        <f>IF(Badges!N101="A","A"," ")</f>
        <v xml:space="preserve"> </v>
      </c>
      <c r="I43" s="292"/>
      <c r="J43" s="293" t="str">
        <f>Badges!C175</f>
        <v>Create your own code with your</v>
      </c>
      <c r="K43" s="295" t="str">
        <f>IF(Badges!N175="A","A"," ")</f>
        <v xml:space="preserve"> </v>
      </c>
      <c r="M43" s="292"/>
      <c r="N43" s="293" t="str">
        <f>Badges!C249</f>
        <v>Make a piece of jewelry</v>
      </c>
      <c r="O43" s="295" t="str">
        <f>IF(Badges!N249="A","A"," ")</f>
        <v xml:space="preserve"> </v>
      </c>
      <c r="Q43" s="292"/>
      <c r="R43" s="293" t="str">
        <f>Badges!C322</f>
        <v>Troubleshoot</v>
      </c>
      <c r="S43" s="295" t="str">
        <f>IF(Badges!N322="A","A"," ")</f>
        <v xml:space="preserve"> </v>
      </c>
    </row>
    <row r="44" spans="1:19" x14ac:dyDescent="0.2">
      <c r="A44" s="500" t="str">
        <f>Badges!B29</f>
        <v>Staying Fit</v>
      </c>
      <c r="B44" s="501"/>
      <c r="C44" s="501"/>
      <c r="E44" s="292"/>
      <c r="F44" s="293" t="str">
        <f>Badges!C102</f>
        <v>Write a free-verse poem</v>
      </c>
      <c r="G44" s="295" t="str">
        <f>IF(Badges!N102="A","A"," ")</f>
        <v xml:space="preserve"> </v>
      </c>
      <c r="I44" s="292"/>
      <c r="J44" s="293" t="str">
        <f>Badges!C176</f>
        <v>Make invisible inks</v>
      </c>
      <c r="K44" s="295" t="str">
        <f>IF(Badges!N176="A","A"," ")</f>
        <v xml:space="preserve"> </v>
      </c>
      <c r="M44" s="292"/>
      <c r="N44" s="293" t="str">
        <f>Badges!C250</f>
        <v>Make something that represents</v>
      </c>
      <c r="O44" s="295" t="str">
        <f>IF(Badges!N250="A","A"," ")</f>
        <v xml:space="preserve"> </v>
      </c>
      <c r="Q44" s="292"/>
      <c r="R44" s="293" t="str">
        <f>Badges!C323</f>
        <v>Fire the product, keep the job</v>
      </c>
      <c r="S44" s="295" t="str">
        <f>IF(Badges!N323="A","A","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IF(Badges!N31="A","A"," ")</f>
        <v xml:space="preserve"> </v>
      </c>
      <c r="E46" s="292"/>
      <c r="F46" s="293" t="str">
        <f>Badges!C104</f>
        <v>Mystery</v>
      </c>
      <c r="G46" s="295" t="str">
        <f>IF(Badges!N104="A","A"," ")</f>
        <v xml:space="preserve"> </v>
      </c>
      <c r="I46" s="292"/>
      <c r="J46" s="293" t="str">
        <f>Badges!C178</f>
        <v>Study three sets of prints</v>
      </c>
      <c r="K46" s="295" t="str">
        <f>IF(Badges!N178="A","A"," ")</f>
        <v xml:space="preserve"> </v>
      </c>
      <c r="M46" s="292"/>
      <c r="N46" s="293" t="str">
        <f>Badges!C252</f>
        <v>Make it a hiking adventure</v>
      </c>
      <c r="O46" s="295" t="str">
        <f>IF(Badges!N252="A","A"," ")</f>
        <v xml:space="preserve"> </v>
      </c>
      <c r="Q46" s="292"/>
      <c r="R46" s="293" t="str">
        <f>Badges!C325</f>
        <v>Draw your idea</v>
      </c>
      <c r="S46" s="295" t="str">
        <f>IF(Badges!N325="A","A"," ")</f>
        <v xml:space="preserve"> </v>
      </c>
    </row>
    <row r="47" spans="1:19" x14ac:dyDescent="0.2">
      <c r="A47" s="292"/>
      <c r="B47" s="293" t="str">
        <f>Badges!C32</f>
        <v>Find a way to make your day more</v>
      </c>
      <c r="C47" s="295" t="str">
        <f>IF(Badges!N32="A","A"," ")</f>
        <v xml:space="preserve"> </v>
      </c>
      <c r="E47" s="292"/>
      <c r="F47" s="293" t="str">
        <f>Badges!C105</f>
        <v>Humor</v>
      </c>
      <c r="G47" s="295" t="str">
        <f>IF(Badges!N105="A","A"," ")</f>
        <v xml:space="preserve"> </v>
      </c>
      <c r="I47" s="292"/>
      <c r="J47" s="293" t="str">
        <f>Badges!C179</f>
        <v>Make your own identity card</v>
      </c>
      <c r="K47" s="295" t="str">
        <f>IF(Badges!N179="A","A"," ")</f>
        <v xml:space="preserve"> </v>
      </c>
      <c r="M47" s="292"/>
      <c r="N47" s="293" t="str">
        <f>Badges!C253</f>
        <v>Take a multi-cache adventure</v>
      </c>
      <c r="O47" s="295" t="str">
        <f>IF(Badges!N253="A","A"," ")</f>
        <v xml:space="preserve"> </v>
      </c>
      <c r="Q47" s="292"/>
      <c r="R47" s="293" t="str">
        <f>Badges!C326</f>
        <v>Build a prototype</v>
      </c>
      <c r="S47" s="295" t="str">
        <f>IF(Badges!N326="A","A"," ")</f>
        <v xml:space="preserve"> </v>
      </c>
    </row>
    <row r="48" spans="1:19" x14ac:dyDescent="0.2">
      <c r="A48" s="292"/>
      <c r="B48" s="293" t="str">
        <f>Badges!C33</f>
        <v>Forget being a couch potato</v>
      </c>
      <c r="C48" s="295" t="str">
        <f>IF(Badges!N33="A","A"," ")</f>
        <v xml:space="preserve"> </v>
      </c>
      <c r="E48" s="292"/>
      <c r="F48" s="293" t="str">
        <f>Badges!C106</f>
        <v>Adventure</v>
      </c>
      <c r="G48" s="295" t="str">
        <f>IF(Badges!N106="A","A"," ")</f>
        <v xml:space="preserve"> </v>
      </c>
      <c r="I48" s="292"/>
      <c r="J48" s="293" t="str">
        <f>Badges!C180</f>
        <v>Get fingerprinted at your local police</v>
      </c>
      <c r="K48" s="295" t="str">
        <f>IF(Badges!N180="A","A"," ")</f>
        <v xml:space="preserve"> </v>
      </c>
      <c r="M48" s="292"/>
      <c r="N48" s="293" t="str">
        <f>Badges!C254</f>
        <v>Go on a themed adventure</v>
      </c>
      <c r="O48" s="295" t="str">
        <f>IF(Badges!N254="A","A"," ")</f>
        <v xml:space="preserve"> </v>
      </c>
      <c r="Q48" s="292"/>
      <c r="R48" s="293" t="str">
        <f>Badges!C327</f>
        <v>Make your change on the original</v>
      </c>
      <c r="S48" s="295" t="str">
        <f>IF(Badges!N327="A","A","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IF(Badges!N35="A","A"," ")</f>
        <v xml:space="preserve"> </v>
      </c>
      <c r="E50" s="292"/>
      <c r="F50" s="293" t="str">
        <f>Badges!C108</f>
        <v>A favorite Girl Scout memory</v>
      </c>
      <c r="G50" s="295" t="str">
        <f>IF(Badges!N108="A","A"," ")</f>
        <v xml:space="preserve"> </v>
      </c>
      <c r="I50" s="292"/>
      <c r="J50" s="293" t="str">
        <f>Badges!C182</f>
        <v>Look at three kinds of "evidence"</v>
      </c>
      <c r="K50" s="295" t="str">
        <f>IF(Badges!N182="A","A"," ")</f>
        <v xml:space="preserve"> </v>
      </c>
      <c r="M50" s="292"/>
      <c r="N50" s="293" t="str">
        <f>Badges!C256</f>
        <v>Make a bug go around the world</v>
      </c>
      <c r="O50" s="295" t="str">
        <f>IF(Badges!N256="A","A"," ")</f>
        <v xml:space="preserve"> </v>
      </c>
      <c r="Q50" s="292">
        <v>1</v>
      </c>
      <c r="R50" s="293" t="str">
        <f>Badges!C331</f>
        <v>Hold a conversation</v>
      </c>
      <c r="S50" s="294"/>
    </row>
    <row r="51" spans="1:19" x14ac:dyDescent="0.2">
      <c r="A51" s="292"/>
      <c r="B51" s="293" t="str">
        <f>Badges!C36</f>
        <v>Play a brainstorm game</v>
      </c>
      <c r="C51" s="295" t="str">
        <f>IF(Badges!N36="A","A"," ")</f>
        <v xml:space="preserve"> </v>
      </c>
      <c r="E51" s="292"/>
      <c r="F51" s="293" t="str">
        <f>Badges!C109</f>
        <v>A memorable day</v>
      </c>
      <c r="G51" s="295" t="str">
        <f>IF(Badges!N109="A","A"," ")</f>
        <v xml:space="preserve"> </v>
      </c>
      <c r="I51" s="292"/>
      <c r="J51" s="293" t="str">
        <f>Badges!C183</f>
        <v>Find out about DNA</v>
      </c>
      <c r="K51" s="295" t="str">
        <f>IF(Badges!N183="A","A"," ")</f>
        <v xml:space="preserve"> </v>
      </c>
      <c r="M51" s="292"/>
      <c r="N51" s="293" t="str">
        <f>Badges!C257</f>
        <v>Have your bug follow the girls</v>
      </c>
      <c r="O51" s="295" t="str">
        <f>IF(Badges!N257="A","A"," ")</f>
        <v xml:space="preserve"> </v>
      </c>
      <c r="Q51" s="292"/>
      <c r="R51" s="293" t="str">
        <f>Badges!C332</f>
        <v>Practice conversation starters</v>
      </c>
      <c r="S51" s="295" t="str">
        <f>IF(Badges!N332="A","A"," ")</f>
        <v xml:space="preserve"> </v>
      </c>
    </row>
    <row r="52" spans="1:19" x14ac:dyDescent="0.2">
      <c r="A52" s="292"/>
      <c r="B52" s="293" t="str">
        <f>Badges!C37</f>
        <v>Nutrient scavenger hunt</v>
      </c>
      <c r="C52" s="295" t="str">
        <f>IF(Badges!N37="A","A"," ")</f>
        <v xml:space="preserve"> </v>
      </c>
      <c r="E52" s="292"/>
      <c r="F52" s="293" t="str">
        <f>Badges!C110</f>
        <v>A big adventure</v>
      </c>
      <c r="G52" s="295" t="str">
        <f>IF(Badges!N110="A","A"," ")</f>
        <v xml:space="preserve"> </v>
      </c>
      <c r="I52" s="292"/>
      <c r="J52" s="293" t="str">
        <f>Badges!C184</f>
        <v>Detect handwriting details</v>
      </c>
      <c r="K52" s="295" t="str">
        <f>IF(Badges!N184="A","A"," ")</f>
        <v xml:space="preserve"> </v>
      </c>
      <c r="M52" s="292"/>
      <c r="N52" s="293" t="str">
        <f>Badges!C258</f>
        <v>Track a bug's travels</v>
      </c>
      <c r="O52" s="295" t="str">
        <f>IF(Badges!N258="A","A"," ")</f>
        <v xml:space="preserve"> </v>
      </c>
      <c r="Q52" s="292"/>
      <c r="R52" s="293" t="str">
        <f>Badges!C333</f>
        <v>Invite an expert to come talk about</v>
      </c>
      <c r="S52" s="295" t="str">
        <f>IF(Badges!N333="A","A","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IF(Badges!N334="A","A"," ")</f>
        <v xml:space="preserve"> </v>
      </c>
    </row>
    <row r="54" spans="1:19" x14ac:dyDescent="0.2">
      <c r="A54" s="292"/>
      <c r="B54" s="293" t="str">
        <f>Badges!C39</f>
        <v>Dear self</v>
      </c>
      <c r="C54" s="295" t="str">
        <f>IF(Badges!N39="A","A"," ")</f>
        <v xml:space="preserve"> </v>
      </c>
      <c r="E54" s="292"/>
      <c r="F54" s="293" t="str">
        <f>Badges!C112</f>
        <v>An interview article</v>
      </c>
      <c r="G54" s="295" t="str">
        <f>IF(Badges!N112="A","A"," ")</f>
        <v xml:space="preserve"> </v>
      </c>
      <c r="I54" s="292"/>
      <c r="J54" s="293" t="str">
        <f>Badges!C186</f>
        <v>Ask friends to create a clue hunt</v>
      </c>
      <c r="K54" s="295" t="str">
        <f>IF(Badges!N186="A","A","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IF(Badges!N40="A","A"," ")</f>
        <v xml:space="preserve"> </v>
      </c>
      <c r="E55" s="292"/>
      <c r="F55" s="293" t="str">
        <f>Badges!C113</f>
        <v>A news story</v>
      </c>
      <c r="G55" s="295" t="str">
        <f>IF(Badges!N113="A","A"," ")</f>
        <v xml:space="preserve"> </v>
      </c>
      <c r="I55" s="292"/>
      <c r="J55" s="293" t="str">
        <f>Badges!C187</f>
        <v>Find clues "on the scene"</v>
      </c>
      <c r="K55" s="295" t="str">
        <f>IF(Badges!N187="A","A"," ")</f>
        <v xml:space="preserve"> </v>
      </c>
      <c r="M55" s="292"/>
      <c r="N55" s="293" t="str">
        <f>Badges!C263</f>
        <v>Observe a pet or tame animal</v>
      </c>
      <c r="O55" s="295" t="str">
        <f>IF(Badges!N263="A","A"," ")</f>
        <v xml:space="preserve"> </v>
      </c>
      <c r="Q55" s="292"/>
      <c r="R55" s="293" t="str">
        <f>Badges!C336</f>
        <v>Brainstorm five things not to do at</v>
      </c>
      <c r="S55" s="295" t="str">
        <f>IF(Badges!N336="A","A"," ")</f>
        <v xml:space="preserve"> </v>
      </c>
    </row>
    <row r="56" spans="1:19" x14ac:dyDescent="0.2">
      <c r="A56" s="292"/>
      <c r="B56" s="293" t="str">
        <f>Badges!C41</f>
        <v>Create a stress-free zone</v>
      </c>
      <c r="C56" s="295" t="str">
        <f>IF(Badges!N41="A","A"," ")</f>
        <v xml:space="preserve"> </v>
      </c>
      <c r="E56" s="292"/>
      <c r="F56" s="293" t="str">
        <f>Badges!C114</f>
        <v>A "roundup" article</v>
      </c>
      <c r="G56" s="295" t="str">
        <f>IF(Badges!N114="A","A"," ")</f>
        <v xml:space="preserve"> </v>
      </c>
      <c r="I56" s="292"/>
      <c r="J56" s="293" t="str">
        <f>Badges!C188</f>
        <v>Solve three online mysteries.</v>
      </c>
      <c r="K56" s="295" t="str">
        <f>IF(Badges!N188="A","A"," ")</f>
        <v xml:space="preserve"> </v>
      </c>
      <c r="M56" s="292"/>
      <c r="N56" s="293" t="str">
        <f>Badges!C264</f>
        <v>Make a skit or puppet show about</v>
      </c>
      <c r="O56" s="295" t="str">
        <f>IF(Badges!N264="A","A"," ")</f>
        <v xml:space="preserve"> </v>
      </c>
      <c r="Q56" s="292"/>
      <c r="R56" s="293" t="str">
        <f>Badges!C337</f>
        <v>Set the table</v>
      </c>
      <c r="S56" s="295" t="str">
        <f>IF(Badges!N337="A","A","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IF(Badges!N265="A","A"," ")</f>
        <v xml:space="preserve"> </v>
      </c>
      <c r="Q57" s="292"/>
      <c r="R57" s="293" t="str">
        <f>Badges!C338</f>
        <v>Study table manners from other</v>
      </c>
      <c r="S57" s="295" t="str">
        <f>IF(Badges!N338="A","A"," ")</f>
        <v xml:space="preserve"> </v>
      </c>
    </row>
    <row r="58" spans="1:19" x14ac:dyDescent="0.2">
      <c r="A58" s="292"/>
      <c r="B58" s="293" t="str">
        <f>Badges!C43</f>
        <v>Review health websites</v>
      </c>
      <c r="C58" s="295" t="str">
        <f>IF(Badges!N43="A","A"," ")</f>
        <v xml:space="preserve"> </v>
      </c>
      <c r="E58" s="292"/>
      <c r="F58" s="293" t="str">
        <f>Badges!C116</f>
        <v>A favorite animal</v>
      </c>
      <c r="G58" s="295" t="str">
        <f>IF(Badges!N116="A","A","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IF(Badges!N44="A","A"," ")</f>
        <v xml:space="preserve"> </v>
      </c>
      <c r="E59" s="292"/>
      <c r="F59" s="293" t="str">
        <f>Badges!C117</f>
        <v>A place you'd like to visit</v>
      </c>
      <c r="G59" s="295" t="str">
        <f>IF(Badges!N117="A","A"," ")</f>
        <v xml:space="preserve"> </v>
      </c>
      <c r="I59" s="292"/>
      <c r="J59" s="293" t="str">
        <f>Badges!C193</f>
        <v>Talk to an experienced camper</v>
      </c>
      <c r="K59" s="295" t="str">
        <f>IF(Badges!N193="A","A"," ")</f>
        <v xml:space="preserve"> </v>
      </c>
      <c r="M59" s="292"/>
      <c r="N59" s="293" t="str">
        <f>Badges!C267</f>
        <v>Visit a zoo or animal sanctuary</v>
      </c>
      <c r="O59" s="295" t="str">
        <f>IF(Badges!N267="A","A"," ")</f>
        <v xml:space="preserve"> </v>
      </c>
      <c r="Q59" s="292"/>
      <c r="R59" s="293" t="str">
        <f>Badges!C340</f>
        <v>Wedding</v>
      </c>
      <c r="S59" s="295" t="str">
        <f>IF(Badges!N340="A","A"," ")</f>
        <v xml:space="preserve"> </v>
      </c>
    </row>
    <row r="60" spans="1:19" x14ac:dyDescent="0.2">
      <c r="A60" s="292"/>
      <c r="B60" s="293" t="str">
        <f>Badges!C45</f>
        <v>Find truth in advertising</v>
      </c>
      <c r="C60" s="295" t="str">
        <f>IF(Badges!N45="A","A"," ")</f>
        <v xml:space="preserve"> </v>
      </c>
      <c r="E60" s="292"/>
      <c r="F60" s="293" t="str">
        <f>Badges!C118</f>
        <v>Your favorite book</v>
      </c>
      <c r="G60" s="295" t="str">
        <f>IF(Badges!N118="A","A"," ")</f>
        <v xml:space="preserve"> </v>
      </c>
      <c r="I60" s="292"/>
      <c r="J60" s="293" t="str">
        <f>Badges!C194</f>
        <v>Go to an outdoor store</v>
      </c>
      <c r="K60" s="295" t="str">
        <f>IF(Badges!N194="A","A"," ")</f>
        <v xml:space="preserve"> </v>
      </c>
      <c r="M60" s="292"/>
      <c r="N60" s="293" t="str">
        <f>Badges!C268</f>
        <v>Explore an animal habitat near</v>
      </c>
      <c r="O60" s="295" t="str">
        <f>IF(Badges!N268="A","A"," ")</f>
        <v xml:space="preserve"> </v>
      </c>
      <c r="Q60" s="292"/>
      <c r="R60" s="293" t="str">
        <f>Badges!C341</f>
        <v>Funeral or wake</v>
      </c>
      <c r="S60" s="295" t="str">
        <f>IF(Badges!N341="A","A","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IF(Badges!N195="A","A"," ")</f>
        <v xml:space="preserve"> </v>
      </c>
      <c r="M61" s="292"/>
      <c r="N61" s="293" t="str">
        <f>Badges!C269</f>
        <v>Make a habitat collage</v>
      </c>
      <c r="O61" s="295" t="str">
        <f>IF(Badges!N269="A","A"," ")</f>
        <v xml:space="preserve"> </v>
      </c>
      <c r="Q61" s="292"/>
      <c r="R61" s="293" t="str">
        <f>Badges!C342</f>
        <v>Coming-of-age ceremony</v>
      </c>
      <c r="S61" s="295" t="str">
        <f>IF(Badges!N342="A","A"," ")</f>
        <v xml:space="preserve"> </v>
      </c>
    </row>
    <row r="62" spans="1:19" ht="12.75" customHeight="1" x14ac:dyDescent="0.2">
      <c r="A62" s="292"/>
      <c r="B62" s="293" t="str">
        <f>Badges!C47</f>
        <v>Have a "slow food" dinner</v>
      </c>
      <c r="C62" s="295" t="str">
        <f>IF(Badges!N47="A","A","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IF(Badges!N48="A","A"," ")</f>
        <v xml:space="preserve"> </v>
      </c>
      <c r="E63" s="292"/>
      <c r="F63" s="293" t="str">
        <f>Badges!C124</f>
        <v>Visit a jewelry store or jewelry artist</v>
      </c>
      <c r="G63" s="295" t="str">
        <f>IF(Badges!N124="A","A"," ")</f>
        <v xml:space="preserve"> </v>
      </c>
      <c r="I63" s="292"/>
      <c r="J63" s="293" t="str">
        <f>Badges!C197</f>
        <v>Tie useful knots</v>
      </c>
      <c r="K63" s="295" t="str">
        <f>IF(Badges!N197="A","A"," ")</f>
        <v xml:space="preserve"> </v>
      </c>
      <c r="M63" s="292"/>
      <c r="N63" s="293" t="str">
        <f>Badges!C271</f>
        <v>Check out baby-animal habitats</v>
      </c>
      <c r="O63" s="295" t="str">
        <f>IF(Badges!N271="A","A"," ")</f>
        <v xml:space="preserve"> </v>
      </c>
      <c r="Q63" s="292"/>
      <c r="R63" s="293" t="str">
        <f>Badges!C344</f>
        <v>Thank the host</v>
      </c>
      <c r="S63" s="295" t="str">
        <f>IF(Badges!N344="A","A"," ")</f>
        <v xml:space="preserve"> </v>
      </c>
    </row>
    <row r="64" spans="1:19" x14ac:dyDescent="0.2">
      <c r="A64" s="292"/>
      <c r="B64" s="293" t="str">
        <f>Badges!C49</f>
        <v>Have a family check-in night</v>
      </c>
      <c r="C64" s="295" t="str">
        <f>IF(Badges!N49="A","A"," ")</f>
        <v xml:space="preserve"> </v>
      </c>
      <c r="E64" s="292"/>
      <c r="F64" s="293" t="str">
        <f>Badges!C125</f>
        <v>Visit a museum with an exhibit on</v>
      </c>
      <c r="G64" s="295" t="str">
        <f>IF(Badges!N125="A","A"," ")</f>
        <v xml:space="preserve"> </v>
      </c>
      <c r="I64" s="292"/>
      <c r="J64" s="293" t="str">
        <f>Badges!C198</f>
        <v>Use a map and compass or GPS</v>
      </c>
      <c r="K64" s="295" t="str">
        <f>IF(Badges!N198="A","A"," ")</f>
        <v xml:space="preserve"> </v>
      </c>
      <c r="M64" s="292"/>
      <c r="N64" s="293" t="str">
        <f>Badges!C272</f>
        <v>Make your own animal house</v>
      </c>
      <c r="O64" s="295" t="str">
        <f>IF(Badges!N272="A","A"," ")</f>
        <v xml:space="preserve"> </v>
      </c>
      <c r="Q64" s="292"/>
      <c r="R64" s="293" t="str">
        <f>Badges!C345</f>
        <v>Handwrite a thank-you note</v>
      </c>
      <c r="S64" s="295" t="str">
        <f>IF(Badges!N345="A","A"," ")</f>
        <v xml:space="preserve"> </v>
      </c>
    </row>
    <row r="65" spans="1:19" x14ac:dyDescent="0.2">
      <c r="A65" s="500" t="str">
        <f>Badges!B52</f>
        <v>Musician</v>
      </c>
      <c r="B65" s="501"/>
      <c r="C65" s="501"/>
      <c r="E65" s="292"/>
      <c r="F65" s="293" t="str">
        <f>Badges!C126</f>
        <v>Invite a jewelry maker to talk to your</v>
      </c>
      <c r="G65" s="295" t="str">
        <f>IF(Badges!N126="A","A"," ")</f>
        <v xml:space="preserve"> </v>
      </c>
      <c r="I65" s="292"/>
      <c r="J65" s="293" t="str">
        <f>Badges!C199</f>
        <v>Build a campfire</v>
      </c>
      <c r="K65" s="295" t="str">
        <f>IF(Badges!N199="A","A"," ")</f>
        <v xml:space="preserve"> </v>
      </c>
      <c r="M65" s="292"/>
      <c r="N65" s="293" t="str">
        <f>Badges!C273</f>
        <v>Insulate your own "nest."</v>
      </c>
      <c r="O65" s="295" t="str">
        <f>IF(Badges!N273="A","A"," ")</f>
        <v xml:space="preserve"> </v>
      </c>
      <c r="Q65" s="292"/>
      <c r="R65" s="293" t="str">
        <f>Badges!C346</f>
        <v>Make a thank-you gift</v>
      </c>
      <c r="S65" s="295" t="str">
        <f>IF(Badges!N346="A","A","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IF(Badges!N54="A","A"," ")</f>
        <v xml:space="preserve"> </v>
      </c>
      <c r="E67" s="292"/>
      <c r="F67" s="293" t="str">
        <f>Badges!C128</f>
        <v>Make a chain-loop necklace or</v>
      </c>
      <c r="G67" s="295" t="str">
        <f>IF(Badges!N128="A","A"," ")</f>
        <v xml:space="preserve"> </v>
      </c>
      <c r="I67" s="292"/>
      <c r="J67" s="293" t="str">
        <f>Badges!C201</f>
        <v>Make a one-pot meal</v>
      </c>
      <c r="K67" s="295" t="str">
        <f>IF(Badges!N201="A","A"," ")</f>
        <v xml:space="preserve"> </v>
      </c>
      <c r="M67" s="292"/>
      <c r="N67" s="293" t="str">
        <f>Badges!C275</f>
        <v>The Artic Circle</v>
      </c>
      <c r="O67" s="295" t="str">
        <f>IF(Badges!N275="A","A"," ")</f>
        <v xml:space="preserve"> </v>
      </c>
      <c r="Q67" s="292"/>
      <c r="R67" s="293" t="str">
        <f>Badges!C348</f>
        <v>Other Girl Scouts</v>
      </c>
      <c r="S67" s="295" t="str">
        <f>IF(Badges!N348="A","A"," ")</f>
        <v xml:space="preserve"> </v>
      </c>
    </row>
    <row r="68" spans="1:19" x14ac:dyDescent="0.2">
      <c r="A68" s="292"/>
      <c r="B68" s="293" t="str">
        <f>Badges!C55</f>
        <v>Be a conductor</v>
      </c>
      <c r="C68" s="295" t="str">
        <f>IF(Badges!N55="A","A"," ")</f>
        <v xml:space="preserve"> </v>
      </c>
      <c r="E68" s="292"/>
      <c r="F68" s="293" t="str">
        <f>Badges!C129</f>
        <v>Make a pendant with a photo or</v>
      </c>
      <c r="G68" s="295" t="str">
        <f>IF(Badges!N129="A","A"," ")</f>
        <v xml:space="preserve"> </v>
      </c>
      <c r="I68" s="292"/>
      <c r="J68" s="293" t="str">
        <f>Badges!C202</f>
        <v>Cook in foil</v>
      </c>
      <c r="K68" s="295" t="str">
        <f>IF(Badges!N202="A","A"," ")</f>
        <v xml:space="preserve"> </v>
      </c>
      <c r="M68" s="292"/>
      <c r="N68" s="293" t="str">
        <f>Badges!C276</f>
        <v>The Gulf of Mexico</v>
      </c>
      <c r="O68" s="295" t="str">
        <f>IF(Badges!N276="A","A"," ")</f>
        <v xml:space="preserve"> </v>
      </c>
      <c r="Q68" s="292"/>
      <c r="R68" s="293" t="str">
        <f>Badges!C349</f>
        <v>Your friends and their parents</v>
      </c>
      <c r="S68" s="295" t="str">
        <f>IF(Badges!N349="A","A"," ")</f>
        <v xml:space="preserve"> </v>
      </c>
    </row>
    <row r="69" spans="1:19" x14ac:dyDescent="0.2">
      <c r="A69" s="292"/>
      <c r="B69" s="293" t="str">
        <f>Badges!C56</f>
        <v>Get in the musical mood</v>
      </c>
      <c r="C69" s="295" t="str">
        <f>IF(Badges!N56="A","A"," ")</f>
        <v xml:space="preserve"> </v>
      </c>
      <c r="E69" s="292"/>
      <c r="F69" s="293" t="str">
        <f>Badges!C130</f>
        <v>Make earrings by twisting wire into</v>
      </c>
      <c r="G69" s="295" t="str">
        <f>IF(Badges!N130="A","A"," ")</f>
        <v xml:space="preserve"> </v>
      </c>
      <c r="I69" s="292"/>
      <c r="J69" s="293" t="str">
        <f>Badges!C203</f>
        <v>Cook a meal on a stick</v>
      </c>
      <c r="K69" s="295" t="str">
        <f>IF(Badges!N203="A","A"," ")</f>
        <v xml:space="preserve"> </v>
      </c>
      <c r="M69" s="292"/>
      <c r="N69" s="293" t="str">
        <f>Badges!C277</f>
        <v>The Amazon rain forest</v>
      </c>
      <c r="O69" s="295" t="str">
        <f>IF(Badges!N277="A","A"," ")</f>
        <v xml:space="preserve"> </v>
      </c>
      <c r="Q69" s="292"/>
      <c r="R69" s="293" t="str">
        <f>Badges!C350</f>
        <v>Everyone in your class</v>
      </c>
      <c r="S69" s="295" t="str">
        <f>IF(Badges!N350="A","A"," ")</f>
        <v xml:space="preserve"> </v>
      </c>
    </row>
    <row r="70" spans="1:19" ht="23.25" x14ac:dyDescent="0.35">
      <c r="A70" s="507" t="str">
        <f ca="1">MID(CELL("filename",A8),FIND(IF(ISERROR(FIND("]",CELL("filename",A8))),"$","]"),CELL("filename",A8))+1,256)</f>
        <v>Junior 11</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IF('Age-Level'!N9="C","C",IF('Age-Level'!N9="P","P",""))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IF('Age-Level'!N11="A","A"," ")</f>
        <v xml:space="preserve"> </v>
      </c>
    </row>
    <row r="73" spans="1:19" x14ac:dyDescent="0.2">
      <c r="A73" s="505" t="str">
        <f>Summary!A22</f>
        <v>Drawing</v>
      </c>
      <c r="B73" s="506"/>
      <c r="C73" s="296" t="str">
        <f>IF(Badges!N376="C","C",IF(Badges!N376="P","P",""))</f>
        <v/>
      </c>
      <c r="E73" s="292"/>
      <c r="F73" s="293" t="str">
        <f>Badges!C387</f>
        <v xml:space="preserve">Work with an older athlete in </v>
      </c>
      <c r="G73" s="295" t="str">
        <f>IF(Badges!N387="A","A"," ")</f>
        <v xml:space="preserve"> </v>
      </c>
      <c r="I73" s="292"/>
      <c r="J73" s="293" t="str">
        <f>Badges!C460</f>
        <v>With your Junior friends, organize</v>
      </c>
      <c r="K73" s="295" t="str">
        <f>IF(Badges!N460="A","A"," ")</f>
        <v xml:space="preserve"> </v>
      </c>
      <c r="M73" s="292"/>
      <c r="N73" s="293" t="str">
        <f>Badges!C534</f>
        <v>Pitch your pretend business</v>
      </c>
      <c r="O73" s="295" t="str">
        <f>IF(Badges!N534="A","A"," ")</f>
        <v xml:space="preserve"> </v>
      </c>
      <c r="Q73" s="499" t="str">
        <f>'Age-Level'!C12</f>
        <v>Cookie Sales (Year 1)</v>
      </c>
      <c r="R73" s="499"/>
      <c r="S73" s="304" t="str">
        <f>IF('Age-Level'!N12="A","A"," ")</f>
        <v xml:space="preserve"> </v>
      </c>
    </row>
    <row r="74" spans="1:19" x14ac:dyDescent="0.2">
      <c r="A74" s="497" t="str">
        <f>Summary!A23</f>
        <v>Practice with Purpose</v>
      </c>
      <c r="B74" s="498"/>
      <c r="C74" s="297" t="str">
        <f>IF(Badges!N399="C","C",IF(Badges!N399="P","P",""))</f>
        <v/>
      </c>
      <c r="E74" s="292"/>
      <c r="F74" s="293" t="str">
        <f>Badges!C388</f>
        <v>Work with an expert, coach</v>
      </c>
      <c r="G74" s="295" t="str">
        <f>IF(Badges!N388="A","A"," ")</f>
        <v xml:space="preserve"> </v>
      </c>
      <c r="I74" s="292"/>
      <c r="J74" s="293" t="str">
        <f>Badges!C461</f>
        <v>Research situations that require</v>
      </c>
      <c r="K74" s="295" t="str">
        <f>IF(Badges!N461="A","A"," ")</f>
        <v xml:space="preserve"> </v>
      </c>
      <c r="M74" s="292"/>
      <c r="N74" s="293" t="str">
        <f>Badges!C535</f>
        <v>Conduct a "focus group"</v>
      </c>
      <c r="O74" s="295" t="str">
        <f>IF(Badges!N535="A","A"," ")</f>
        <v xml:space="preserve"> </v>
      </c>
      <c r="Q74" s="499" t="str">
        <f>'Age-Level'!C13</f>
        <v>Cookie Pin (Year 1)</v>
      </c>
      <c r="R74" s="499"/>
      <c r="S74" s="304" t="str">
        <f>IF('Age-Level'!N13="A","A"," ")</f>
        <v xml:space="preserve"> </v>
      </c>
    </row>
    <row r="75" spans="1:19" x14ac:dyDescent="0.2">
      <c r="A75" s="497" t="str">
        <f>Summary!A24</f>
        <v>Inside Government</v>
      </c>
      <c r="B75" s="498"/>
      <c r="C75" s="297" t="str">
        <f>IF(Badges!N422="C","C",IF(Badges!N422="P","P",""))</f>
        <v/>
      </c>
      <c r="E75" s="292"/>
      <c r="F75" s="293" t="str">
        <f>Badges!C389</f>
        <v xml:space="preserve">Find a video with strength </v>
      </c>
      <c r="G75" s="295" t="str">
        <f>IF(Badges!N389="A","A"," ")</f>
        <v xml:space="preserve"> </v>
      </c>
      <c r="I75" s="292"/>
      <c r="J75" s="293" t="str">
        <f>Badges!C462</f>
        <v>Go on a field trip to an ER</v>
      </c>
      <c r="K75" s="295" t="str">
        <f>IF(Badges!N462="A","A"," ")</f>
        <v xml:space="preserve"> </v>
      </c>
      <c r="M75" s="292"/>
      <c r="N75" s="293" t="str">
        <f>Badges!C536</f>
        <v>Do a survey</v>
      </c>
      <c r="O75" s="295" t="str">
        <f>IF(Badges!N536="A","A"," ")</f>
        <v xml:space="preserve"> </v>
      </c>
      <c r="Q75" s="499" t="str">
        <f>'Age-Level'!C14</f>
        <v>Cookie Rally (Year 2)</v>
      </c>
      <c r="R75" s="499"/>
      <c r="S75" s="304" t="str">
        <f>IF('Age-Level'!N14="A","A"," ")</f>
        <v xml:space="preserve"> </v>
      </c>
    </row>
    <row r="76" spans="1:19" x14ac:dyDescent="0.2">
      <c r="A76" s="497" t="str">
        <f>Summary!A25</f>
        <v>Simple Meals</v>
      </c>
      <c r="B76" s="498"/>
      <c r="C76" s="297" t="str">
        <f>IF(Badges!N445="C","C",IF(Badges!N445="P","P",""))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IF('Age-Level'!N15="A","A"," ")</f>
        <v xml:space="preserve"> </v>
      </c>
    </row>
    <row r="77" spans="1:19" x14ac:dyDescent="0.2">
      <c r="A77" s="497" t="str">
        <f>Summary!A26</f>
        <v>Junior First Aid</v>
      </c>
      <c r="B77" s="498"/>
      <c r="C77" s="297" t="str">
        <f>IF(Badges!N468="C","C",IF(Badges!N468="P","P",""))</f>
        <v/>
      </c>
      <c r="E77" s="292"/>
      <c r="F77" s="293" t="str">
        <f>Badges!C391</f>
        <v>Talk to a coach or gym teacher</v>
      </c>
      <c r="G77" s="295" t="str">
        <f>IF(Badges!N391="A","A"," ")</f>
        <v xml:space="preserve"> </v>
      </c>
      <c r="I77" s="292"/>
      <c r="J77" s="293" t="str">
        <f>Badges!C464</f>
        <v>Read about illnesses and how to</v>
      </c>
      <c r="K77" s="295" t="str">
        <f>IF(Badges!N464="A","A"," ")</f>
        <v xml:space="preserve"> </v>
      </c>
      <c r="M77" s="292">
        <v>1</v>
      </c>
      <c r="N77" s="293" t="str">
        <f>Badges!C540</f>
        <v>Explore your needs and wants</v>
      </c>
      <c r="O77" s="294"/>
      <c r="Q77" s="499" t="str">
        <f>'Age-Level'!C16</f>
        <v>Cookie Pin (Year 2)</v>
      </c>
      <c r="R77" s="499"/>
      <c r="S77" s="304" t="str">
        <f>IF('Age-Level'!N16="A","A"," ")</f>
        <v xml:space="preserve"> </v>
      </c>
    </row>
    <row r="78" spans="1:19" x14ac:dyDescent="0.2">
      <c r="A78" s="497" t="str">
        <f>Summary!A27</f>
        <v>Junior Girl Scout Way</v>
      </c>
      <c r="B78" s="498"/>
      <c r="C78" s="297" t="str">
        <f>IF(Badges!N491="C","C",IF(Badges!N491="P","P",""))</f>
        <v/>
      </c>
      <c r="E78" s="292"/>
      <c r="F78" s="293" t="str">
        <f>Badges!C392</f>
        <v>Work with a friend who likes the</v>
      </c>
      <c r="G78" s="295" t="str">
        <f>IF(Badges!N392="A","A"," ")</f>
        <v xml:space="preserve"> </v>
      </c>
      <c r="I78" s="292"/>
      <c r="J78" s="293" t="str">
        <f>Badges!C465</f>
        <v>Visit a medical clinic</v>
      </c>
      <c r="K78" s="295" t="str">
        <f>IF(Badges!N465="A","A"," ")</f>
        <v xml:space="preserve"> </v>
      </c>
      <c r="M78" s="292"/>
      <c r="N78" s="293" t="str">
        <f>Badges!C541</f>
        <v>Go on a home tour</v>
      </c>
      <c r="O78" s="295" t="str">
        <f>IF(Badges!N541="A","A"," ")</f>
        <v xml:space="preserve"> </v>
      </c>
      <c r="Q78" s="499" t="str">
        <f>'Age-Level'!C18</f>
        <v>Fall Sales (Year 1)</v>
      </c>
      <c r="R78" s="499"/>
      <c r="S78" s="297" t="str">
        <f>IF('Age-Level'!N18="A","A","")</f>
        <v/>
      </c>
    </row>
    <row r="79" spans="1:19" x14ac:dyDescent="0.2">
      <c r="A79" s="502" t="str">
        <f>Summary!A28</f>
        <v>Flowers</v>
      </c>
      <c r="B79" s="503"/>
      <c r="C79" s="298" t="str">
        <f>IF(Badges!N514="C","C",IF(Badges!N514="P","P",""))</f>
        <v/>
      </c>
      <c r="E79" s="292"/>
      <c r="F79" s="293" t="str">
        <f>Badges!C393</f>
        <v>Find a drill in a book or online</v>
      </c>
      <c r="G79" s="295" t="str">
        <f>IF(Badges!N393="A","A"," ")</f>
        <v xml:space="preserve"> </v>
      </c>
      <c r="I79" s="292"/>
      <c r="J79" s="293" t="str">
        <f>Badges!C466</f>
        <v>Talk to family members and</v>
      </c>
      <c r="K79" s="295" t="str">
        <f>IF(Badges!N466="A","A"," ")</f>
        <v xml:space="preserve"> </v>
      </c>
      <c r="M79" s="292"/>
      <c r="N79" s="293" t="str">
        <f>Badges!C542</f>
        <v>Make a collage</v>
      </c>
      <c r="O79" s="295" t="str">
        <f>IF(Badges!N542="A","A"," ")</f>
        <v xml:space="preserve"> </v>
      </c>
      <c r="Q79" s="499" t="str">
        <f>'Age-Level'!C19</f>
        <v>Fall Sales (Year 2)</v>
      </c>
      <c r="R79" s="499"/>
      <c r="S79" s="297" t="str">
        <f>IF('Age-Level'!N19="A","A","")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IF(Badges!N543="A","A"," ")</f>
        <v xml:space="preserve"> </v>
      </c>
      <c r="Q80" s="499" t="str">
        <f>'Age-Level'!C21</f>
        <v>Thinking Day (Year 1)</v>
      </c>
      <c r="R80" s="499"/>
      <c r="S80" s="297" t="str">
        <f>IF('Age-Level'!N21="A","A","")</f>
        <v/>
      </c>
    </row>
    <row r="81" spans="1:22" x14ac:dyDescent="0.2">
      <c r="A81" s="505" t="str">
        <f>Summary!A30</f>
        <v>Business Owner</v>
      </c>
      <c r="B81" s="506"/>
      <c r="C81" s="296" t="str">
        <f>IF(Badges!N538="C","C",IF(Badges!N538="P","P",""))</f>
        <v/>
      </c>
      <c r="E81" s="292"/>
      <c r="F81" s="293" t="str">
        <f>Badges!C395</f>
        <v>Discuss the process with a</v>
      </c>
      <c r="G81" s="295" t="str">
        <f>IF(Badges!N395="A","A","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IF('Age-Level'!N22="A","A","")</f>
        <v/>
      </c>
    </row>
    <row r="82" spans="1:22" x14ac:dyDescent="0.2">
      <c r="A82" s="497" t="str">
        <f>Summary!A31</f>
        <v>Savvy Shopper</v>
      </c>
      <c r="B82" s="498"/>
      <c r="C82" s="297" t="str">
        <f>IF(Badges!N561="C","C",IF(Badges!N561="P","P",""))</f>
        <v/>
      </c>
      <c r="E82" s="292"/>
      <c r="F82" s="293" t="str">
        <f>Badges!C396</f>
        <v>Write a "Top 10 Tips for</v>
      </c>
      <c r="G82" s="295" t="str">
        <f>IF(Badges!N396="A","A"," ")</f>
        <v xml:space="preserve"> </v>
      </c>
      <c r="I82" s="292"/>
      <c r="J82" s="293" t="str">
        <f>Badges!C471</f>
        <v>Find lift-the-spirit songs</v>
      </c>
      <c r="K82" s="295" t="str">
        <f>IF(Badges!N471="A","A"," ")</f>
        <v xml:space="preserve"> </v>
      </c>
      <c r="M82" s="292"/>
      <c r="N82" s="293" t="str">
        <f>Badges!C545</f>
        <v>Log your wants</v>
      </c>
      <c r="O82" s="295" t="str">
        <f>IF(Badges!N545="A","A"," ")</f>
        <v xml:space="preserve"> </v>
      </c>
      <c r="Q82" s="499" t="str">
        <f>'Age-Level'!C24</f>
        <v>Global Action Award</v>
      </c>
      <c r="R82" s="499"/>
      <c r="S82" s="297" t="str">
        <f>IF('Age-Level'!N24="A","A","")</f>
        <v/>
      </c>
    </row>
    <row r="83" spans="1:22" x14ac:dyDescent="0.2">
      <c r="A83" s="524" t="str">
        <f>Summary!A32</f>
        <v>Cookie Business</v>
      </c>
      <c r="B83" s="525"/>
      <c r="C83" s="526"/>
      <c r="D83" s="288"/>
      <c r="E83" s="292"/>
      <c r="F83" s="293" t="str">
        <f>Badges!C397</f>
        <v>Make a short video or photo</v>
      </c>
      <c r="G83" s="295" t="str">
        <f>IF(Badges!N397="A","A"," ")</f>
        <v xml:space="preserve"> </v>
      </c>
      <c r="I83" s="292"/>
      <c r="J83" s="293" t="str">
        <f>Badges!C472</f>
        <v>Pick songs for a ceremony or</v>
      </c>
      <c r="K83" s="295" t="str">
        <f>IF(Badges!N472="A","A"," ")</f>
        <v xml:space="preserve"> </v>
      </c>
      <c r="M83" s="292"/>
      <c r="N83" s="293" t="str">
        <f>Badges!C546</f>
        <v>Investigate the latest trends</v>
      </c>
      <c r="O83" s="295" t="str">
        <f>IF(Badges!N546="A","A"," ")</f>
        <v xml:space="preserve"> </v>
      </c>
      <c r="Q83" s="499" t="str">
        <f>'Age-Level'!C26</f>
        <v>Journey Summit Pin</v>
      </c>
      <c r="R83" s="499"/>
      <c r="S83" s="297" t="str">
        <f>IF('Age-Level'!N26="A","A","")</f>
        <v/>
      </c>
    </row>
    <row r="84" spans="1:22" x14ac:dyDescent="0.2">
      <c r="A84" s="497" t="str">
        <f>Summary!A33</f>
        <v>Cookie CEO</v>
      </c>
      <c r="B84" s="498"/>
      <c r="C84" s="297" t="str">
        <f>IF(Badges!N575="C","C",IF(Badges!N575="P","P",""))</f>
        <v/>
      </c>
      <c r="E84" s="500" t="str">
        <f>Badges!B400</f>
        <v>Inside Government</v>
      </c>
      <c r="F84" s="500"/>
      <c r="G84" s="500"/>
      <c r="I84" s="292"/>
      <c r="J84" s="293" t="str">
        <f>Badges!C473</f>
        <v>Make up a song to share a</v>
      </c>
      <c r="K84" s="295" t="str">
        <f>IF(Badges!N473="A","A"," ")</f>
        <v xml:space="preserve"> </v>
      </c>
      <c r="M84" s="292"/>
      <c r="N84" s="293" t="str">
        <f>Badges!C547</f>
        <v>Do some time travel</v>
      </c>
      <c r="O84" s="295" t="str">
        <f>IF(Badges!N547="A","A"," ")</f>
        <v xml:space="preserve"> </v>
      </c>
      <c r="Q84" s="499" t="str">
        <f>'Age-Level'!C28</f>
        <v>International Friendship Recognition</v>
      </c>
      <c r="R84" s="499"/>
      <c r="S84" s="297" t="str">
        <f>IF('Age-Level'!N28="A","A","")</f>
        <v/>
      </c>
    </row>
    <row r="85" spans="1:22" x14ac:dyDescent="0.2">
      <c r="A85" s="497" t="str">
        <f>Summary!A34</f>
        <v>Customer Insights</v>
      </c>
      <c r="B85" s="498"/>
      <c r="C85" s="297" t="str">
        <f>IF(Badges!N588="C","C",IF(Badges!N588="P","P",""))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IF('Age-Level'!N30="A","A","")</f>
        <v/>
      </c>
    </row>
    <row r="86" spans="1:22" x14ac:dyDescent="0.2">
      <c r="A86" s="332"/>
      <c r="B86" s="332"/>
      <c r="C86" s="361"/>
      <c r="E86" s="292"/>
      <c r="F86" s="293" t="str">
        <f>Badges!C402</f>
        <v>Be an active citizen in action</v>
      </c>
      <c r="G86" s="295" t="str">
        <f>IF(Badges!N402="A","A"," ")</f>
        <v xml:space="preserve"> </v>
      </c>
      <c r="I86" s="292"/>
      <c r="J86" s="293" t="str">
        <f>Badges!C475</f>
        <v>Celebrate the Girl Scout Promise</v>
      </c>
      <c r="K86" s="295" t="str">
        <f>IF(Badges!N475="A","A"," ")</f>
        <v xml:space="preserve"> </v>
      </c>
      <c r="M86" s="292"/>
      <c r="N86" s="293" t="str">
        <f>Badges!C549</f>
        <v>Family stories</v>
      </c>
      <c r="O86" s="295" t="str">
        <f>IF(Badges!N549="A","A"," ")</f>
        <v xml:space="preserve"> </v>
      </c>
      <c r="Q86" s="499" t="str">
        <f>'Age-Level'!C31</f>
        <v>Rededication (1st year)</v>
      </c>
      <c r="R86" s="499"/>
      <c r="S86" s="309" t="str">
        <f>IF('Age-Level'!N31="C","C","")</f>
        <v/>
      </c>
    </row>
    <row r="87" spans="1:22" x14ac:dyDescent="0.2">
      <c r="A87" s="518" t="s">
        <v>133</v>
      </c>
      <c r="B87" s="519"/>
      <c r="C87" s="519"/>
      <c r="E87" s="292"/>
      <c r="F87" s="293" t="str">
        <f>Badges!C403</f>
        <v>Take a poll</v>
      </c>
      <c r="G87" s="295" t="str">
        <f>IF(Badges!N403="A","A"," ")</f>
        <v xml:space="preserve"> </v>
      </c>
      <c r="I87" s="292"/>
      <c r="J87" s="293" t="str">
        <f>Badges!C476</f>
        <v xml:space="preserve">Imagine yourself as one of the </v>
      </c>
      <c r="K87" s="295" t="str">
        <f>IF(Badges!N476="A","A"," ")</f>
        <v xml:space="preserve"> </v>
      </c>
      <c r="M87" s="292"/>
      <c r="N87" s="293" t="str">
        <f>Badges!C550</f>
        <v>Trade stories with friends</v>
      </c>
      <c r="O87" s="295" t="str">
        <f>IF(Badges!N550="A","A"," ")</f>
        <v xml:space="preserve"> </v>
      </c>
      <c r="Q87" s="499" t="str">
        <f>'Age-Level'!C32</f>
        <v>Rededication (2nd year)</v>
      </c>
      <c r="R87" s="499"/>
      <c r="S87" s="309" t="str">
        <f>IF('Age-Level'!N32="C","C","")</f>
        <v/>
      </c>
    </row>
    <row r="88" spans="1:22" x14ac:dyDescent="0.2">
      <c r="B88" s="520" t="str">
        <f>Journeys!A6</f>
        <v>Agent of Change</v>
      </c>
      <c r="C88" s="521"/>
      <c r="E88" s="292"/>
      <c r="F88" s="293" t="str">
        <f>Badges!C404</f>
        <v>Get a global view</v>
      </c>
      <c r="G88" s="295" t="str">
        <f>IF(Badges!N404="A","A"," ")</f>
        <v xml:space="preserve"> </v>
      </c>
      <c r="I88" s="292"/>
      <c r="J88" s="293" t="str">
        <f>Badges!C477</f>
        <v>Help a Brownie or Daisy group</v>
      </c>
      <c r="K88" s="295" t="str">
        <f>IF(Badges!N477="A","A"," ")</f>
        <v xml:space="preserve"> </v>
      </c>
      <c r="M88" s="292"/>
      <c r="N88" s="293" t="str">
        <f>Badges!C551</f>
        <v>Analyze customer reviews</v>
      </c>
      <c r="O88" s="295" t="str">
        <f>IF(Badges!N551="A","A"," ")</f>
        <v xml:space="preserve"> </v>
      </c>
      <c r="Q88" s="499" t="str">
        <f>'Age-Level'!C33</f>
        <v>Rededication (3rd year)</v>
      </c>
      <c r="R88" s="499"/>
      <c r="S88" s="309" t="str">
        <f>IF('Age-Level'!N33="C","C","")</f>
        <v/>
      </c>
    </row>
    <row r="89" spans="1:22" x14ac:dyDescent="0.2">
      <c r="B89" s="303" t="str">
        <f>Journeys!B7</f>
        <v>The Power of One Award</v>
      </c>
      <c r="C89" s="304" t="str">
        <f>Journeys!N11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IF('Age-Level'!N34="C","C","")</f>
        <v/>
      </c>
    </row>
    <row r="90" spans="1:22" x14ac:dyDescent="0.2">
      <c r="B90" s="303" t="str">
        <f>Journeys!B12</f>
        <v>The Power of Team Award</v>
      </c>
      <c r="C90" s="304" t="str">
        <f>Journeys!N15</f>
        <v xml:space="preserve"> </v>
      </c>
      <c r="E90" s="292"/>
      <c r="F90" s="293" t="str">
        <f>Badges!C406</f>
        <v>Visit a branch of the city, town</v>
      </c>
      <c r="G90" s="295" t="str">
        <f>IF(Badges!N406="A","A"," ")</f>
        <v xml:space="preserve"> </v>
      </c>
      <c r="I90" s="292"/>
      <c r="J90" s="293" t="str">
        <f>Badges!C479</f>
        <v>Make a time capsule</v>
      </c>
      <c r="K90" s="295" t="str">
        <f>IF(Badges!N479="A","A"," ")</f>
        <v xml:space="preserve"> </v>
      </c>
      <c r="M90" s="292"/>
      <c r="N90" s="293" t="str">
        <f>Badges!C553</f>
        <v>Visit the mall</v>
      </c>
      <c r="O90" s="295" t="str">
        <f>IF(Badges!N553="A","A"," ")</f>
        <v xml:space="preserve"> </v>
      </c>
      <c r="Q90" s="499" t="str">
        <f>'Age-Level'!C35</f>
        <v>Rededication (5th year)</v>
      </c>
      <c r="R90" s="499"/>
      <c r="S90" s="309" t="str">
        <f>IF('Age-Level'!N35="C","C","")</f>
        <v/>
      </c>
    </row>
    <row r="91" spans="1:22" x14ac:dyDescent="0.2">
      <c r="B91" s="303" t="str">
        <f>Journeys!B16</f>
        <v>The Power of Community Award</v>
      </c>
      <c r="C91" s="304" t="str">
        <f>Journeys!N19</f>
        <v xml:space="preserve"> </v>
      </c>
      <c r="E91" s="292"/>
      <c r="F91" s="293" t="str">
        <f>Badges!C407</f>
        <v>Interview an elected official</v>
      </c>
      <c r="G91" s="295" t="str">
        <f>IF(Badges!N407="A","A"," ")</f>
        <v xml:space="preserve"> </v>
      </c>
      <c r="I91" s="292"/>
      <c r="J91" s="293" t="str">
        <f>Badges!C480</f>
        <v>Scouts' Own for sisterhood</v>
      </c>
      <c r="K91" s="295" t="str">
        <f>IF(Badges!N480="A","A"," ")</f>
        <v xml:space="preserve"> </v>
      </c>
      <c r="M91" s="292"/>
      <c r="N91" s="293" t="str">
        <f>Badges!C554</f>
        <v>Shop for groceries</v>
      </c>
      <c r="O91" s="295" t="str">
        <f>IF(Badges!N554="A","A","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IF(Badges!N408="A","A"," ")</f>
        <v xml:space="preserve"> </v>
      </c>
      <c r="I92" s="292"/>
      <c r="J92" s="293" t="str">
        <f>Badges!C481</f>
        <v>Sisters across time</v>
      </c>
      <c r="K92" s="295" t="str">
        <f>IF(Badges!N481="A","A"," ")</f>
        <v xml:space="preserve"> </v>
      </c>
      <c r="M92" s="292"/>
      <c r="N92" s="293" t="str">
        <f>Badges!C555</f>
        <v>Go on a comparison scavenger</v>
      </c>
      <c r="O92" s="295" t="str">
        <f>IF(Badges!N555="A","A"," ")</f>
        <v xml:space="preserve"> </v>
      </c>
      <c r="Q92" s="372">
        <v>1</v>
      </c>
      <c r="R92" s="329" t="str">
        <f>'Age-Level'!C37</f>
        <v>Choose one line from the Law</v>
      </c>
      <c r="S92" s="309" t="str">
        <f>IF('Age-Level'!N37="A","A","")</f>
        <v/>
      </c>
    </row>
    <row r="93" spans="1:22" x14ac:dyDescent="0.2">
      <c r="A93" s="302"/>
      <c r="B93" s="303" t="str">
        <f>Journeys!B23</f>
        <v>Energize Award</v>
      </c>
      <c r="C93" s="304" t="str">
        <f>Journeys!N27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IF('Age-Level'!N38="A","A","")</f>
        <v/>
      </c>
    </row>
    <row r="94" spans="1:22" x14ac:dyDescent="0.2">
      <c r="A94" s="302"/>
      <c r="B94" s="303" t="str">
        <f>Journeys!B28</f>
        <v>Investigate Award</v>
      </c>
      <c r="C94" s="304" t="str">
        <f>Journeys!N32</f>
        <v xml:space="preserve"> </v>
      </c>
      <c r="E94" s="292"/>
      <c r="F94" s="293" t="str">
        <f>Badges!C410</f>
        <v>Hold a "mock vote" on</v>
      </c>
      <c r="G94" s="295" t="str">
        <f>IF(Badges!N410="A","A"," ")</f>
        <v xml:space="preserve"> </v>
      </c>
      <c r="I94" s="292"/>
      <c r="J94" s="293" t="str">
        <f>Badges!C483</f>
        <v>Improve part of a park in your</v>
      </c>
      <c r="K94" s="295" t="str">
        <f>IF(Badges!N483="A","A"," ")</f>
        <v xml:space="preserve"> </v>
      </c>
      <c r="M94" s="292"/>
      <c r="N94" s="293" t="str">
        <f>Badges!C557</f>
        <v>Help with a family purchase</v>
      </c>
      <c r="O94" s="295" t="str">
        <f>IF(Badges!N557="A","A"," ")</f>
        <v xml:space="preserve"> </v>
      </c>
      <c r="Q94" s="370">
        <v>3</v>
      </c>
      <c r="R94" s="329" t="str">
        <f>'Age-Level'!C39</f>
        <v>Gather three inspirational quotes</v>
      </c>
      <c r="S94" s="309" t="str">
        <f>IF('Age-Level'!N39="A","A","")</f>
        <v/>
      </c>
    </row>
    <row r="95" spans="1:22" x14ac:dyDescent="0.2">
      <c r="A95" s="299"/>
      <c r="B95" s="303" t="str">
        <f>Journeys!B33</f>
        <v>Innovate Award</v>
      </c>
      <c r="C95" s="304" t="str">
        <f>Journeys!N36</f>
        <v xml:space="preserve"> </v>
      </c>
      <c r="E95" s="292"/>
      <c r="F95" s="293" t="str">
        <f>Badges!C411</f>
        <v>For 24 hours, list the laws that</v>
      </c>
      <c r="G95" s="295" t="str">
        <f>IF(Badges!N411="A","A"," ")</f>
        <v xml:space="preserve"> </v>
      </c>
      <c r="I95" s="292"/>
      <c r="J95" s="293" t="str">
        <f>Badges!C484</f>
        <v>Tackle a problem in your</v>
      </c>
      <c r="K95" s="295" t="str">
        <f>IF(Badges!N484="A","A"," ")</f>
        <v xml:space="preserve"> </v>
      </c>
      <c r="M95" s="292"/>
      <c r="N95" s="293" t="str">
        <f>Badges!C558</f>
        <v>Make a plan for your cookie</v>
      </c>
      <c r="O95" s="295" t="str">
        <f>IF(Badges!N558="A","A"," ")</f>
        <v xml:space="preserve"> </v>
      </c>
      <c r="Q95" s="370">
        <v>4</v>
      </c>
      <c r="R95" s="329" t="str">
        <f>'Age-Level'!C40</f>
        <v>Make something to remind you</v>
      </c>
      <c r="S95" s="309" t="str">
        <f>IF('Age-Level'!N40="A","A","")</f>
        <v/>
      </c>
      <c r="U95" s="290"/>
      <c r="V95" s="290"/>
    </row>
    <row r="96" spans="1:22" x14ac:dyDescent="0.2">
      <c r="B96" s="364" t="str">
        <f>Journeys!A39</f>
        <v>aMUSE</v>
      </c>
      <c r="C96" s="365"/>
      <c r="E96" s="292"/>
      <c r="F96" s="293" t="str">
        <f>Badges!C412</f>
        <v>Think about laws you might</v>
      </c>
      <c r="G96" s="295" t="str">
        <f>IF(Badges!N412="A","A"," ")</f>
        <v xml:space="preserve"> </v>
      </c>
      <c r="I96" s="292"/>
      <c r="J96" s="293" t="str">
        <f>Badges!C485</f>
        <v>Make a walking tour for your</v>
      </c>
      <c r="K96" s="295" t="str">
        <f>IF(Badges!N485="A","A"," ")</f>
        <v xml:space="preserve"> </v>
      </c>
      <c r="M96" s="292"/>
      <c r="N96" s="293" t="str">
        <f>Badges!C559</f>
        <v>Look into your future</v>
      </c>
      <c r="O96" s="295" t="str">
        <f>IF(Badges!N559="A","A"," ")</f>
        <v xml:space="preserve"> </v>
      </c>
      <c r="Q96" s="370">
        <v>5</v>
      </c>
      <c r="R96" s="329" t="str">
        <f>'Age-Level'!C41</f>
        <v xml:space="preserve">Make a commitment to live what </v>
      </c>
      <c r="S96" s="309" t="str">
        <f>IF('Age-Level'!N41="A","A","")</f>
        <v/>
      </c>
      <c r="U96" s="290"/>
      <c r="V96" s="290"/>
    </row>
    <row r="97" spans="1:23" x14ac:dyDescent="0.2">
      <c r="B97" s="303" t="str">
        <f>Journeys!B40</f>
        <v>Reach Out</v>
      </c>
      <c r="C97" s="304" t="str">
        <f>Journeys!N42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Journeys!N45</f>
        <v xml:space="preserve"> </v>
      </c>
      <c r="E98" s="292"/>
      <c r="F98" s="293" t="str">
        <f>Badges!C414</f>
        <v>Report on a government meeting</v>
      </c>
      <c r="G98" s="295" t="str">
        <f>IF(Badges!N414="A","A"," ")</f>
        <v xml:space="preserve"> </v>
      </c>
      <c r="I98" s="292"/>
      <c r="J98" s="293" t="str">
        <f>Badges!C487</f>
        <v>Try a tradition from the past</v>
      </c>
      <c r="K98" s="295" t="str">
        <f>IF(Badges!N487="A","A"," ")</f>
        <v xml:space="preserve"> </v>
      </c>
      <c r="M98" s="292">
        <v>1</v>
      </c>
      <c r="N98" s="293" t="str">
        <f>Badges!C564</f>
        <v>Set a group goal</v>
      </c>
      <c r="O98" s="294"/>
      <c r="Q98" s="372">
        <v>1</v>
      </c>
      <c r="R98" s="329" t="str">
        <f>'Age-Level'!C44</f>
        <v>Choose one line from the Law</v>
      </c>
      <c r="S98" s="309" t="str">
        <f>IF('Age-Level'!N44="A","A","")</f>
        <v/>
      </c>
      <c r="U98" s="290"/>
      <c r="V98" s="290"/>
    </row>
    <row r="99" spans="1:23" x14ac:dyDescent="0.2">
      <c r="B99" s="303" t="str">
        <f>Journeys!B46</f>
        <v>Try Out</v>
      </c>
      <c r="C99" s="304" t="str">
        <f>Journeys!N48</f>
        <v xml:space="preserve"> </v>
      </c>
      <c r="E99" s="292"/>
      <c r="F99" s="293" t="str">
        <f>Badges!C415</f>
        <v>Follow the local news every day</v>
      </c>
      <c r="G99" s="295" t="str">
        <f>IF(Badges!N415="A","A"," ")</f>
        <v xml:space="preserve"> </v>
      </c>
      <c r="I99" s="292"/>
      <c r="J99" s="293" t="str">
        <f>Badges!C488</f>
        <v>Create a game about Girl Scout</v>
      </c>
      <c r="K99" s="295" t="str">
        <f>IF(Badges!N488="A","A"," ")</f>
        <v xml:space="preserve"> </v>
      </c>
      <c r="M99" s="292"/>
      <c r="N99" s="293" t="str">
        <f>Badges!C565</f>
        <v>Decide how many boxes of</v>
      </c>
      <c r="O99" s="295" t="str">
        <f>IF(Badges!N565="A","A"," ")</f>
        <v xml:space="preserve"> </v>
      </c>
      <c r="Q99" s="370">
        <v>2</v>
      </c>
      <c r="R99" s="329" t="str">
        <f>'Age-Level'!C45</f>
        <v>Find a woman in your community</v>
      </c>
      <c r="S99" s="309" t="str">
        <f>IF('Age-Level'!N45="A","A","")</f>
        <v/>
      </c>
      <c r="U99" s="368"/>
      <c r="V99" s="369"/>
      <c r="W99" s="328"/>
    </row>
    <row r="100" spans="1:23" x14ac:dyDescent="0.2">
      <c r="B100" s="320"/>
      <c r="C100" s="320"/>
      <c r="E100" s="292"/>
      <c r="F100" s="293" t="str">
        <f>Badges!C416</f>
        <v>Interview a local historian or</v>
      </c>
      <c r="G100" s="295" t="str">
        <f>IF(Badges!N416="A","A"," ")</f>
        <v xml:space="preserve"> </v>
      </c>
      <c r="I100" s="292"/>
      <c r="J100" s="293" t="str">
        <f>Badges!C489</f>
        <v>Start a Dez chain story</v>
      </c>
      <c r="K100" s="295" t="str">
        <f>IF(Badges!N489="A","A"," ")</f>
        <v xml:space="preserve"> </v>
      </c>
      <c r="M100" s="292">
        <v>2</v>
      </c>
      <c r="N100" s="293" t="str">
        <f>Badges!C566</f>
        <v>Explore how a small business</v>
      </c>
      <c r="O100" s="294"/>
      <c r="Q100" s="370">
        <v>3</v>
      </c>
      <c r="R100" s="329" t="str">
        <f>'Age-Level'!C46</f>
        <v>Gather three inspirational quotes</v>
      </c>
      <c r="S100" s="309" t="str">
        <f>IF('Age-Level'!N46="A","A","")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IF(Badges!N567="A","A"," ")</f>
        <v xml:space="preserve"> </v>
      </c>
      <c r="Q101" s="370">
        <v>4</v>
      </c>
      <c r="R101" s="329" t="str">
        <f>'Age-Level'!C47</f>
        <v>Make something to remind you</v>
      </c>
      <c r="S101" s="309" t="str">
        <f>IF('Age-Level'!N47="A","A","")</f>
        <v/>
      </c>
      <c r="U101" s="290"/>
      <c r="V101" s="290"/>
    </row>
    <row r="102" spans="1:23" x14ac:dyDescent="0.2">
      <c r="A102" s="306"/>
      <c r="B102" s="330" t="str">
        <f>Bridging!B6</f>
        <v>Pass It On!</v>
      </c>
      <c r="C102" s="296" t="str">
        <f>IF(Bridging!N10="C","C",IF(Bridging!N10="P","P",""))</f>
        <v/>
      </c>
      <c r="E102" s="292"/>
      <c r="F102" s="293" t="str">
        <f>Badges!C418</f>
        <v>Plan a campaign as if you were</v>
      </c>
      <c r="G102" s="295" t="str">
        <f>IF(Badges!N418="A","A","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IF('Age-Level'!N48="A","A","")</f>
        <v/>
      </c>
      <c r="U102" s="290"/>
      <c r="V102" s="290"/>
    </row>
    <row r="103" spans="1:23" x14ac:dyDescent="0.2">
      <c r="A103" s="306"/>
      <c r="B103" s="307" t="str">
        <f>Bridging!B11</f>
        <v>Look Ahead!</v>
      </c>
      <c r="C103" s="297" t="str">
        <f>IF(Bridging!N15="C","C",IF(Bridging!N15="P","P",""))</f>
        <v/>
      </c>
      <c r="E103" s="292"/>
      <c r="F103" s="293" t="str">
        <f>Badges!C419</f>
        <v>Work on someone else's</v>
      </c>
      <c r="G103" s="295" t="str">
        <f>IF(Badges!N419="A","A"," ")</f>
        <v xml:space="preserve"> </v>
      </c>
      <c r="I103" s="292"/>
      <c r="J103" s="293" t="str">
        <f>Badges!C494</f>
        <v>Go on a flower hunt</v>
      </c>
      <c r="K103" s="295" t="str">
        <f>IF(Badges!N494="A","A"," ")</f>
        <v xml:space="preserve"> </v>
      </c>
      <c r="M103" s="292"/>
      <c r="N103" s="293" t="str">
        <f>Badges!C569</f>
        <v>Brainstorm with your group</v>
      </c>
      <c r="O103" s="295" t="str">
        <f>IF(Badges!N569="A","A"," ")</f>
        <v xml:space="preserve"> </v>
      </c>
      <c r="Q103" s="522" t="str">
        <f>'Age-Level'!B50</f>
        <v>Safety Award</v>
      </c>
      <c r="R103" s="523"/>
      <c r="S103" s="309"/>
      <c r="U103" s="290"/>
      <c r="V103" s="290"/>
    </row>
    <row r="104" spans="1:23" x14ac:dyDescent="0.2">
      <c r="A104" s="306"/>
      <c r="B104" s="329" t="str">
        <f>Bridging!C16</f>
        <v>Plan a Ceremony</v>
      </c>
      <c r="C104" s="297" t="str">
        <f>IF(Bridging!N17="C","C",IF(Bridging!N17="P","P",""))</f>
        <v/>
      </c>
      <c r="E104" s="292"/>
      <c r="F104" s="293" t="str">
        <f>Badges!C420</f>
        <v>Create a pamphlet or poster</v>
      </c>
      <c r="G104" s="295" t="str">
        <f>IF(Badges!N420="A","A"," ")</f>
        <v xml:space="preserve"> </v>
      </c>
      <c r="I104" s="292"/>
      <c r="J104" s="293" t="str">
        <f>Badges!C495</f>
        <v>Grow your flower</v>
      </c>
      <c r="K104" s="295" t="str">
        <f>IF(Badges!N495="A","A"," ")</f>
        <v xml:space="preserve"> </v>
      </c>
      <c r="M104" s="292">
        <v>4</v>
      </c>
      <c r="N104" s="293" t="str">
        <f>Badges!C570</f>
        <v>Learn to make a good impression</v>
      </c>
      <c r="O104" s="294"/>
      <c r="Q104" s="372">
        <v>1</v>
      </c>
      <c r="R104" s="329" t="str">
        <f>'Age-Level'!C51</f>
        <v>Find out what the most common</v>
      </c>
      <c r="S104" s="309" t="str">
        <f>IF('Age-Level'!N51="A","A","")</f>
        <v/>
      </c>
      <c r="U104" s="290"/>
      <c r="V104" s="290"/>
    </row>
    <row r="105" spans="1:23" x14ac:dyDescent="0.2">
      <c r="B105" s="308" t="s">
        <v>602</v>
      </c>
      <c r="C105" s="297" t="str">
        <f>IF(Bridging!N18="C","C",IF(Bridging!N18="P","P",""))</f>
        <v/>
      </c>
      <c r="E105" s="500" t="str">
        <f>Badges!B423</f>
        <v>Simple Meals</v>
      </c>
      <c r="F105" s="501"/>
      <c r="G105" s="501"/>
      <c r="I105" s="292"/>
      <c r="J105" s="293" t="str">
        <f>Badges!C496</f>
        <v>Talk to a real botanist and learn</v>
      </c>
      <c r="K105" s="295" t="str">
        <f>IF(Badges!N496="A","A"," ")</f>
        <v xml:space="preserve"> </v>
      </c>
      <c r="M105" s="292"/>
      <c r="N105" s="293" t="str">
        <f>Badges!C571</f>
        <v>Who is more likely to make a</v>
      </c>
      <c r="O105" s="295" t="str">
        <f>IF(Badges!N571="A","A"," ")</f>
        <v xml:space="preserve"> </v>
      </c>
      <c r="Q105" s="370">
        <v>2</v>
      </c>
      <c r="R105" s="329" t="str">
        <f>'Age-Level'!C52</f>
        <v>Conduct an emergency evacuation</v>
      </c>
      <c r="S105" s="309" t="str">
        <f>IF('Age-Level'!N52="A","A","")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IF('Age-Level'!N53="A","A","")</f>
        <v/>
      </c>
      <c r="U106" s="290"/>
      <c r="V106" s="290"/>
    </row>
    <row r="107" spans="1:23" x14ac:dyDescent="0.2">
      <c r="A107" s="500" t="str">
        <f>Badges!B354</f>
        <v>Drawing</v>
      </c>
      <c r="B107" s="501"/>
      <c r="C107" s="501"/>
      <c r="E107" s="292"/>
      <c r="F107" s="293" t="str">
        <f>Badges!C425</f>
        <v>Visit a restaurant</v>
      </c>
      <c r="G107" s="295" t="str">
        <f>IF(Badges!N425="A","A"," ")</f>
        <v xml:space="preserve"> </v>
      </c>
      <c r="I107" s="292"/>
      <c r="J107" s="293" t="str">
        <f>Badges!C498</f>
        <v>Dye a flower</v>
      </c>
      <c r="K107" s="295" t="str">
        <f>IF(Badges!N498="A","A"," ")</f>
        <v xml:space="preserve"> </v>
      </c>
      <c r="M107" s="292"/>
      <c r="N107" s="293" t="str">
        <f>Badges!C573</f>
        <v>Your sales numbers are the key</v>
      </c>
      <c r="O107" s="295" t="str">
        <f>IF(Badges!N573="A","A"," ")</f>
        <v xml:space="preserve"> </v>
      </c>
      <c r="Q107" s="370">
        <v>4</v>
      </c>
      <c r="R107" s="329" t="str">
        <f>'Age-Level'!C54</f>
        <v>Learn about bicycle safety</v>
      </c>
      <c r="S107" s="309" t="str">
        <f>IF('Age-Level'!N54="A","A","")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IF(Badges!N426="A","A"," ")</f>
        <v xml:space="preserve"> </v>
      </c>
      <c r="I108" s="292"/>
      <c r="J108" s="293" t="str">
        <f>Badges!C499</f>
        <v>Stop and smell the flowers</v>
      </c>
      <c r="K108" s="295" t="str">
        <f>IF(Badges!N499="A","A"," ")</f>
        <v xml:space="preserve"> </v>
      </c>
      <c r="M108" s="500" t="str">
        <f>Badges!B576</f>
        <v>Customer Insights</v>
      </c>
      <c r="N108" s="501"/>
      <c r="O108" s="501"/>
      <c r="Q108" s="370">
        <v>5</v>
      </c>
      <c r="R108" s="329" t="str">
        <f>'Age-Level'!C55</f>
        <v>Go on a hazard-identification walk</v>
      </c>
      <c r="S108" s="309" t="str">
        <f>IF('Age-Level'!N55="A","A","")</f>
        <v/>
      </c>
      <c r="U108" s="290"/>
      <c r="V108" s="290"/>
    </row>
    <row r="109" spans="1:23" x14ac:dyDescent="0.2">
      <c r="A109" s="292"/>
      <c r="B109" s="293" t="str">
        <f>Badges!C356</f>
        <v>Try black and white</v>
      </c>
      <c r="C109" s="295" t="str">
        <f>IF(Badges!N356="A","A"," ")</f>
        <v xml:space="preserve"> </v>
      </c>
      <c r="E109" s="292"/>
      <c r="F109" s="293" t="str">
        <f>Badges!C427</f>
        <v>Tour a kitchen</v>
      </c>
      <c r="G109" s="295" t="str">
        <f>IF(Badges!N427="A","A"," ")</f>
        <v xml:space="preserve"> </v>
      </c>
      <c r="I109" s="292"/>
      <c r="J109" s="293" t="str">
        <f>Badges!C500</f>
        <v>Meet flower families</v>
      </c>
      <c r="K109" s="295" t="str">
        <f>IF(Badges!N500="A","A","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IF(Badges!N357="A","A","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IF(Badges!N578="A","A"," ")</f>
        <v xml:space="preserve"> </v>
      </c>
      <c r="Q110" s="518" t="s">
        <v>600</v>
      </c>
      <c r="R110" s="527"/>
      <c r="S110" s="527"/>
      <c r="U110" s="369"/>
      <c r="V110" s="369"/>
      <c r="W110" s="328"/>
    </row>
    <row r="111" spans="1:23" x14ac:dyDescent="0.2">
      <c r="A111" s="292"/>
      <c r="B111" s="293" t="str">
        <f>Badges!C358</f>
        <v>Mix and match</v>
      </c>
      <c r="C111" s="295" t="str">
        <f>IF(Badges!N358="A","A"," ")</f>
        <v xml:space="preserve"> </v>
      </c>
      <c r="E111" s="292"/>
      <c r="F111" s="293" t="str">
        <f>Badges!C429</f>
        <v>Make easy weekday breakfasts</v>
      </c>
      <c r="G111" s="295" t="str">
        <f>IF(Badges!N429="A","A"," ")</f>
        <v xml:space="preserve"> </v>
      </c>
      <c r="I111" s="292"/>
      <c r="J111" s="293" t="str">
        <f>Badges!C502</f>
        <v>Flowers are fruits in disguise</v>
      </c>
      <c r="K111" s="295" t="str">
        <f>IF(Badges!N502="A","A"," ")</f>
        <v xml:space="preserve"> </v>
      </c>
      <c r="M111" s="292">
        <v>2</v>
      </c>
      <c r="N111" s="293" t="str">
        <f>Badges!C579</f>
        <v>Do some research at the grocery store</v>
      </c>
      <c r="O111" s="294"/>
      <c r="Q111" s="522" t="str">
        <f>'Fun Patches'!C25</f>
        <v>&lt;LIST PATCH HERE&gt;</v>
      </c>
      <c r="R111" s="528"/>
      <c r="S111" s="304" t="str">
        <f>IF('Fun Patches'!N25="A","A","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IF(Badges!N430="A","A"," ")</f>
        <v xml:space="preserve"> </v>
      </c>
      <c r="I112" s="292"/>
      <c r="J112" s="293" t="str">
        <f>Badges!C503</f>
        <v>Flowers are healers</v>
      </c>
      <c r="K112" s="295" t="str">
        <f>IF(Badges!N503="A","A"," ")</f>
        <v xml:space="preserve"> </v>
      </c>
      <c r="M112" s="292"/>
      <c r="N112" s="293" t="str">
        <f>Badges!C580</f>
        <v>Walk through the aisles with your</v>
      </c>
      <c r="O112" s="295" t="str">
        <f>IF(Badges!N580="A","A"," ")</f>
        <v xml:space="preserve"> </v>
      </c>
      <c r="Q112" s="522" t="str">
        <f>'Fun Patches'!C26</f>
        <v>&lt;LIST PATCH HERE&gt;</v>
      </c>
      <c r="R112" s="528"/>
      <c r="S112" s="304" t="str">
        <f>IF('Fun Patches'!N26="A","A"," ")</f>
        <v xml:space="preserve"> </v>
      </c>
      <c r="U112" s="290"/>
      <c r="V112" s="290"/>
    </row>
    <row r="113" spans="1:22" x14ac:dyDescent="0.2">
      <c r="A113" s="292"/>
      <c r="B113" s="293" t="str">
        <f>Badges!C360</f>
        <v>Draw a picture of something that</v>
      </c>
      <c r="C113" s="295" t="str">
        <f>IF(Badges!N360="A","A"," ")</f>
        <v xml:space="preserve"> </v>
      </c>
      <c r="E113" s="292"/>
      <c r="F113" s="293" t="str">
        <f>Badges!C431</f>
        <v>Make a weekend breakfast</v>
      </c>
      <c r="G113" s="295" t="str">
        <f>IF(Badges!N431="A","A"," ")</f>
        <v xml:space="preserve"> </v>
      </c>
      <c r="I113" s="292"/>
      <c r="J113" s="293" t="str">
        <f>Badges!C504</f>
        <v>Flowers are calming</v>
      </c>
      <c r="K113" s="295" t="str">
        <f>IF(Badges!N504="A","A"," ")</f>
        <v xml:space="preserve"> </v>
      </c>
      <c r="M113" s="292">
        <v>3</v>
      </c>
      <c r="N113" s="293" t="str">
        <f>Badges!C581</f>
        <v>Find out who buys cookies and why</v>
      </c>
      <c r="O113" s="294"/>
      <c r="Q113" s="522" t="str">
        <f>'Fun Patches'!C27</f>
        <v>&lt;LIST PATCH HERE&gt;</v>
      </c>
      <c r="R113" s="528"/>
      <c r="S113" s="304" t="str">
        <f>IF('Fun Patches'!N27="A","A"," ")</f>
        <v xml:space="preserve"> </v>
      </c>
      <c r="U113" s="290"/>
      <c r="V113" s="290"/>
    </row>
    <row r="114" spans="1:22" x14ac:dyDescent="0.2">
      <c r="A114" s="292"/>
      <c r="B114" s="293" t="str">
        <f>Badges!C361</f>
        <v>Use hatching and crosshatching</v>
      </c>
      <c r="C114" s="295" t="str">
        <f>IF(Badges!N361="A","A","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IF(Badges!N582="A","A"," ")</f>
        <v xml:space="preserve"> </v>
      </c>
      <c r="Q114" s="522" t="str">
        <f>'Fun Patches'!C28</f>
        <v>&lt;LIST PATCH HERE&gt;</v>
      </c>
      <c r="R114" s="528"/>
      <c r="S114" s="304" t="str">
        <f>IF('Fun Patches'!N28="A","A"," ")</f>
        <v xml:space="preserve"> </v>
      </c>
      <c r="U114" s="290"/>
      <c r="V114" s="290"/>
    </row>
    <row r="115" spans="1:22" x14ac:dyDescent="0.2">
      <c r="A115" s="292"/>
      <c r="B115" s="293" t="str">
        <f>Badges!C362</f>
        <v>Use smudging to make shadows</v>
      </c>
      <c r="C115" s="295" t="str">
        <f>IF(Badges!N362="A","A"," ")</f>
        <v xml:space="preserve"> </v>
      </c>
      <c r="E115" s="292"/>
      <c r="F115" s="293" t="str">
        <f>Badges!C433</f>
        <v>Faltbread</v>
      </c>
      <c r="G115" s="295" t="str">
        <f>IF(Badges!N433="A","A"," ")</f>
        <v xml:space="preserve"> </v>
      </c>
      <c r="I115" s="292"/>
      <c r="J115" s="293" t="str">
        <f>Badges!C506</f>
        <v>Make a flower necklace</v>
      </c>
      <c r="K115" s="295" t="str">
        <f>IF(Badges!N506="A","A"," ")</f>
        <v xml:space="preserve"> </v>
      </c>
      <c r="M115" s="292">
        <v>4</v>
      </c>
      <c r="N115" s="293" t="str">
        <f>Badges!C583</f>
        <v>Learn from people who don't buy</v>
      </c>
      <c r="O115" s="294"/>
      <c r="Q115" s="522" t="str">
        <f>'Fun Patches'!C29</f>
        <v>&lt;LIST PATCH HERE&gt;</v>
      </c>
      <c r="R115" s="528"/>
      <c r="S115" s="304" t="str">
        <f>IF('Fun Patches'!N29="A","A","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IF(Badges!N434="A","A"," ")</f>
        <v xml:space="preserve"> </v>
      </c>
      <c r="I116" s="292"/>
      <c r="J116" s="293" t="str">
        <f>Badges!C507</f>
        <v>Dried-flower art</v>
      </c>
      <c r="K116" s="295" t="str">
        <f>IF(Badges!N507="A","A"," ")</f>
        <v xml:space="preserve"> </v>
      </c>
      <c r="M116" s="292"/>
      <c r="N116" s="293" t="str">
        <f>Badges!C584</f>
        <v>Hearing people say, "No, thanks"</v>
      </c>
      <c r="O116" s="295" t="str">
        <f>IF(Badges!N584="A","A"," ")</f>
        <v xml:space="preserve"> </v>
      </c>
      <c r="Q116" s="522" t="str">
        <f>'Fun Patches'!C30</f>
        <v>&lt;LIST PATCH HERE&gt;</v>
      </c>
      <c r="R116" s="528"/>
      <c r="S116" s="304" t="str">
        <f>IF('Fun Patches'!N30="A","A"," ")</f>
        <v xml:space="preserve"> </v>
      </c>
    </row>
    <row r="117" spans="1:22" x14ac:dyDescent="0.2">
      <c r="A117" s="292"/>
      <c r="B117" s="293" t="str">
        <f>Badges!C364</f>
        <v>Draw an outdoor scene</v>
      </c>
      <c r="C117" s="295" t="str">
        <f>IF(Badges!N364="A","A"," ")</f>
        <v xml:space="preserve"> </v>
      </c>
      <c r="E117" s="292"/>
      <c r="F117" s="293" t="str">
        <f>Badges!C435</f>
        <v>Pocket food</v>
      </c>
      <c r="G117" s="295" t="str">
        <f>IF(Badges!N435="A","A"," ")</f>
        <v xml:space="preserve"> </v>
      </c>
      <c r="I117" s="292"/>
      <c r="J117" s="293" t="str">
        <f>Badges!C508</f>
        <v>Fun with flower look-alikes</v>
      </c>
      <c r="K117" s="295" t="str">
        <f>IF(Badges!N508="A","A"," ")</f>
        <v xml:space="preserve"> </v>
      </c>
      <c r="M117" s="292">
        <v>5</v>
      </c>
      <c r="N117" s="293" t="str">
        <f>Badges!C585</f>
        <v>Listen for clues and ask great questions</v>
      </c>
      <c r="O117" s="294"/>
      <c r="Q117" s="522" t="str">
        <f>'Fun Patches'!C31</f>
        <v>&lt;LIST PATCH HERE&gt;</v>
      </c>
      <c r="R117" s="528"/>
      <c r="S117" s="304" t="str">
        <f>IF('Fun Patches'!N31="A","A"," ")</f>
        <v xml:space="preserve"> </v>
      </c>
    </row>
    <row r="118" spans="1:22" x14ac:dyDescent="0.2">
      <c r="A118" s="292"/>
      <c r="B118" s="293" t="str">
        <f>Badges!C365</f>
        <v>Zoom in on an object</v>
      </c>
      <c r="C118" s="295" t="str">
        <f>IF(Badges!N365="A","A","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IF(Badges!N586="A","A"," ")</f>
        <v xml:space="preserve"> </v>
      </c>
      <c r="Q118" s="522" t="str">
        <f>'Fun Patches'!C32</f>
        <v>&lt;LIST PATCH HERE&gt;</v>
      </c>
      <c r="R118" s="528"/>
      <c r="S118" s="304" t="str">
        <f>IF('Fun Patches'!N32="A","A"," ")</f>
        <v xml:space="preserve"> </v>
      </c>
    </row>
    <row r="119" spans="1:22" x14ac:dyDescent="0.2">
      <c r="A119" s="292"/>
      <c r="B119" s="293" t="str">
        <f>Badges!C366</f>
        <v>Take a bug's-eye view</v>
      </c>
      <c r="C119" s="295" t="str">
        <f>IF(Badges!N366="A","A"," ")</f>
        <v xml:space="preserve"> </v>
      </c>
      <c r="E119" s="292"/>
      <c r="F119" s="293" t="str">
        <f>Badges!C437</f>
        <v>Make a dessert you've never</v>
      </c>
      <c r="G119" s="295" t="str">
        <f>IF(Badges!N437="A","A"," ")</f>
        <v xml:space="preserve"> </v>
      </c>
      <c r="I119" s="292"/>
      <c r="J119" s="293" t="str">
        <f>Badges!C510</f>
        <v>Bouquet</v>
      </c>
      <c r="K119" s="295" t="str">
        <f>IF(Badges!N510="A","A"," ")</f>
        <v xml:space="preserve"> </v>
      </c>
      <c r="M119" s="302"/>
      <c r="N119" s="318"/>
      <c r="O119" s="328"/>
      <c r="Q119" s="522" t="str">
        <f>'Fun Patches'!C33</f>
        <v>&lt;LIST PATCH HERE&gt;</v>
      </c>
      <c r="R119" s="528"/>
      <c r="S119" s="304" t="str">
        <f>IF('Fun Patches'!N33="A","A","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IF(Badges!N438="A","A"," ")</f>
        <v xml:space="preserve"> </v>
      </c>
      <c r="I120" s="292"/>
      <c r="J120" s="293" t="str">
        <f>Badges!C511</f>
        <v>Corsage</v>
      </c>
      <c r="K120" s="295" t="str">
        <f>IF(Badges!N511="A","A"," ")</f>
        <v xml:space="preserve"> </v>
      </c>
      <c r="M120" s="518" t="s">
        <v>89</v>
      </c>
      <c r="N120" s="527"/>
      <c r="O120" s="527"/>
      <c r="Q120" s="522" t="str">
        <f>'Fun Patches'!C34</f>
        <v>&lt;LIST PATCH HERE&gt;</v>
      </c>
      <c r="R120" s="528"/>
      <c r="S120" s="304" t="str">
        <f>IF('Fun Patches'!N34="A","A"," ")</f>
        <v xml:space="preserve"> </v>
      </c>
    </row>
    <row r="121" spans="1:22" x14ac:dyDescent="0.2">
      <c r="A121" s="292"/>
      <c r="B121" s="293" t="str">
        <f>Badges!C368</f>
        <v>Draw a new cover for your</v>
      </c>
      <c r="C121" s="295" t="str">
        <f>IF(Badges!N368="A","A"," ")</f>
        <v xml:space="preserve"> </v>
      </c>
      <c r="E121" s="292"/>
      <c r="F121" s="293" t="str">
        <f>Badges!C439</f>
        <v>Make a holiday dessert</v>
      </c>
      <c r="G121" s="295" t="str">
        <f>IF(Badges!N439="A","A"," ")</f>
        <v xml:space="preserve"> </v>
      </c>
      <c r="I121" s="292"/>
      <c r="J121" s="293" t="str">
        <f>Badges!C512</f>
        <v>Arrangement</v>
      </c>
      <c r="K121" s="295" t="str">
        <f>IF(Badges!N512="A","A"," ")</f>
        <v xml:space="preserve"> </v>
      </c>
      <c r="M121" s="529" t="str">
        <f>'Fun Patches'!C5</f>
        <v>&lt;LIST PATCH HERE&gt;</v>
      </c>
      <c r="N121" s="530"/>
      <c r="O121" s="295" t="str">
        <f>IF('Fun Patches'!N5="A","A"," ")</f>
        <v xml:space="preserve"> </v>
      </c>
      <c r="Q121" s="522" t="str">
        <f>'Fun Patches'!C35</f>
        <v>&lt;LIST PATCH HERE&gt;</v>
      </c>
      <c r="R121" s="528"/>
      <c r="S121" s="304" t="str">
        <f>IF('Fun Patches'!N35="A","A"," ")</f>
        <v xml:space="preserve"> </v>
      </c>
    </row>
    <row r="122" spans="1:22" x14ac:dyDescent="0.2">
      <c r="A122" s="292"/>
      <c r="B122" s="293" t="str">
        <f>Badges!C369</f>
        <v>Draw a cartoon</v>
      </c>
      <c r="C122" s="295" t="str">
        <f>IF(Badges!N369="A","A","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Patches'!N6="A","A"," ")</f>
        <v xml:space="preserve"> </v>
      </c>
      <c r="Q122" s="522" t="str">
        <f>'Fun Patches'!C36</f>
        <v>&lt;LIST PATCH HERE&gt;</v>
      </c>
      <c r="R122" s="528"/>
      <c r="S122" s="304" t="str">
        <f>IF('Fun Patches'!N36="A","A"," ")</f>
        <v xml:space="preserve"> </v>
      </c>
    </row>
    <row r="123" spans="1:22" x14ac:dyDescent="0.2">
      <c r="A123" s="292"/>
      <c r="B123" s="293" t="str">
        <f>Badges!C370</f>
        <v>Draw a logo</v>
      </c>
      <c r="C123" s="295" t="str">
        <f>IF(Badges!N370="A","A"," ")</f>
        <v xml:space="preserve"> </v>
      </c>
      <c r="E123" s="292"/>
      <c r="F123" s="293" t="str">
        <f>Badges!C441</f>
        <v xml:space="preserve">Make a salad meal using a </v>
      </c>
      <c r="G123" s="295" t="str">
        <f>IF(Badges!N441="A","A"," ")</f>
        <v xml:space="preserve"> </v>
      </c>
      <c r="I123" s="292">
        <v>1</v>
      </c>
      <c r="J123" s="293" t="str">
        <f>Badges!C517</f>
        <v>Explore businesses you might like</v>
      </c>
      <c r="K123" s="294"/>
      <c r="M123" s="522" t="str">
        <f>'Fun Patches'!C7</f>
        <v>&lt;LIST PATCH HERE&gt;</v>
      </c>
      <c r="N123" s="528"/>
      <c r="O123" s="304" t="str">
        <f>IF('Fun Patches'!N7="A","A"," ")</f>
        <v xml:space="preserve"> </v>
      </c>
      <c r="Q123" s="522" t="str">
        <f>'Fun Patches'!C37</f>
        <v>&lt;LIST PATCH HERE&gt;</v>
      </c>
      <c r="R123" s="528"/>
      <c r="S123" s="304" t="str">
        <f>IF('Fun Patches'!N37="A","A"," ")</f>
        <v xml:space="preserve"> </v>
      </c>
    </row>
    <row r="124" spans="1:22" x14ac:dyDescent="0.2">
      <c r="A124" s="292">
        <v>5</v>
      </c>
      <c r="B124" s="293" t="str">
        <f>Badges!C371</f>
        <v>Make your masterpiece-and show</v>
      </c>
      <c r="C124" s="294"/>
      <c r="E124" s="292"/>
      <c r="F124" s="293" t="str">
        <f>Badges!C442</f>
        <v>Make a soup, stew, or other</v>
      </c>
      <c r="G124" s="295" t="str">
        <f>IF(Badges!N442="A","A"," ")</f>
        <v xml:space="preserve"> </v>
      </c>
      <c r="I124" s="292"/>
      <c r="J124" s="293" t="str">
        <f>Badges!C518</f>
        <v>Go straight to the source</v>
      </c>
      <c r="K124" s="295" t="str">
        <f>IF(Badges!N518="A","A"," ")</f>
        <v xml:space="preserve"> </v>
      </c>
      <c r="M124" s="522" t="str">
        <f>'Fun Patches'!C8</f>
        <v>&lt;LIST PATCH HERE&gt;</v>
      </c>
      <c r="N124" s="528"/>
      <c r="O124" s="304" t="str">
        <f>IF('Fun Patches'!N8="A","A"," ")</f>
        <v xml:space="preserve"> </v>
      </c>
      <c r="Q124" s="522" t="str">
        <f>'Fun Patches'!C38</f>
        <v>&lt;LIST PATCH HERE&gt;</v>
      </c>
      <c r="R124" s="528"/>
      <c r="S124" s="304" t="str">
        <f>IF('Fun Patches'!N38="A","A"," ")</f>
        <v xml:space="preserve"> </v>
      </c>
    </row>
    <row r="125" spans="1:22" x14ac:dyDescent="0.2">
      <c r="A125" s="292"/>
      <c r="B125" s="293" t="str">
        <f>Badges!C372</f>
        <v>Host an art show at a group</v>
      </c>
      <c r="C125" s="295" t="str">
        <f>IF(Badges!N372="A","A"," ")</f>
        <v xml:space="preserve"> </v>
      </c>
      <c r="E125" s="292"/>
      <c r="F125" s="293" t="str">
        <f>Badges!C443</f>
        <v>Make three dishes for one meal</v>
      </c>
      <c r="G125" s="295" t="str">
        <f>IF(Badges!N443="A","A"," ")</f>
        <v xml:space="preserve"> </v>
      </c>
      <c r="I125" s="292"/>
      <c r="J125" s="293" t="str">
        <f>Badges!C519</f>
        <v>Get associated</v>
      </c>
      <c r="K125" s="295" t="str">
        <f>IF(Badges!N519="A","A"," ")</f>
        <v xml:space="preserve"> </v>
      </c>
      <c r="M125" s="522" t="str">
        <f>'Fun Patches'!C9</f>
        <v>&lt;LIST PATCH HERE&gt;</v>
      </c>
      <c r="N125" s="528"/>
      <c r="O125" s="304" t="str">
        <f>IF('Fun Patches'!N9="A","A"," ")</f>
        <v xml:space="preserve"> </v>
      </c>
      <c r="Q125" s="522" t="str">
        <f>'Fun Patches'!C39</f>
        <v>&lt;LIST PATCH HERE&gt;</v>
      </c>
      <c r="R125" s="528"/>
      <c r="S125" s="304" t="str">
        <f>IF('Fun Patches'!N39="A","A"," ")</f>
        <v xml:space="preserve"> </v>
      </c>
    </row>
    <row r="126" spans="1:22" x14ac:dyDescent="0.2">
      <c r="A126" s="292"/>
      <c r="B126" s="293" t="str">
        <f>Badges!C373</f>
        <v>Host an art gallery party at</v>
      </c>
      <c r="C126" s="295" t="str">
        <f>IF(Badges!N373="A","A"," ")</f>
        <v xml:space="preserve"> </v>
      </c>
      <c r="E126" s="500" t="str">
        <f>Badges!B446</f>
        <v>Junior First Aid</v>
      </c>
      <c r="F126" s="501"/>
      <c r="G126" s="501"/>
      <c r="I126" s="292"/>
      <c r="J126" s="293" t="str">
        <f>Badges!C520</f>
        <v>Read all about it</v>
      </c>
      <c r="K126" s="295" t="str">
        <f>IF(Badges!N520="A","A"," ")</f>
        <v xml:space="preserve"> </v>
      </c>
      <c r="M126" s="522" t="str">
        <f>'Fun Patches'!C10</f>
        <v>&lt;LIST PATCH HERE&gt;</v>
      </c>
      <c r="N126" s="528"/>
      <c r="O126" s="304" t="str">
        <f>IF('Fun Patches'!N10="A","A"," ")</f>
        <v xml:space="preserve"> </v>
      </c>
      <c r="Q126" s="522" t="str">
        <f>'Fun Patches'!C40</f>
        <v>&lt;LIST PATCH HERE&gt;</v>
      </c>
      <c r="R126" s="528"/>
      <c r="S126" s="304" t="str">
        <f>IF('Fun Patches'!N40="A","A"," ")</f>
        <v xml:space="preserve"> </v>
      </c>
    </row>
    <row r="127" spans="1:22" x14ac:dyDescent="0.2">
      <c r="A127" s="292"/>
      <c r="B127" s="293" t="str">
        <f>Badges!C374</f>
        <v>Create a special art scrapbook</v>
      </c>
      <c r="C127" s="295" t="str">
        <f>IF(Badges!N374="A","A","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Patches'!N11="A","A"," ")</f>
        <v xml:space="preserve"> </v>
      </c>
      <c r="Q127" s="522" t="str">
        <f>'Fun Patches'!C41</f>
        <v>&lt;LIST PATCH HERE&gt;</v>
      </c>
      <c r="R127" s="528"/>
      <c r="S127" s="304" t="str">
        <f>IF('Fun Patches'!N41="A","A"," ")</f>
        <v xml:space="preserve"> </v>
      </c>
    </row>
    <row r="128" spans="1:22" x14ac:dyDescent="0.2">
      <c r="A128" s="500" t="str">
        <f>Badges!B377</f>
        <v>Practice with Purpose</v>
      </c>
      <c r="B128" s="501"/>
      <c r="C128" s="501"/>
      <c r="E128" s="292"/>
      <c r="F128" s="293" t="str">
        <f>Badges!C448</f>
        <v>Make posters</v>
      </c>
      <c r="G128" s="295" t="str">
        <f>IF(Badges!N448="A","A"," ")</f>
        <v xml:space="preserve"> </v>
      </c>
      <c r="I128" s="292"/>
      <c r="J128" s="293" t="str">
        <f>Badges!C522</f>
        <v>Follow in someone's footsteps</v>
      </c>
      <c r="K128" s="295" t="str">
        <f>IF(Badges!N522="A","A"," ")</f>
        <v xml:space="preserve"> </v>
      </c>
      <c r="M128" s="522" t="str">
        <f>'Fun Patches'!C12</f>
        <v>&lt;LIST PATCH HERE&gt;</v>
      </c>
      <c r="N128" s="528"/>
      <c r="O128" s="304" t="str">
        <f>IF('Fun Patches'!N12="A","A"," ")</f>
        <v xml:space="preserve"> </v>
      </c>
      <c r="Q128" s="522" t="str">
        <f>'Fun Patches'!C42</f>
        <v>&lt;LIST PATCH HERE&gt;</v>
      </c>
      <c r="R128" s="528"/>
      <c r="S128" s="304" t="str">
        <f>IF('Fun Patches'!N42="A","A"," ")</f>
        <v xml:space="preserve"> </v>
      </c>
    </row>
    <row r="129" spans="1:19" x14ac:dyDescent="0.2">
      <c r="A129" s="292">
        <v>1</v>
      </c>
      <c r="B129" s="293" t="str">
        <f>Badges!C378</f>
        <v>Decide on your goal</v>
      </c>
      <c r="C129" s="294"/>
      <c r="E129" s="292"/>
      <c r="F129" s="293" t="str">
        <f>Badges!C449</f>
        <v>Create a skit</v>
      </c>
      <c r="G129" s="295" t="str">
        <f>IF(Badges!N449="A","A"," ")</f>
        <v xml:space="preserve"> </v>
      </c>
      <c r="I129" s="292"/>
      <c r="J129" s="293" t="str">
        <f>Badges!C523</f>
        <v>Get on the phone</v>
      </c>
      <c r="K129" s="295" t="str">
        <f>IF(Badges!N523="A","A"," ")</f>
        <v xml:space="preserve"> </v>
      </c>
      <c r="M129" s="522" t="str">
        <f>'Fun Patches'!C13</f>
        <v>&lt;LIST PATCH HERE&gt;</v>
      </c>
      <c r="N129" s="528"/>
      <c r="O129" s="304" t="str">
        <f>IF('Fun Patches'!N13="A","A"," ")</f>
        <v xml:space="preserve"> </v>
      </c>
      <c r="Q129" s="522" t="str">
        <f>'Fun Patches'!C43</f>
        <v>&lt;LIST PATCH HERE&gt;</v>
      </c>
      <c r="R129" s="528"/>
      <c r="S129" s="304" t="str">
        <f>IF('Fun Patches'!N43="A","A"," ")</f>
        <v xml:space="preserve"> </v>
      </c>
    </row>
    <row r="130" spans="1:19" x14ac:dyDescent="0.2">
      <c r="A130" s="292"/>
      <c r="B130" s="293" t="str">
        <f>Badges!C379</f>
        <v>Ask a coach for advice</v>
      </c>
      <c r="C130" s="295" t="str">
        <f>IF(Badges!N379="A","A"," ")</f>
        <v xml:space="preserve"> </v>
      </c>
      <c r="E130" s="292"/>
      <c r="F130" s="293" t="str">
        <f>Badges!C450</f>
        <v xml:space="preserve">Make a short video  </v>
      </c>
      <c r="G130" s="295" t="str">
        <f>IF(Badges!N450="A","A"," ")</f>
        <v xml:space="preserve"> </v>
      </c>
      <c r="I130" s="292"/>
      <c r="J130" s="293" t="str">
        <f>Badges!C524</f>
        <v>Invite an expert speaker</v>
      </c>
      <c r="K130" s="295" t="str">
        <f>IF(Badges!N524="A","A"," ")</f>
        <v xml:space="preserve"> </v>
      </c>
      <c r="M130" s="522" t="str">
        <f>'Fun Patches'!C14</f>
        <v>&lt;LIST PATCH HERE&gt;</v>
      </c>
      <c r="N130" s="528"/>
      <c r="O130" s="304" t="str">
        <f>IF('Fun Patches'!N14="A","A"," ")</f>
        <v xml:space="preserve"> </v>
      </c>
      <c r="Q130" s="522" t="str">
        <f>'Fun Patches'!C44</f>
        <v>&lt;LIST PATCH HERE&gt;</v>
      </c>
      <c r="R130" s="528"/>
      <c r="S130" s="304" t="str">
        <f>IF('Fun Patches'!N44="A","A"," ")</f>
        <v xml:space="preserve"> </v>
      </c>
    </row>
    <row r="131" spans="1:19" x14ac:dyDescent="0.2">
      <c r="A131" s="292"/>
      <c r="B131" s="293" t="str">
        <f>Badges!C380</f>
        <v>Speak to a trainer at a gym or</v>
      </c>
      <c r="C131" s="295" t="str">
        <f>IF(Badges!N380="A","A","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Patches'!N15="A","A"," ")</f>
        <v xml:space="preserve"> </v>
      </c>
      <c r="Q131" s="522" t="str">
        <f>'Fun Patches'!C45</f>
        <v>&lt;LIST PATCH HERE&gt;</v>
      </c>
      <c r="R131" s="528"/>
      <c r="S131" s="304" t="str">
        <f>IF('Fun Patches'!N45="A","A"," ")</f>
        <v xml:space="preserve"> </v>
      </c>
    </row>
    <row r="132" spans="1:19" x14ac:dyDescent="0.2">
      <c r="A132" s="292"/>
      <c r="B132" s="293" t="str">
        <f>Badges!C381</f>
        <v>Talk with a physical education or</v>
      </c>
      <c r="C132" s="295" t="str">
        <f>IF(Badges!N381="A","A"," ")</f>
        <v xml:space="preserve"> </v>
      </c>
      <c r="E132" s="292"/>
      <c r="F132" s="293" t="str">
        <f>Badges!C452</f>
        <v>Talk to an EMT or firefighter</v>
      </c>
      <c r="G132" s="295" t="str">
        <f>IF(Badges!N452="A","A"," ")</f>
        <v xml:space="preserve"> </v>
      </c>
      <c r="I132" s="292"/>
      <c r="J132" s="293" t="str">
        <f>Badges!C526</f>
        <v>Take it to the bank</v>
      </c>
      <c r="K132" s="295" t="str">
        <f>IF(Badges!N526="A","A"," ")</f>
        <v xml:space="preserve"> </v>
      </c>
      <c r="M132" s="522" t="str">
        <f>'Fun Patches'!C16</f>
        <v>&lt;LIST PATCH HERE&gt;</v>
      </c>
      <c r="N132" s="528"/>
      <c r="O132" s="304" t="str">
        <f>IF('Fun Patches'!N16="A","A"," ")</f>
        <v xml:space="preserve"> </v>
      </c>
      <c r="Q132" s="522" t="str">
        <f>'Fun Patches'!C46</f>
        <v>&lt;LIST PATCH HERE&gt;</v>
      </c>
      <c r="R132" s="528"/>
      <c r="S132" s="304" t="str">
        <f>IF('Fun Patches'!N46="A","A"," ")</f>
        <v xml:space="preserve"> </v>
      </c>
    </row>
    <row r="133" spans="1:19" x14ac:dyDescent="0.2">
      <c r="A133" s="292">
        <v>2</v>
      </c>
      <c r="B133" s="293" t="str">
        <f>Badges!C382</f>
        <v>Increase your endurance</v>
      </c>
      <c r="C133" s="294"/>
      <c r="E133" s="292"/>
      <c r="F133" s="293" t="str">
        <f>Badges!C453</f>
        <v>Talk to police officers</v>
      </c>
      <c r="G133" s="295" t="str">
        <f>IF(Badges!N453="A","A"," ")</f>
        <v xml:space="preserve"> </v>
      </c>
      <c r="I133" s="292"/>
      <c r="J133" s="293" t="str">
        <f>Badges!C527</f>
        <v>Meet the Chamber of Commerce</v>
      </c>
      <c r="K133" s="295" t="str">
        <f>IF(Badges!N527="A","A"," ")</f>
        <v xml:space="preserve"> </v>
      </c>
      <c r="M133" s="529" t="str">
        <f>'Fun Patches'!C17</f>
        <v>&lt;LIST PATCH HERE&gt;</v>
      </c>
      <c r="N133" s="530"/>
      <c r="O133" s="295" t="str">
        <f>IF('Fun Patches'!N17="A","A"," ")</f>
        <v xml:space="preserve"> </v>
      </c>
      <c r="Q133" s="529" t="str">
        <f>'Fun Patches'!C47</f>
        <v>&lt;LIST PATCH HERE&gt;</v>
      </c>
      <c r="R133" s="530"/>
      <c r="S133" s="295" t="str">
        <f>IF('Fun Patches'!N47="A","A"," ")</f>
        <v xml:space="preserve"> </v>
      </c>
    </row>
    <row r="134" spans="1:19" x14ac:dyDescent="0.2">
      <c r="A134" s="292"/>
      <c r="B134" s="293" t="str">
        <f>Badges!C383</f>
        <v>Run</v>
      </c>
      <c r="C134" s="295" t="str">
        <f>IF(Badges!N383="A","A"," ")</f>
        <v xml:space="preserve"> </v>
      </c>
      <c r="E134" s="292"/>
      <c r="F134" s="293" t="str">
        <f>Badges!C454</f>
        <v>Tour an emergency room or</v>
      </c>
      <c r="G134" s="295" t="str">
        <f>IF(Badges!N454="A","A"," ")</f>
        <v xml:space="preserve"> </v>
      </c>
      <c r="I134" s="292"/>
      <c r="J134" s="293" t="str">
        <f>Badges!C528</f>
        <v>Find out about the Small</v>
      </c>
      <c r="K134" s="295" t="str">
        <f>IF(Badges!N528="A","A"," ")</f>
        <v xml:space="preserve"> </v>
      </c>
      <c r="M134" s="522" t="str">
        <f>'Fun Patches'!C18</f>
        <v>&lt;LIST PATCH HERE&gt;</v>
      </c>
      <c r="N134" s="528"/>
      <c r="O134" s="304" t="str">
        <f>IF('Fun Patches'!N18="A","A"," ")</f>
        <v xml:space="preserve"> </v>
      </c>
      <c r="Q134" s="522" t="str">
        <f>'Fun Patches'!C48</f>
        <v>&lt;LIST PATCH HERE&gt;</v>
      </c>
      <c r="R134" s="528"/>
      <c r="S134" s="304" t="str">
        <f>IF('Fun Patches'!N48="A","A"," ")</f>
        <v xml:space="preserve"> </v>
      </c>
    </row>
    <row r="135" spans="1:19" x14ac:dyDescent="0.2">
      <c r="A135" s="292"/>
      <c r="B135" s="293" t="str">
        <f>Badges!C384</f>
        <v>Dance</v>
      </c>
      <c r="C135" s="295" t="str">
        <f>IF(Badges!N384="A","A","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Patches'!N19="A","A"," ")</f>
        <v xml:space="preserve"> </v>
      </c>
      <c r="Q135" s="522" t="str">
        <f>'Fun Patches'!C49</f>
        <v>&lt;LIST PATCH HERE&gt;</v>
      </c>
      <c r="R135" s="528"/>
      <c r="S135" s="304" t="str">
        <f>IF('Fun Patches'!N49="A","A"," ")</f>
        <v xml:space="preserve"> </v>
      </c>
    </row>
    <row r="136" spans="1:19" x14ac:dyDescent="0.2">
      <c r="A136" s="292"/>
      <c r="B136" s="293" t="str">
        <f>Badges!C385</f>
        <v>Work out routine!</v>
      </c>
      <c r="C136" s="295" t="str">
        <f>IF(Badges!N385="A","A"," ")</f>
        <v xml:space="preserve"> </v>
      </c>
      <c r="E136" s="292"/>
      <c r="F136" s="293" t="str">
        <f>Badges!C456</f>
        <v xml:space="preserve">Make a first aid kit that fits in </v>
      </c>
      <c r="G136" s="295" t="str">
        <f>IF(Badges!N456="A","A"," ")</f>
        <v xml:space="preserve"> </v>
      </c>
      <c r="I136" s="292"/>
      <c r="J136" s="293" t="str">
        <f>Badges!C530</f>
        <v>Create a customer-service pledge</v>
      </c>
      <c r="K136" s="295" t="str">
        <f>IF(Badges!N530="A","A"," ")</f>
        <v xml:space="preserve"> </v>
      </c>
      <c r="M136" s="522" t="str">
        <f>'Fun Patches'!C20</f>
        <v>&lt;LIST PATCH HERE&gt;</v>
      </c>
      <c r="N136" s="528"/>
      <c r="O136" s="304" t="str">
        <f>IF('Fun Patches'!N20="A","A"," ")</f>
        <v xml:space="preserve"> </v>
      </c>
      <c r="Q136" s="522" t="str">
        <f>'Fun Patches'!C50</f>
        <v>&lt;LIST PATCH HERE&gt;</v>
      </c>
      <c r="R136" s="528"/>
      <c r="S136" s="304" t="str">
        <f>IF('Fun Patches'!N50="A","A"," ")</f>
        <v xml:space="preserve"> </v>
      </c>
    </row>
    <row r="137" spans="1:19" x14ac:dyDescent="0.2">
      <c r="A137" s="302"/>
      <c r="B137" s="318"/>
      <c r="C137" s="328"/>
      <c r="E137" s="292"/>
      <c r="F137" s="293" t="str">
        <f>Badges!C457</f>
        <v>Make a kit that fits in a car's</v>
      </c>
      <c r="G137" s="295" t="str">
        <f>IF(Badges!N457="A","A"," ")</f>
        <v xml:space="preserve"> </v>
      </c>
      <c r="I137" s="292"/>
      <c r="J137" s="293" t="str">
        <f>Badges!C531</f>
        <v>Learn from the best</v>
      </c>
      <c r="K137" s="295" t="str">
        <f>IF(Badges!N531="A","A"," ")</f>
        <v xml:space="preserve"> </v>
      </c>
      <c r="M137" s="522" t="str">
        <f>'Fun Patches'!C21</f>
        <v>&lt;LIST PATCH HERE&gt;</v>
      </c>
      <c r="N137" s="528"/>
      <c r="O137" s="304" t="str">
        <f>IF('Fun Patches'!N21="A","A"," ")</f>
        <v xml:space="preserve"> </v>
      </c>
      <c r="Q137" s="522" t="str">
        <f>'Fun Patches'!C51</f>
        <v>&lt;LIST PATCH HERE&gt;</v>
      </c>
      <c r="R137" s="528"/>
      <c r="S137" s="304" t="str">
        <f>IF('Fun Patches'!N51="A","A"," ")</f>
        <v xml:space="preserve"> </v>
      </c>
    </row>
    <row r="138" spans="1:19" x14ac:dyDescent="0.2">
      <c r="A138" s="302"/>
      <c r="B138" s="318"/>
      <c r="C138" s="328"/>
      <c r="E138" s="292"/>
      <c r="F138" s="293" t="str">
        <f>Badges!C458</f>
        <v>Make a personal kit</v>
      </c>
      <c r="G138" s="295" t="str">
        <f>IF(Badges!N458="A","A"," ")</f>
        <v xml:space="preserve"> </v>
      </c>
      <c r="I138" s="292"/>
      <c r="J138" s="293" t="str">
        <f>Badges!C532</f>
        <v>Invite some experts</v>
      </c>
      <c r="K138" s="295" t="str">
        <f>IF(Badges!N532="A","A"," ")</f>
        <v xml:space="preserve"> </v>
      </c>
      <c r="M138" s="522" t="str">
        <f>'Fun Patches'!C22</f>
        <v>&lt;LIST PATCH HERE&gt;</v>
      </c>
      <c r="N138" s="528"/>
      <c r="O138" s="304" t="str">
        <f>IF('Fun Patches'!N22="A","A"," ")</f>
        <v xml:space="preserve"> </v>
      </c>
      <c r="Q138" s="522" t="str">
        <f>'Fun Patches'!C52</f>
        <v>&lt;LIST PATCH HERE&gt;</v>
      </c>
      <c r="R138" s="528"/>
      <c r="S138" s="304" t="str">
        <f>IF('Fun Patches'!N52="A","A","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Patches'!N23="A","A"," ")</f>
        <v xml:space="preserve"> </v>
      </c>
      <c r="Q139" s="522" t="str">
        <f>'Fun Patches'!C53</f>
        <v>&lt;LIST PATCH HERE&gt;</v>
      </c>
      <c r="R139" s="528"/>
      <c r="S139" s="304" t="str">
        <f>IF('Fun Patches'!N53="A","A","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Patches'!N24="A","A"," ")</f>
        <v xml:space="preserve"> </v>
      </c>
      <c r="Q140" s="522" t="str">
        <f>'Fun Patches'!C54</f>
        <v>&lt;LIST PATCH HERE&gt;</v>
      </c>
      <c r="R140" s="528"/>
      <c r="S140" s="304" t="str">
        <f>IF('Fun Patches'!N54="A","A"," ")</f>
        <v xml:space="preserve"> </v>
      </c>
    </row>
    <row r="141" spans="1:19" ht="23.25" x14ac:dyDescent="0.35">
      <c r="A141" s="507" t="str">
        <f ca="1">MID(CELL("filename",A78),FIND(IF(ISERROR(FIND("]",CELL("filename",A78))),"$","]"),CELL("filename",A78))+1,256)</f>
        <v>Junior 11</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Own'!N31="A","A"," ")</f>
        <v xml:space="preserve"> </v>
      </c>
      <c r="I143" s="292">
        <v>1</v>
      </c>
      <c r="J143" s="329" t="str">
        <f>'Council Own'!C55</f>
        <v>&lt;List Requirement Here&gt;</v>
      </c>
      <c r="K143" s="304" t="str">
        <f>IF('Council Own'!N55="A","A"," ")</f>
        <v xml:space="preserve"> </v>
      </c>
      <c r="M143" s="292">
        <v>1</v>
      </c>
      <c r="N143" s="329" t="str">
        <f>'Council Own'!C79</f>
        <v>&lt;List Requirement Here&gt;</v>
      </c>
      <c r="O143" s="304" t="str">
        <f>IF('Council Own'!N79="A","A"," ")</f>
        <v xml:space="preserve"> </v>
      </c>
      <c r="Q143" s="292">
        <v>1</v>
      </c>
      <c r="R143" s="329" t="str">
        <f>'Council Own'!C103</f>
        <v>&lt;List Requirement Here&gt;</v>
      </c>
      <c r="S143" s="304" t="str">
        <f>IF('Council Own'!N103="A","A"," ")</f>
        <v xml:space="preserve"> </v>
      </c>
    </row>
    <row r="144" spans="1:19" x14ac:dyDescent="0.2">
      <c r="A144" s="546" t="str">
        <f>'Council Own'!B6</f>
        <v>&lt;&lt;List Badge Here&gt;&gt;</v>
      </c>
      <c r="B144" s="547"/>
      <c r="C144" s="297" t="str">
        <f>IF('Council Own'!N28="C","C",IF('Council Own'!N28="P","P",""))</f>
        <v/>
      </c>
      <c r="E144" s="292"/>
      <c r="F144" s="329" t="str">
        <f>'Council Own'!C32</f>
        <v>&lt;List Requirement Here&gt;</v>
      </c>
      <c r="G144" s="304" t="str">
        <f>IF('Council Own'!N32="A","A"," ")</f>
        <v xml:space="preserve"> </v>
      </c>
      <c r="I144" s="292"/>
      <c r="J144" s="329" t="str">
        <f>'Council Own'!C56</f>
        <v>&lt;List Requirement Here&gt;</v>
      </c>
      <c r="K144" s="304" t="str">
        <f>IF('Council Own'!N56="A","A"," ")</f>
        <v xml:space="preserve"> </v>
      </c>
      <c r="M144" s="292"/>
      <c r="N144" s="329" t="str">
        <f>'Council Own'!C80</f>
        <v>&lt;List Requirement Here&gt;</v>
      </c>
      <c r="O144" s="304" t="str">
        <f>IF('Council Own'!N80="A","A"," ")</f>
        <v xml:space="preserve"> </v>
      </c>
      <c r="Q144" s="292"/>
      <c r="R144" s="329" t="str">
        <f>'Council Own'!C104</f>
        <v>&lt;List Requirement Here&gt;</v>
      </c>
      <c r="S144" s="304" t="str">
        <f>IF('Council Own'!N104="A","A"," ")</f>
        <v xml:space="preserve"> </v>
      </c>
    </row>
    <row r="145" spans="1:19" x14ac:dyDescent="0.2">
      <c r="A145" s="546" t="str">
        <f>'Council Own'!B30</f>
        <v>&lt;&lt;List Badge Here&gt;&gt;</v>
      </c>
      <c r="B145" s="547"/>
      <c r="C145" s="297" t="str">
        <f>IF('Council Own'!N52="C","C",IF('Council Own'!N52="P","P",""))</f>
        <v/>
      </c>
      <c r="E145" s="292"/>
      <c r="F145" s="329" t="str">
        <f>'Council Own'!C33</f>
        <v>&lt;List Requirement Here&gt;</v>
      </c>
      <c r="G145" s="304" t="str">
        <f>IF('Council Own'!N33="A","A"," ")</f>
        <v xml:space="preserve"> </v>
      </c>
      <c r="I145" s="292"/>
      <c r="J145" s="329" t="str">
        <f>'Council Own'!C57</f>
        <v>&lt;List Requirement Here&gt;</v>
      </c>
      <c r="K145" s="304" t="str">
        <f>IF('Council Own'!N57="A","A"," ")</f>
        <v xml:space="preserve"> </v>
      </c>
      <c r="M145" s="292"/>
      <c r="N145" s="329" t="str">
        <f>'Council Own'!C81</f>
        <v>&lt;List Requirement Here&gt;</v>
      </c>
      <c r="O145" s="304" t="str">
        <f>IF('Council Own'!N81="A","A"," ")</f>
        <v xml:space="preserve"> </v>
      </c>
      <c r="Q145" s="292"/>
      <c r="R145" s="329" t="str">
        <f>'Council Own'!C105</f>
        <v>&lt;List Requirement Here&gt;</v>
      </c>
      <c r="S145" s="304" t="str">
        <f>IF('Council Own'!N105="A","A"," ")</f>
        <v xml:space="preserve"> </v>
      </c>
    </row>
    <row r="146" spans="1:19" x14ac:dyDescent="0.2">
      <c r="A146" s="546" t="str">
        <f>'Council Own'!B54</f>
        <v>&lt;&lt;List Badge Here&gt;&gt;</v>
      </c>
      <c r="B146" s="547"/>
      <c r="C146" s="297" t="str">
        <f>IF('Council Own'!N76="C","C",IF('Council Own'!N76="P","P",""))</f>
        <v/>
      </c>
      <c r="E146" s="292"/>
      <c r="F146" s="329" t="str">
        <f>'Council Own'!C34</f>
        <v>&lt;List Requirement Here&gt;</v>
      </c>
      <c r="G146" s="304" t="str">
        <f>IF('Council Own'!N34="A","A"," ")</f>
        <v xml:space="preserve"> </v>
      </c>
      <c r="I146" s="292"/>
      <c r="J146" s="329" t="str">
        <f>'Council Own'!C58</f>
        <v>&lt;List Requirement Here&gt;</v>
      </c>
      <c r="K146" s="304" t="str">
        <f>IF('Council Own'!N58="A","A"," ")</f>
        <v xml:space="preserve"> </v>
      </c>
      <c r="M146" s="292"/>
      <c r="N146" s="329" t="str">
        <f>'Council Own'!C82</f>
        <v>&lt;List Requirement Here&gt;</v>
      </c>
      <c r="O146" s="304" t="str">
        <f>IF('Council Own'!N82="A","A"," ")</f>
        <v xml:space="preserve"> </v>
      </c>
      <c r="Q146" s="292"/>
      <c r="R146" s="329" t="str">
        <f>'Council Own'!C106</f>
        <v>&lt;List Requirement Here&gt;</v>
      </c>
      <c r="S146" s="304" t="str">
        <f>IF('Council Own'!N106="A","A"," ")</f>
        <v xml:space="preserve"> </v>
      </c>
    </row>
    <row r="147" spans="1:19" ht="12.75" customHeight="1" x14ac:dyDescent="0.2">
      <c r="A147" s="546" t="str">
        <f>'Council Own'!B78</f>
        <v>&lt;&lt;List Badge Here&gt;&gt;</v>
      </c>
      <c r="B147" s="547"/>
      <c r="C147" s="297" t="str">
        <f>IF('Council Own'!N100="C","C",IF('Council Own'!N100="P","P",""))</f>
        <v/>
      </c>
      <c r="E147" s="292">
        <v>2</v>
      </c>
      <c r="F147" s="329" t="str">
        <f>'Council Own'!C35</f>
        <v>&lt;List Requirement Here&gt;</v>
      </c>
      <c r="G147" s="304" t="str">
        <f>IF('Council Own'!N35="A","A"," ")</f>
        <v xml:space="preserve"> </v>
      </c>
      <c r="I147" s="292">
        <v>2</v>
      </c>
      <c r="J147" s="329" t="str">
        <f>'Council Own'!C59</f>
        <v>&lt;List Requirement Here&gt;</v>
      </c>
      <c r="K147" s="304" t="str">
        <f>IF('Council Own'!N59="A","A"," ")</f>
        <v xml:space="preserve"> </v>
      </c>
      <c r="M147" s="292">
        <v>2</v>
      </c>
      <c r="N147" s="329" t="str">
        <f>'Council Own'!C83</f>
        <v>&lt;List Requirement Here&gt;</v>
      </c>
      <c r="O147" s="304" t="str">
        <f>IF('Council Own'!N83="A","A"," ")</f>
        <v xml:space="preserve"> </v>
      </c>
      <c r="Q147" s="292">
        <v>2</v>
      </c>
      <c r="R147" s="329" t="str">
        <f>'Council Own'!C107</f>
        <v>&lt;List Requirement Here&gt;</v>
      </c>
      <c r="S147" s="304" t="str">
        <f>IF('Council Own'!N107="A","A"," ")</f>
        <v xml:space="preserve"> </v>
      </c>
    </row>
    <row r="148" spans="1:19" ht="12.75" customHeight="1" x14ac:dyDescent="0.2">
      <c r="A148" s="546" t="str">
        <f>'Council Own'!B102</f>
        <v>&lt;&lt;List Badge Here&gt;&gt;</v>
      </c>
      <c r="B148" s="547"/>
      <c r="C148" s="297" t="str">
        <f>IF('Council Own'!N124="C","C",IF('Council Own'!N124="P","P",""))</f>
        <v/>
      </c>
      <c r="E148" s="292"/>
      <c r="F148" s="329" t="str">
        <f>'Council Own'!C36</f>
        <v>&lt;List Requirement Here&gt;</v>
      </c>
      <c r="G148" s="304" t="str">
        <f>IF('Council Own'!N36="A","A"," ")</f>
        <v xml:space="preserve"> </v>
      </c>
      <c r="I148" s="292"/>
      <c r="J148" s="329" t="str">
        <f>'Council Own'!C60</f>
        <v>&lt;List Requirement Here&gt;</v>
      </c>
      <c r="K148" s="304" t="str">
        <f>IF('Council Own'!N60="A","A"," ")</f>
        <v xml:space="preserve"> </v>
      </c>
      <c r="M148" s="292"/>
      <c r="N148" s="329" t="str">
        <f>'Council Own'!C84</f>
        <v>&lt;List Requirement Here&gt;</v>
      </c>
      <c r="O148" s="304" t="str">
        <f>IF('Council Own'!N84="A","A"," ")</f>
        <v xml:space="preserve"> </v>
      </c>
      <c r="Q148" s="292"/>
      <c r="R148" s="329" t="str">
        <f>'Council Own'!C108</f>
        <v>&lt;List Requirement Here&gt;</v>
      </c>
      <c r="S148" s="304" t="str">
        <f>IF('Council Own'!N108="A","A"," ")</f>
        <v xml:space="preserve"> </v>
      </c>
    </row>
    <row r="149" spans="1:19" x14ac:dyDescent="0.2">
      <c r="E149" s="292"/>
      <c r="F149" s="329" t="str">
        <f>'Council Own'!C37</f>
        <v>&lt;List Requirement Here&gt;</v>
      </c>
      <c r="G149" s="304" t="str">
        <f>IF('Council Own'!N37="A","A"," ")</f>
        <v xml:space="preserve"> </v>
      </c>
      <c r="I149" s="292"/>
      <c r="J149" s="329" t="str">
        <f>'Council Own'!C61</f>
        <v>&lt;List Requirement Here&gt;</v>
      </c>
      <c r="K149" s="304" t="str">
        <f>IF('Council Own'!N61="A","A"," ")</f>
        <v xml:space="preserve"> </v>
      </c>
      <c r="M149" s="292"/>
      <c r="N149" s="329" t="str">
        <f>'Council Own'!C85</f>
        <v>&lt;List Requirement Here&gt;</v>
      </c>
      <c r="O149" s="304" t="str">
        <f>IF('Council Own'!N85="A","A"," ")</f>
        <v xml:space="preserve"> </v>
      </c>
      <c r="Q149" s="292"/>
      <c r="R149" s="329" t="str">
        <f>'Council Own'!C109</f>
        <v>&lt;List Requirement Here&gt;</v>
      </c>
      <c r="S149" s="304" t="str">
        <f>IF('Council Own'!N109="A","A"," ")</f>
        <v xml:space="preserve"> </v>
      </c>
    </row>
    <row r="150" spans="1:19" x14ac:dyDescent="0.2">
      <c r="A150" s="504" t="s">
        <v>599</v>
      </c>
      <c r="B150" s="504"/>
      <c r="C150" s="504"/>
      <c r="E150" s="292"/>
      <c r="F150" s="329" t="str">
        <f>'Council Own'!C38</f>
        <v>&lt;List Requirement Here&gt;</v>
      </c>
      <c r="G150" s="304" t="str">
        <f>IF('Council Own'!N38="A","A"," ")</f>
        <v xml:space="preserve"> </v>
      </c>
      <c r="I150" s="292"/>
      <c r="J150" s="329" t="str">
        <f>'Council Own'!C62</f>
        <v>&lt;List Requirement Here&gt;</v>
      </c>
      <c r="K150" s="304" t="str">
        <f>IF('Council Own'!N62="A","A"," ")</f>
        <v xml:space="preserve"> </v>
      </c>
      <c r="M150" s="292"/>
      <c r="N150" s="329" t="str">
        <f>'Council Own'!C86</f>
        <v>&lt;List Requirement Here&gt;</v>
      </c>
      <c r="O150" s="304" t="str">
        <f>IF('Council Own'!N86="A","A"," ")</f>
        <v xml:space="preserve"> </v>
      </c>
      <c r="Q150" s="292"/>
      <c r="R150" s="329" t="str">
        <f>'Council Own'!C110</f>
        <v>&lt;List Requirement Here&gt;</v>
      </c>
      <c r="S150" s="304" t="str">
        <f>IF('Council Own'!N110="A","A"," ")</f>
        <v xml:space="preserve"> </v>
      </c>
    </row>
    <row r="151" spans="1:19" x14ac:dyDescent="0.2">
      <c r="A151" s="305" t="str">
        <f>'Council Own'!B6</f>
        <v>&lt;&lt;List Badge Here&gt;&gt;</v>
      </c>
      <c r="B151" s="305"/>
      <c r="C151" s="305"/>
      <c r="E151" s="292">
        <v>3</v>
      </c>
      <c r="F151" s="329" t="str">
        <f>'Council Own'!C39</f>
        <v>&lt;List Requirement Here&gt;</v>
      </c>
      <c r="G151" s="304" t="str">
        <f>IF('Council Own'!N39="A","A"," ")</f>
        <v xml:space="preserve"> </v>
      </c>
      <c r="I151" s="292">
        <v>3</v>
      </c>
      <c r="J151" s="329" t="str">
        <f>'Council Own'!C63</f>
        <v>&lt;List Requirement Here&gt;</v>
      </c>
      <c r="K151" s="304" t="str">
        <f>IF('Council Own'!N63="A","A"," ")</f>
        <v xml:space="preserve"> </v>
      </c>
      <c r="M151" s="292">
        <v>3</v>
      </c>
      <c r="N151" s="329" t="str">
        <f>'Council Own'!C87</f>
        <v>&lt;List Requirement Here&gt;</v>
      </c>
      <c r="O151" s="304" t="str">
        <f>IF('Council Own'!N87="A","A"," ")</f>
        <v xml:space="preserve"> </v>
      </c>
      <c r="Q151" s="292">
        <v>3</v>
      </c>
      <c r="R151" s="329" t="str">
        <f>'Council Own'!C111</f>
        <v>&lt;List Requirement Here&gt;</v>
      </c>
      <c r="S151" s="304" t="str">
        <f>IF('Council Own'!N111="A","A"," ")</f>
        <v xml:space="preserve"> </v>
      </c>
    </row>
    <row r="152" spans="1:19" x14ac:dyDescent="0.2">
      <c r="A152" s="292">
        <v>1</v>
      </c>
      <c r="B152" s="329" t="str">
        <f>'Council Own'!C7</f>
        <v>&lt;List Requirement Here&gt;</v>
      </c>
      <c r="C152" s="304" t="str">
        <f>IF('Council Own'!N7="A","A"," ")</f>
        <v xml:space="preserve"> </v>
      </c>
      <c r="E152" s="292"/>
      <c r="F152" s="329" t="str">
        <f>'Council Own'!C40</f>
        <v>&lt;List Requirement Here&gt;</v>
      </c>
      <c r="G152" s="304" t="str">
        <f>IF('Council Own'!N40="A","A"," ")</f>
        <v xml:space="preserve"> </v>
      </c>
      <c r="I152" s="292"/>
      <c r="J152" s="329" t="str">
        <f>'Council Own'!C64</f>
        <v>&lt;List Requirement Here&gt;</v>
      </c>
      <c r="K152" s="304" t="str">
        <f>IF('Council Own'!N64="A","A"," ")</f>
        <v xml:space="preserve"> </v>
      </c>
      <c r="M152" s="292"/>
      <c r="N152" s="329" t="str">
        <f>'Council Own'!C88</f>
        <v>&lt;List Requirement Here&gt;</v>
      </c>
      <c r="O152" s="304" t="str">
        <f>IF('Council Own'!N88="A","A"," ")</f>
        <v xml:space="preserve"> </v>
      </c>
      <c r="Q152" s="292"/>
      <c r="R152" s="329" t="str">
        <f>'Council Own'!C112</f>
        <v>&lt;List Requirement Here&gt;</v>
      </c>
      <c r="S152" s="304" t="str">
        <f>IF('Council Own'!N112="A","A"," ")</f>
        <v xml:space="preserve"> </v>
      </c>
    </row>
    <row r="153" spans="1:19" x14ac:dyDescent="0.2">
      <c r="A153" s="292"/>
      <c r="B153" s="329" t="str">
        <f>'Council Own'!C8</f>
        <v>&lt;List Requirement Here&gt;</v>
      </c>
      <c r="C153" s="304" t="str">
        <f>IF('Council Own'!N8="A","A"," ")</f>
        <v xml:space="preserve"> </v>
      </c>
      <c r="E153" s="292"/>
      <c r="F153" s="329" t="str">
        <f>'Council Own'!C41</f>
        <v>&lt;List Requirement Here&gt;</v>
      </c>
      <c r="G153" s="304" t="str">
        <f>IF('Council Own'!N41="A","A"," ")</f>
        <v xml:space="preserve"> </v>
      </c>
      <c r="I153" s="292"/>
      <c r="J153" s="329" t="str">
        <f>'Council Own'!C65</f>
        <v>&lt;List Requirement Here&gt;</v>
      </c>
      <c r="K153" s="304" t="str">
        <f>IF('Council Own'!N65="A","A"," ")</f>
        <v xml:space="preserve"> </v>
      </c>
      <c r="M153" s="292"/>
      <c r="N153" s="329" t="str">
        <f>'Council Own'!C89</f>
        <v>&lt;List Requirement Here&gt;</v>
      </c>
      <c r="O153" s="304" t="str">
        <f>IF('Council Own'!N89="A","A"," ")</f>
        <v xml:space="preserve"> </v>
      </c>
      <c r="Q153" s="292"/>
      <c r="R153" s="329" t="str">
        <f>'Council Own'!C113</f>
        <v>&lt;List Requirement Here&gt;</v>
      </c>
      <c r="S153" s="304" t="str">
        <f>IF('Council Own'!N113="A","A"," ")</f>
        <v xml:space="preserve"> </v>
      </c>
    </row>
    <row r="154" spans="1:19" x14ac:dyDescent="0.2">
      <c r="A154" s="292"/>
      <c r="B154" s="329" t="str">
        <f>'Council Own'!C9</f>
        <v>&lt;List Requirement Here&gt;</v>
      </c>
      <c r="C154" s="304" t="str">
        <f>IF('Council Own'!N9="A","A"," ")</f>
        <v xml:space="preserve"> </v>
      </c>
      <c r="E154" s="292"/>
      <c r="F154" s="329" t="str">
        <f>'Council Own'!C42</f>
        <v>&lt;List Requirement Here&gt;</v>
      </c>
      <c r="G154" s="304" t="str">
        <f>IF('Council Own'!N42="A","A"," ")</f>
        <v xml:space="preserve"> </v>
      </c>
      <c r="I154" s="292"/>
      <c r="J154" s="329" t="str">
        <f>'Council Own'!C66</f>
        <v>&lt;List Requirement Here&gt;</v>
      </c>
      <c r="K154" s="304" t="str">
        <f>IF('Council Own'!N66="A","A"," ")</f>
        <v xml:space="preserve"> </v>
      </c>
      <c r="M154" s="292"/>
      <c r="N154" s="329" t="str">
        <f>'Council Own'!C90</f>
        <v>&lt;List Requirement Here&gt;</v>
      </c>
      <c r="O154" s="304" t="str">
        <f>IF('Council Own'!N90="A","A"," ")</f>
        <v xml:space="preserve"> </v>
      </c>
      <c r="Q154" s="292"/>
      <c r="R154" s="329" t="str">
        <f>'Council Own'!C114</f>
        <v>&lt;List Requirement Here&gt;</v>
      </c>
      <c r="S154" s="304" t="str">
        <f>IF('Council Own'!N114="A","A"," ")</f>
        <v xml:space="preserve"> </v>
      </c>
    </row>
    <row r="155" spans="1:19" x14ac:dyDescent="0.2">
      <c r="A155" s="292"/>
      <c r="B155" s="329" t="str">
        <f>'Council Own'!C10</f>
        <v>&lt;List Requirement Here&gt;</v>
      </c>
      <c r="C155" s="304" t="str">
        <f>IF('Council Own'!N10="A","A"," ")</f>
        <v xml:space="preserve"> </v>
      </c>
      <c r="E155" s="292">
        <v>4</v>
      </c>
      <c r="F155" s="329" t="str">
        <f>'Council Own'!C43</f>
        <v>&lt;List Requirement Here&gt;</v>
      </c>
      <c r="G155" s="304" t="str">
        <f>IF('Council Own'!N43="A","A"," ")</f>
        <v xml:space="preserve"> </v>
      </c>
      <c r="I155" s="292">
        <v>4</v>
      </c>
      <c r="J155" s="329" t="str">
        <f>'Council Own'!C67</f>
        <v>&lt;List Requirement Here&gt;</v>
      </c>
      <c r="K155" s="304" t="str">
        <f>IF('Council Own'!N67="A","A"," ")</f>
        <v xml:space="preserve"> </v>
      </c>
      <c r="M155" s="292">
        <v>4</v>
      </c>
      <c r="N155" s="329" t="str">
        <f>'Council Own'!C91</f>
        <v>&lt;List Requirement Here&gt;</v>
      </c>
      <c r="O155" s="304" t="str">
        <f>IF('Council Own'!N91="A","A"," ")</f>
        <v xml:space="preserve"> </v>
      </c>
      <c r="Q155" s="292">
        <v>4</v>
      </c>
      <c r="R155" s="329" t="str">
        <f>'Council Own'!C115</f>
        <v>&lt;List Requirement Here&gt;</v>
      </c>
      <c r="S155" s="304" t="str">
        <f>IF('Council Own'!N115="A","A"," ")</f>
        <v xml:space="preserve"> </v>
      </c>
    </row>
    <row r="156" spans="1:19" x14ac:dyDescent="0.2">
      <c r="A156" s="292">
        <v>2</v>
      </c>
      <c r="B156" s="329" t="str">
        <f>'Council Own'!C11</f>
        <v>&lt;List Requirement Here&gt;</v>
      </c>
      <c r="C156" s="304" t="str">
        <f>IF('Council Own'!N11="A","A"," ")</f>
        <v xml:space="preserve"> </v>
      </c>
      <c r="E156" s="292"/>
      <c r="F156" s="329" t="str">
        <f>'Council Own'!C44</f>
        <v>&lt;List Requirement Here&gt;</v>
      </c>
      <c r="G156" s="304" t="str">
        <f>IF('Council Own'!N44="A","A"," ")</f>
        <v xml:space="preserve"> </v>
      </c>
      <c r="I156" s="292"/>
      <c r="J156" s="329" t="str">
        <f>'Council Own'!C68</f>
        <v>&lt;List Requirement Here&gt;</v>
      </c>
      <c r="K156" s="304" t="str">
        <f>IF('Council Own'!N68="A","A"," ")</f>
        <v xml:space="preserve"> </v>
      </c>
      <c r="M156" s="292"/>
      <c r="N156" s="329" t="str">
        <f>'Council Own'!C92</f>
        <v>&lt;List Requirement Here&gt;</v>
      </c>
      <c r="O156" s="304" t="str">
        <f>IF('Council Own'!N92="A","A"," ")</f>
        <v xml:space="preserve"> </v>
      </c>
      <c r="Q156" s="292"/>
      <c r="R156" s="329" t="str">
        <f>'Council Own'!C116</f>
        <v>&lt;List Requirement Here&gt;</v>
      </c>
      <c r="S156" s="304" t="str">
        <f>IF('Council Own'!N116="A","A"," ")</f>
        <v xml:space="preserve"> </v>
      </c>
    </row>
    <row r="157" spans="1:19" x14ac:dyDescent="0.2">
      <c r="A157" s="292"/>
      <c r="B157" s="329" t="str">
        <f>'Council Own'!C12</f>
        <v>&lt;List Requirement Here&gt;</v>
      </c>
      <c r="C157" s="304" t="str">
        <f>IF('Council Own'!N12="A","A"," ")</f>
        <v xml:space="preserve"> </v>
      </c>
      <c r="E157" s="292"/>
      <c r="F157" s="329" t="str">
        <f>'Council Own'!C45</f>
        <v>&lt;List Requirement Here&gt;</v>
      </c>
      <c r="G157" s="304" t="str">
        <f>IF('Council Own'!N45="A","A"," ")</f>
        <v xml:space="preserve"> </v>
      </c>
      <c r="I157" s="292"/>
      <c r="J157" s="329" t="str">
        <f>'Council Own'!C69</f>
        <v>&lt;List Requirement Here&gt;</v>
      </c>
      <c r="K157" s="304" t="str">
        <f>IF('Council Own'!N69="A","A"," ")</f>
        <v xml:space="preserve"> </v>
      </c>
      <c r="M157" s="292"/>
      <c r="N157" s="329" t="str">
        <f>'Council Own'!C93</f>
        <v>&lt;List Requirement Here&gt;</v>
      </c>
      <c r="O157" s="304" t="str">
        <f>IF('Council Own'!N93="A","A"," ")</f>
        <v xml:space="preserve"> </v>
      </c>
      <c r="Q157" s="292"/>
      <c r="R157" s="329" t="str">
        <f>'Council Own'!C117</f>
        <v>&lt;List Requirement Here&gt;</v>
      </c>
      <c r="S157" s="304" t="str">
        <f>IF('Council Own'!N117="A","A"," ")</f>
        <v xml:space="preserve"> </v>
      </c>
    </row>
    <row r="158" spans="1:19" x14ac:dyDescent="0.2">
      <c r="A158" s="292"/>
      <c r="B158" s="329" t="str">
        <f>'Council Own'!C13</f>
        <v>&lt;List Requirement Here&gt;</v>
      </c>
      <c r="C158" s="304" t="str">
        <f>IF('Council Own'!N13="A","A"," ")</f>
        <v xml:space="preserve"> </v>
      </c>
      <c r="E158" s="292"/>
      <c r="F158" s="329" t="str">
        <f>'Council Own'!C46</f>
        <v>&lt;List Requirement Here&gt;</v>
      </c>
      <c r="G158" s="304" t="str">
        <f>IF('Council Own'!N46="A","A"," ")</f>
        <v xml:space="preserve"> </v>
      </c>
      <c r="I158" s="292"/>
      <c r="J158" s="329" t="str">
        <f>'Council Own'!C70</f>
        <v>&lt;List Requirement Here&gt;</v>
      </c>
      <c r="K158" s="304" t="str">
        <f>IF('Council Own'!N70="A","A"," ")</f>
        <v xml:space="preserve"> </v>
      </c>
      <c r="M158" s="292"/>
      <c r="N158" s="329" t="str">
        <f>'Council Own'!C94</f>
        <v>&lt;List Requirement Here&gt;</v>
      </c>
      <c r="O158" s="304" t="str">
        <f>IF('Council Own'!N94="A","A"," ")</f>
        <v xml:space="preserve"> </v>
      </c>
      <c r="Q158" s="292"/>
      <c r="R158" s="329" t="str">
        <f>'Council Own'!C118</f>
        <v>&lt;List Requirement Here&gt;</v>
      </c>
      <c r="S158" s="304" t="str">
        <f>IF('Council Own'!N118="A","A"," ")</f>
        <v xml:space="preserve"> </v>
      </c>
    </row>
    <row r="159" spans="1:19" x14ac:dyDescent="0.2">
      <c r="A159" s="292"/>
      <c r="B159" s="329" t="str">
        <f>'Council Own'!C14</f>
        <v>&lt;List Requirement Here&gt;</v>
      </c>
      <c r="C159" s="304" t="str">
        <f>IF('Council Own'!N14="A","A"," ")</f>
        <v xml:space="preserve"> </v>
      </c>
      <c r="E159" s="292">
        <v>5</v>
      </c>
      <c r="F159" s="329" t="str">
        <f>'Council Own'!C47</f>
        <v>&lt;List Requirement Here&gt;</v>
      </c>
      <c r="G159" s="304" t="str">
        <f>IF('Council Own'!N47="A","A"," ")</f>
        <v xml:space="preserve"> </v>
      </c>
      <c r="I159" s="292">
        <v>5</v>
      </c>
      <c r="J159" s="329" t="str">
        <f>'Council Own'!C71</f>
        <v>&lt;List Requirement Here&gt;</v>
      </c>
      <c r="K159" s="304" t="str">
        <f>IF('Council Own'!N71="A","A"," ")</f>
        <v xml:space="preserve"> </v>
      </c>
      <c r="M159" s="292">
        <v>5</v>
      </c>
      <c r="N159" s="329" t="str">
        <f>'Council Own'!C95</f>
        <v>&lt;List Requirement Here&gt;</v>
      </c>
      <c r="O159" s="304" t="str">
        <f>IF('Council Own'!N95="A","A"," ")</f>
        <v xml:space="preserve"> </v>
      </c>
      <c r="Q159" s="292">
        <v>5</v>
      </c>
      <c r="R159" s="329" t="str">
        <f>'Council Own'!C119</f>
        <v>&lt;List Requirement Here&gt;</v>
      </c>
      <c r="S159" s="304" t="str">
        <f>IF('Council Own'!N119="A","A"," ")</f>
        <v xml:space="preserve"> </v>
      </c>
    </row>
    <row r="160" spans="1:19" x14ac:dyDescent="0.2">
      <c r="A160" s="292">
        <v>3</v>
      </c>
      <c r="B160" s="329" t="str">
        <f>'Council Own'!C15</f>
        <v>&lt;List Requirement Here&gt;</v>
      </c>
      <c r="C160" s="304" t="str">
        <f>IF('Council Own'!N15="A","A"," ")</f>
        <v xml:space="preserve"> </v>
      </c>
      <c r="E160" s="292"/>
      <c r="F160" s="329" t="str">
        <f>'Council Own'!C48</f>
        <v>&lt;List Requirement Here&gt;</v>
      </c>
      <c r="G160" s="304" t="str">
        <f>IF('Council Own'!N48="A","A"," ")</f>
        <v xml:space="preserve"> </v>
      </c>
      <c r="I160" s="292"/>
      <c r="J160" s="329" t="str">
        <f>'Council Own'!C72</f>
        <v>&lt;List Requirement Here&gt;</v>
      </c>
      <c r="K160" s="304" t="str">
        <f>IF('Council Own'!N72="A","A"," ")</f>
        <v xml:space="preserve"> </v>
      </c>
      <c r="M160" s="292"/>
      <c r="N160" s="329" t="str">
        <f>'Council Own'!C96</f>
        <v>&lt;List Requirement Here&gt;</v>
      </c>
      <c r="O160" s="304" t="str">
        <f>IF('Council Own'!N96="A","A"," ")</f>
        <v xml:space="preserve"> </v>
      </c>
      <c r="Q160" s="292"/>
      <c r="R160" s="329" t="str">
        <f>'Council Own'!C120</f>
        <v>&lt;List Requirement Here&gt;</v>
      </c>
      <c r="S160" s="304" t="str">
        <f>IF('Council Own'!N120="A","A"," ")</f>
        <v xml:space="preserve"> </v>
      </c>
    </row>
    <row r="161" spans="1:19" x14ac:dyDescent="0.2">
      <c r="A161" s="292"/>
      <c r="B161" s="329" t="str">
        <f>'Council Own'!C16</f>
        <v>&lt;List Requirement Here&gt;</v>
      </c>
      <c r="C161" s="304" t="str">
        <f>IF('Council Own'!N16="A","A"," ")</f>
        <v xml:space="preserve"> </v>
      </c>
      <c r="E161" s="292"/>
      <c r="F161" s="329" t="str">
        <f>'Council Own'!C49</f>
        <v>&lt;List Requirement Here&gt;</v>
      </c>
      <c r="G161" s="304" t="str">
        <f>IF('Council Own'!N49="A","A"," ")</f>
        <v xml:space="preserve"> </v>
      </c>
      <c r="I161" s="292"/>
      <c r="J161" s="329" t="str">
        <f>'Council Own'!C73</f>
        <v>&lt;List Requirement Here&gt;</v>
      </c>
      <c r="K161" s="304" t="str">
        <f>IF('Council Own'!N73="A","A"," ")</f>
        <v xml:space="preserve"> </v>
      </c>
      <c r="M161" s="292"/>
      <c r="N161" s="329" t="str">
        <f>'Council Own'!C97</f>
        <v>&lt;List Requirement Here&gt;</v>
      </c>
      <c r="O161" s="304" t="str">
        <f>IF('Council Own'!N97="A","A"," ")</f>
        <v xml:space="preserve"> </v>
      </c>
      <c r="Q161" s="292"/>
      <c r="R161" s="329" t="str">
        <f>'Council Own'!C121</f>
        <v>&lt;List Requirement Here&gt;</v>
      </c>
      <c r="S161" s="304" t="str">
        <f>IF('Council Own'!N121="A","A"," ")</f>
        <v xml:space="preserve"> </v>
      </c>
    </row>
    <row r="162" spans="1:19" x14ac:dyDescent="0.2">
      <c r="A162" s="292"/>
      <c r="B162" s="329" t="str">
        <f>'Council Own'!C17</f>
        <v>&lt;List Requirement Here&gt;</v>
      </c>
      <c r="C162" s="304" t="str">
        <f>IF('Council Own'!N17="A","A"," ")</f>
        <v xml:space="preserve"> </v>
      </c>
      <c r="E162" s="292"/>
      <c r="F162" s="329" t="str">
        <f>'Council Own'!C50</f>
        <v>&lt;List Requirement Here&gt;</v>
      </c>
      <c r="G162" s="304" t="str">
        <f>IF('Council Own'!N50="A","A"," ")</f>
        <v xml:space="preserve"> </v>
      </c>
      <c r="I162" s="292"/>
      <c r="J162" s="329" t="str">
        <f>'Council Own'!C74</f>
        <v>&lt;List Requirement Here&gt;</v>
      </c>
      <c r="K162" s="304" t="str">
        <f>IF('Council Own'!N68="A","A"," ")</f>
        <v xml:space="preserve"> </v>
      </c>
      <c r="M162" s="292"/>
      <c r="N162" s="329" t="str">
        <f>'Council Own'!C98</f>
        <v>&lt;List Requirement Here&gt;</v>
      </c>
      <c r="O162" s="304" t="str">
        <f>IF('Council Own'!N98="A","A"," ")</f>
        <v xml:space="preserve"> </v>
      </c>
      <c r="Q162" s="292"/>
      <c r="R162" s="329" t="str">
        <f>'Council Own'!C122</f>
        <v>&lt;List Requirement Here&gt;</v>
      </c>
      <c r="S162" s="304" t="str">
        <f>IF('Council Own'!N122="A","A"," ")</f>
        <v xml:space="preserve"> </v>
      </c>
    </row>
    <row r="163" spans="1:19" x14ac:dyDescent="0.2">
      <c r="A163" s="292"/>
      <c r="B163" s="329" t="str">
        <f>'Council Own'!C18</f>
        <v>&lt;List Requirement Here&gt;</v>
      </c>
      <c r="C163" s="304" t="str">
        <f>IF('Council Own'!N18="A","A"," ")</f>
        <v xml:space="preserve"> </v>
      </c>
    </row>
    <row r="164" spans="1:19" x14ac:dyDescent="0.2">
      <c r="A164" s="292">
        <v>4</v>
      </c>
      <c r="B164" s="329" t="str">
        <f>'Council Own'!C19</f>
        <v>&lt;List Requirement Here&gt;</v>
      </c>
      <c r="C164" s="304" t="str">
        <f>IF('Council Own'!N19="A","A"," ")</f>
        <v xml:space="preserve"> </v>
      </c>
    </row>
    <row r="165" spans="1:19" x14ac:dyDescent="0.2">
      <c r="A165" s="292"/>
      <c r="B165" s="329" t="str">
        <f>'Council Own'!C20</f>
        <v>&lt;List Requirement Here&gt;</v>
      </c>
      <c r="C165" s="304" t="str">
        <f>IF('Council Own'!N20="A","A"," ")</f>
        <v xml:space="preserve"> </v>
      </c>
    </row>
    <row r="166" spans="1:19" x14ac:dyDescent="0.2">
      <c r="A166" s="292"/>
      <c r="B166" s="329" t="str">
        <f>'Council Own'!C21</f>
        <v>&lt;List Requirement Here&gt;</v>
      </c>
      <c r="C166" s="304" t="str">
        <f>IF('Council Own'!N21="A","A"," ")</f>
        <v xml:space="preserve"> </v>
      </c>
    </row>
    <row r="167" spans="1:19" x14ac:dyDescent="0.2">
      <c r="A167" s="292"/>
      <c r="B167" s="329" t="str">
        <f>'Council Own'!C22</f>
        <v>&lt;List Requirement Here&gt;</v>
      </c>
      <c r="C167" s="304" t="str">
        <f>IF('Council Own'!N22="A","A"," ")</f>
        <v xml:space="preserve"> </v>
      </c>
    </row>
    <row r="168" spans="1:19" x14ac:dyDescent="0.2">
      <c r="A168" s="292">
        <v>5</v>
      </c>
      <c r="B168" s="329" t="str">
        <f>'Council Own'!C23</f>
        <v>&lt;List Requirement Here&gt;</v>
      </c>
      <c r="C168" s="304" t="str">
        <f>IF('Council Own'!N23="A","A"," ")</f>
        <v xml:space="preserve"> </v>
      </c>
    </row>
    <row r="169" spans="1:19" x14ac:dyDescent="0.2">
      <c r="A169" s="292"/>
      <c r="B169" s="329" t="str">
        <f>'Council Own'!C24</f>
        <v>&lt;List Requirement Here&gt;</v>
      </c>
      <c r="C169" s="304" t="str">
        <f>IF('Council Own'!N24="A","A"," ")</f>
        <v xml:space="preserve"> </v>
      </c>
    </row>
    <row r="170" spans="1:19" x14ac:dyDescent="0.2">
      <c r="A170" s="292"/>
      <c r="B170" s="329" t="str">
        <f>'Council Own'!C25</f>
        <v>&lt;List Requirement Here&gt;</v>
      </c>
      <c r="C170" s="304" t="str">
        <f>IF('Council Own'!N25="A","A"," ")</f>
        <v xml:space="preserve"> </v>
      </c>
    </row>
    <row r="171" spans="1:19" x14ac:dyDescent="0.2">
      <c r="A171" s="292"/>
      <c r="B171" s="329" t="str">
        <f>'Council Own'!C26</f>
        <v>&lt;List Requirement Here&gt;</v>
      </c>
      <c r="C171" s="304" t="str">
        <f>IF('Council Own'!N26="A","A","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12</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IF(Badges!O58="A","A"," ")</f>
        <v xml:space="preserve"> </v>
      </c>
      <c r="I4" s="292"/>
      <c r="J4" s="293" t="str">
        <f>Badges!C132</f>
        <v>Make a bead bracelet</v>
      </c>
      <c r="K4" s="295" t="str">
        <f>IF(Badges!O132="A","A"," ")</f>
        <v xml:space="preserve"> </v>
      </c>
      <c r="M4" s="292"/>
      <c r="N4" s="293" t="str">
        <f>Badges!C205</f>
        <v>Have some Leave No Trace fun</v>
      </c>
      <c r="O4" s="295" t="str">
        <f>IF(Badges!O205="A","A"," ")</f>
        <v xml:space="preserve"> </v>
      </c>
      <c r="Q4" s="292"/>
      <c r="R4" s="293" t="str">
        <f>Badges!C279</f>
        <v>Wildlife awareness party</v>
      </c>
      <c r="S4" s="295" t="str">
        <f>IF(Badges!O279="A","A"," ")</f>
        <v xml:space="preserve"> </v>
      </c>
      <c r="T4" s="510"/>
      <c r="U4" s="510"/>
    </row>
    <row r="5" spans="1:21" ht="12.75" customHeight="1" x14ac:dyDescent="0.2">
      <c r="A5" s="505" t="str">
        <f>Summary!A4</f>
        <v>Digital Photographer</v>
      </c>
      <c r="B5" s="506"/>
      <c r="C5" s="296" t="str">
        <f>IF(Badges!O28="C","C",IF(Badges!O28="P","P",""))</f>
        <v/>
      </c>
      <c r="E5" s="292"/>
      <c r="F5" s="293" t="str">
        <f>Badges!C59</f>
        <v>Find out more about three</v>
      </c>
      <c r="G5" s="295" t="str">
        <f>IF(Badges!O59="A","A"," ")</f>
        <v xml:space="preserve"> </v>
      </c>
      <c r="I5" s="292"/>
      <c r="J5" s="293" t="str">
        <f>Badges!C133</f>
        <v>Make two necklaces with different</v>
      </c>
      <c r="K5" s="295" t="str">
        <f>IF(Badges!O133="A","A"," ")</f>
        <v xml:space="preserve"> </v>
      </c>
      <c r="M5" s="292"/>
      <c r="N5" s="293" t="str">
        <f>Badges!C206</f>
        <v>Be a scientist-and keep a journal</v>
      </c>
      <c r="O5" s="295" t="str">
        <f>IF(Badges!O206="A","A"," ")</f>
        <v xml:space="preserve"> </v>
      </c>
      <c r="Q5" s="292"/>
      <c r="R5" s="293" t="str">
        <f>Badges!C280</f>
        <v>Create a backyard habitat</v>
      </c>
      <c r="S5" s="295" t="str">
        <f>IF(Badges!O280="A","A"," ")</f>
        <v xml:space="preserve"> </v>
      </c>
      <c r="T5" s="510"/>
      <c r="U5" s="510"/>
    </row>
    <row r="6" spans="1:21" ht="12.75" customHeight="1" x14ac:dyDescent="0.2">
      <c r="A6" s="497" t="str">
        <f>Summary!A5</f>
        <v>Staying Fit</v>
      </c>
      <c r="B6" s="498"/>
      <c r="C6" s="297" t="str">
        <f>IF(Badges!O51="C","C",IF(Badges!O51="P","P",""))</f>
        <v/>
      </c>
      <c r="E6" s="292"/>
      <c r="F6" s="293" t="str">
        <f>Badges!C60</f>
        <v>Oh say, can you see</v>
      </c>
      <c r="G6" s="295" t="str">
        <f>IF(Badges!O60="A","A"," ")</f>
        <v xml:space="preserve"> </v>
      </c>
      <c r="I6" s="292"/>
      <c r="J6" s="293" t="str">
        <f>Badges!C134</f>
        <v>Make jewelry from nature</v>
      </c>
      <c r="K6" s="295" t="str">
        <f>IF(Badges!O134="A","A"," ")</f>
        <v xml:space="preserve"> </v>
      </c>
      <c r="M6" s="292"/>
      <c r="N6" s="293" t="str">
        <f>Badges!C207</f>
        <v>Try a new adventure</v>
      </c>
      <c r="O6" s="295" t="str">
        <f>IF(Badges!O207="A","A"," ")</f>
        <v xml:space="preserve"> </v>
      </c>
      <c r="Q6" s="292"/>
      <c r="R6" s="293" t="str">
        <f>Badges!C281</f>
        <v>Help clean up an animal habitat</v>
      </c>
      <c r="S6" s="295" t="str">
        <f>IF(Badges!O281="A","A"," ")</f>
        <v xml:space="preserve"> </v>
      </c>
      <c r="T6" s="510"/>
      <c r="U6" s="510"/>
    </row>
    <row r="7" spans="1:21" x14ac:dyDescent="0.2">
      <c r="A7" s="497" t="str">
        <f>Summary!A6</f>
        <v>Musician</v>
      </c>
      <c r="B7" s="498"/>
      <c r="C7" s="297" t="str">
        <f>IF(Badges!O74="C","C",IF(Badges!O74="P","P",""))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IF(Badges!O97="C","C",IF(Badges!O97="P","P",""))</f>
        <v/>
      </c>
      <c r="E8" s="292"/>
      <c r="F8" s="293" t="str">
        <f>Badges!C62</f>
        <v>Take a music poll</v>
      </c>
      <c r="G8" s="295" t="str">
        <f>IF(Badges!O62="A","A"," ")</f>
        <v xml:space="preserve"> </v>
      </c>
      <c r="I8" s="292"/>
      <c r="J8" s="293" t="str">
        <f>Badges!C136</f>
        <v>Friendship ring from Ireland</v>
      </c>
      <c r="K8" s="295" t="str">
        <f>IF(Badges!O136="A","A"," ")</f>
        <v xml:space="preserve"> </v>
      </c>
      <c r="M8" s="292"/>
      <c r="N8" s="293" t="str">
        <f>Badges!C209</f>
        <v>Gather around the campfire</v>
      </c>
      <c r="O8" s="295" t="str">
        <f>IF(Badges!O209="A","A"," ")</f>
        <v xml:space="preserve"> </v>
      </c>
      <c r="Q8" s="292">
        <v>1</v>
      </c>
      <c r="R8" s="293" t="str">
        <f>Badges!C285</f>
        <v>Decide who you are</v>
      </c>
      <c r="S8" s="294"/>
    </row>
    <row r="9" spans="1:21" x14ac:dyDescent="0.2">
      <c r="A9" s="502" t="str">
        <f>Summary!A8</f>
        <v>Scribe</v>
      </c>
      <c r="B9" s="503"/>
      <c r="C9" s="298" t="str">
        <f>IF(Badges!O120="C","C",IF(Badges!O120="P","P",""))</f>
        <v/>
      </c>
      <c r="E9" s="292"/>
      <c r="F9" s="293" t="str">
        <f>Badges!C63</f>
        <v>Go to a live musical performance</v>
      </c>
      <c r="G9" s="295" t="str">
        <f>IF(Badges!O63="A","A"," ")</f>
        <v xml:space="preserve"> </v>
      </c>
      <c r="I9" s="292"/>
      <c r="J9" s="293" t="str">
        <f>Badges!C137</f>
        <v>American Indian animal jewelry</v>
      </c>
      <c r="K9" s="295" t="str">
        <f>IF(Badges!O137="A","A"," ")</f>
        <v xml:space="preserve"> </v>
      </c>
      <c r="M9" s="292"/>
      <c r="N9" s="293" t="str">
        <f>Badges!C210</f>
        <v>Do a night watch</v>
      </c>
      <c r="O9" s="295" t="str">
        <f>IF(Badges!O210="A","A"," ")</f>
        <v xml:space="preserve"> </v>
      </c>
      <c r="Q9" s="292"/>
      <c r="R9" s="293" t="str">
        <f>Badges!C286</f>
        <v>Write her diary</v>
      </c>
      <c r="S9" s="295" t="str">
        <f>IF(Badges!O286="A","A"," ")</f>
        <v xml:space="preserve"> </v>
      </c>
    </row>
    <row r="10" spans="1:21" x14ac:dyDescent="0.2">
      <c r="A10" s="504" t="str">
        <f>Summary!A9</f>
        <v>It's Your Planet -- Love It!</v>
      </c>
      <c r="B10" s="504"/>
      <c r="C10" s="504"/>
      <c r="E10" s="292"/>
      <c r="F10" s="293" t="str">
        <f>Badges!C64</f>
        <v>Interview someone with a job in</v>
      </c>
      <c r="G10" s="295" t="str">
        <f>IF(Badges!O64="A","A"," ")</f>
        <v xml:space="preserve"> </v>
      </c>
      <c r="I10" s="292"/>
      <c r="J10" s="293" t="str">
        <f>Badges!C138</f>
        <v>Name pendant from Egypt</v>
      </c>
      <c r="K10" s="295" t="str">
        <f>IF(Badges!O138="A","A"," ")</f>
        <v xml:space="preserve"> </v>
      </c>
      <c r="M10" s="292"/>
      <c r="N10" s="293" t="str">
        <f>Badges!C211</f>
        <v>Have fun with flashlights</v>
      </c>
      <c r="O10" s="295" t="str">
        <f>IF(Badges!O211="A","A"," ")</f>
        <v xml:space="preserve"> </v>
      </c>
      <c r="Q10" s="292"/>
      <c r="R10" s="293" t="str">
        <f>Badges!C287</f>
        <v>Write a speech for your character</v>
      </c>
      <c r="S10" s="295" t="str">
        <f>IF(Badges!O287="A","A"," ")</f>
        <v xml:space="preserve"> </v>
      </c>
    </row>
    <row r="11" spans="1:21" x14ac:dyDescent="0.2">
      <c r="A11" s="505" t="str">
        <f>Summary!A10</f>
        <v>Jeweler</v>
      </c>
      <c r="B11" s="506"/>
      <c r="C11" s="296" t="str">
        <f>IF(Badges!O144="C","C",IF(Badges!O144="P","P",""))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IF(Badges!O288="A","A"," ")</f>
        <v xml:space="preserve"> </v>
      </c>
    </row>
    <row r="12" spans="1:21" x14ac:dyDescent="0.2">
      <c r="A12" s="497" t="str">
        <f>Summary!A11</f>
        <v>Gardener</v>
      </c>
      <c r="B12" s="498"/>
      <c r="C12" s="297" t="str">
        <f>IF(Badges!O167="C","C",IF(Badges!O167="P","P",""))</f>
        <v/>
      </c>
      <c r="E12" s="292"/>
      <c r="F12" s="293" t="str">
        <f>Badges!C66</f>
        <v>Make a simple instrument</v>
      </c>
      <c r="G12" s="295" t="str">
        <f>IF(Badges!O66="A","A"," ")</f>
        <v xml:space="preserve"> </v>
      </c>
      <c r="I12" s="292"/>
      <c r="J12" s="293" t="str">
        <f>Badges!C140</f>
        <v>Make jewelry for a friend</v>
      </c>
      <c r="K12" s="295" t="str">
        <f>IF(Badges!O140="A","A","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IF(Badges!O190="C","C",IF(Badges!O190="P","P",""))</f>
        <v/>
      </c>
      <c r="E13" s="292"/>
      <c r="F13" s="293" t="str">
        <f>Badges!C67</f>
        <v>Compose your own song</v>
      </c>
      <c r="G13" s="295" t="str">
        <f>IF(Badges!O67="A","A"," ")</f>
        <v xml:space="preserve"> </v>
      </c>
      <c r="I13" s="292"/>
      <c r="J13" s="293" t="str">
        <f>Badges!C141</f>
        <v>Make jewelry for the girls in your</v>
      </c>
      <c r="K13" s="295" t="str">
        <f>IF(Badges!O141="A","A"," ")</f>
        <v xml:space="preserve"> </v>
      </c>
      <c r="M13" s="292"/>
      <c r="N13" s="293" t="str">
        <f>Badges!C216</f>
        <v>Get a bike ready to ride</v>
      </c>
      <c r="O13" s="295" t="str">
        <f>IF(Badges!O216="A","A"," ")</f>
        <v xml:space="preserve"> </v>
      </c>
      <c r="Q13" s="292"/>
      <c r="R13" s="293" t="str">
        <f>Badges!C290</f>
        <v>Do it yourself</v>
      </c>
      <c r="S13" s="295" t="str">
        <f>IF(Badges!O290="A","A"," ")</f>
        <v xml:space="preserve"> </v>
      </c>
    </row>
    <row r="14" spans="1:21" x14ac:dyDescent="0.2">
      <c r="A14" s="497" t="str">
        <f>Summary!A13</f>
        <v>Camper</v>
      </c>
      <c r="B14" s="498"/>
      <c r="C14" s="297" t="str">
        <f>IF(Badges!O213="C","C",IF(Badges!O213="P","P",""))</f>
        <v/>
      </c>
      <c r="E14" s="292"/>
      <c r="F14" s="293" t="str">
        <f>Badges!C68</f>
        <v>Make up lyrics to a song</v>
      </c>
      <c r="G14" s="295" t="str">
        <f>IF(Badges!O68="A","A"," ")</f>
        <v xml:space="preserve"> </v>
      </c>
      <c r="I14" s="292"/>
      <c r="J14" s="293" t="str">
        <f>Badges!C142</f>
        <v>Make jewelry for a relative</v>
      </c>
      <c r="K14" s="295" t="str">
        <f>IF(Badges!O142="A","A"," ")</f>
        <v xml:space="preserve"> </v>
      </c>
      <c r="M14" s="292"/>
      <c r="N14" s="293" t="str">
        <f>Badges!C217</f>
        <v>Help take care of a car</v>
      </c>
      <c r="O14" s="295" t="str">
        <f>IF(Badges!O217="A","A"," ")</f>
        <v xml:space="preserve"> </v>
      </c>
      <c r="Q14" s="292"/>
      <c r="R14" s="293" t="str">
        <f>Badges!C291</f>
        <v>Make two or three accessories</v>
      </c>
      <c r="S14" s="295" t="str">
        <f>IF(Badges!O291="A","A"," ")</f>
        <v xml:space="preserve"> </v>
      </c>
    </row>
    <row r="15" spans="1:21" x14ac:dyDescent="0.2">
      <c r="A15" s="502" t="str">
        <f>Summary!A14</f>
        <v>Independence</v>
      </c>
      <c r="B15" s="503"/>
      <c r="C15" s="298" t="str">
        <f>IF(Badges!O236="C","C",IF(Badges!O236="P","P",""))</f>
        <v/>
      </c>
      <c r="E15" s="292">
        <v>5</v>
      </c>
      <c r="F15" s="293" t="str">
        <f>Badges!C69</f>
        <v>Perform your music</v>
      </c>
      <c r="G15" s="294"/>
      <c r="I15" s="500" t="str">
        <f>Badges!B145</f>
        <v>Gardener</v>
      </c>
      <c r="J15" s="501"/>
      <c r="K15" s="501"/>
      <c r="M15" s="292"/>
      <c r="N15" s="293" t="str">
        <f>Badges!C218</f>
        <v>Use public transportation</v>
      </c>
      <c r="O15" s="295" t="str">
        <f>IF(Badges!O218="A","A"," ")</f>
        <v xml:space="preserve"> </v>
      </c>
      <c r="Q15" s="292"/>
      <c r="R15" s="293" t="str">
        <f>Badges!C292</f>
        <v>Draw it out</v>
      </c>
      <c r="S15" s="295" t="str">
        <f>IF(Badges!O292="A","A"," ")</f>
        <v xml:space="preserve"> </v>
      </c>
    </row>
    <row r="16" spans="1:21" x14ac:dyDescent="0.2">
      <c r="A16" s="504" t="str">
        <f>Summary!A15</f>
        <v>It's Your Story -- Tell It!</v>
      </c>
      <c r="B16" s="504"/>
      <c r="C16" s="504"/>
      <c r="E16" s="292"/>
      <c r="F16" s="293" t="str">
        <f>Badges!C70</f>
        <v>Create a performance</v>
      </c>
      <c r="G16" s="295" t="str">
        <f>IF(Badges!O70="A","A","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IF(Badges!O260="C","C",IF(Badges!O260="P","P",""))</f>
        <v/>
      </c>
      <c r="E17" s="292"/>
      <c r="F17" s="293" t="str">
        <f>Badges!C71</f>
        <v>Perform in a musical event</v>
      </c>
      <c r="G17" s="295" t="str">
        <f>IF(Badges!O71="A","A"," ")</f>
        <v xml:space="preserve"> </v>
      </c>
      <c r="I17" s="292"/>
      <c r="J17" s="293" t="str">
        <f>Badges!C147</f>
        <v>Visit an outdoor garden</v>
      </c>
      <c r="K17" s="295" t="str">
        <f>IF(Badges!O146="A","A"," ")</f>
        <v xml:space="preserve"> </v>
      </c>
      <c r="M17" s="292"/>
      <c r="N17" s="293" t="str">
        <f>Badges!C220</f>
        <v>Become a laundry expert</v>
      </c>
      <c r="O17" s="295" t="str">
        <f>IF(Badges!O220="A","A"," ")</f>
        <v xml:space="preserve"> </v>
      </c>
      <c r="Q17" s="292"/>
      <c r="R17" s="293" t="str">
        <f>Badges!C294</f>
        <v>What are your chores/duties</v>
      </c>
      <c r="S17" s="295" t="str">
        <f>IF(Badges!O294="A","A"," ")</f>
        <v xml:space="preserve"> </v>
      </c>
    </row>
    <row r="18" spans="1:19" x14ac:dyDescent="0.2">
      <c r="A18" s="497" t="str">
        <f>Summary!A17</f>
        <v>Animal Habitats</v>
      </c>
      <c r="B18" s="498"/>
      <c r="C18" s="297" t="str">
        <f>IF(Badges!O283="C","C",IF(Badges!O283="P","P",""))</f>
        <v/>
      </c>
      <c r="E18" s="292"/>
      <c r="F18" s="293" t="str">
        <f>Badges!C72</f>
        <v>Add to your skills</v>
      </c>
      <c r="G18" s="295" t="str">
        <f>IF(Badges!O72="A","A"," ")</f>
        <v xml:space="preserve"> </v>
      </c>
      <c r="I18" s="292"/>
      <c r="J18" s="293" t="str">
        <f>Badges!C148</f>
        <v>Visit an indoor garden</v>
      </c>
      <c r="K18" s="295" t="str">
        <f>IF(Badges!O147="A","A"," ")</f>
        <v xml:space="preserve"> </v>
      </c>
      <c r="M18" s="292"/>
      <c r="N18" s="293" t="str">
        <f>Badges!C221</f>
        <v>Learn two basic sewing skills-and</v>
      </c>
      <c r="O18" s="295" t="str">
        <f>IF(Badges!O221="A","A"," ")</f>
        <v xml:space="preserve"> </v>
      </c>
      <c r="Q18" s="292"/>
      <c r="R18" s="293" t="str">
        <f>Badges!C295</f>
        <v>Food and meals</v>
      </c>
      <c r="S18" s="295" t="str">
        <f>IF(Badges!O295="A","A"," ")</f>
        <v xml:space="preserve"> </v>
      </c>
    </row>
    <row r="19" spans="1:19" x14ac:dyDescent="0.2">
      <c r="A19" s="497" t="str">
        <f>Summary!A18</f>
        <v>Playing the Past</v>
      </c>
      <c r="B19" s="498"/>
      <c r="C19" s="297" t="str">
        <f>IF(Badges!O306="C","C",IF(Badges!O306="P","P",""))</f>
        <v/>
      </c>
      <c r="E19" s="500" t="str">
        <f>Badges!B75</f>
        <v>Entertainment Technology</v>
      </c>
      <c r="F19" s="501"/>
      <c r="G19" s="501"/>
      <c r="I19" s="292"/>
      <c r="J19" s="293" t="str">
        <f>Badges!C149</f>
        <v>Visit a landscaped garden</v>
      </c>
      <c r="K19" s="295" t="str">
        <f>IF(Badges!O148="A","A"," ")</f>
        <v xml:space="preserve"> </v>
      </c>
      <c r="M19" s="292"/>
      <c r="N19" s="293" t="str">
        <f>Badges!C222</f>
        <v>Try on the role of clothes</v>
      </c>
      <c r="O19" s="295" t="str">
        <f>IF(Badges!O222="A","A"," ")</f>
        <v xml:space="preserve"> </v>
      </c>
      <c r="Q19" s="292"/>
      <c r="R19" s="293" t="str">
        <f>Badges!C296</f>
        <v>Home Sweet Home</v>
      </c>
      <c r="S19" s="295" t="str">
        <f>IF(Badges!O296="A","A"," ")</f>
        <v xml:space="preserve"> </v>
      </c>
    </row>
    <row r="20" spans="1:19" x14ac:dyDescent="0.2">
      <c r="A20" s="497" t="str">
        <f>Summary!A19</f>
        <v>Product Designer</v>
      </c>
      <c r="B20" s="498"/>
      <c r="C20" s="297" t="str">
        <f>IF(Badges!O329="C","C",IF(Badges!O329="P","P",""))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IF(Badges!O352="C","C",IF(Badges!O352="P","P",""))</f>
        <v/>
      </c>
      <c r="E21" s="292"/>
      <c r="F21" s="293" t="str">
        <f>Badges!C77</f>
        <v>Make a flip book</v>
      </c>
      <c r="G21" s="295" t="str">
        <f>IF(Badges!O77="A","A"," ")</f>
        <v xml:space="preserve"> </v>
      </c>
      <c r="I21" s="292"/>
      <c r="J21" s="293" t="str">
        <f>Badges!C151</f>
        <v>Plan your dream garden</v>
      </c>
      <c r="K21" s="295" t="str">
        <f>IF(Badges!O150="A","A"," ")</f>
        <v xml:space="preserve"> </v>
      </c>
      <c r="M21" s="292"/>
      <c r="N21" s="293" t="str">
        <f>Badges!C224</f>
        <v>At school</v>
      </c>
      <c r="O21" s="295" t="str">
        <f>IF(Badges!O224="A","A"," ")</f>
        <v xml:space="preserve"> </v>
      </c>
      <c r="Q21" s="292"/>
      <c r="R21" s="293" t="str">
        <f>Badges!C298</f>
        <v>Make music</v>
      </c>
      <c r="S21" s="295" t="str">
        <f>IF(Badges!O298="A","A"," ")</f>
        <v xml:space="preserve"> </v>
      </c>
    </row>
    <row r="22" spans="1:19" x14ac:dyDescent="0.2">
      <c r="A22" s="299"/>
      <c r="B22" s="300"/>
      <c r="C22" s="340"/>
      <c r="E22" s="292"/>
      <c r="F22" s="293" t="str">
        <f>Badges!C78</f>
        <v>Play around with stop-action</v>
      </c>
      <c r="G22" s="295" t="str">
        <f>IF(Badges!O78="A","A"," ")</f>
        <v xml:space="preserve"> </v>
      </c>
      <c r="I22" s="292"/>
      <c r="J22" s="293" t="str">
        <f>Badges!C152</f>
        <v>Look into surprising gardens</v>
      </c>
      <c r="K22" s="295" t="str">
        <f>IF(Badges!O151="A","A"," ")</f>
        <v xml:space="preserve"> </v>
      </c>
      <c r="M22" s="292"/>
      <c r="N22" s="293" t="str">
        <f>Badges!C225</f>
        <v>At home</v>
      </c>
      <c r="O22" s="295" t="str">
        <f>IF(Badges!O225="A","A"," ")</f>
        <v xml:space="preserve"> </v>
      </c>
      <c r="Q22" s="292"/>
      <c r="R22" s="293" t="str">
        <f>Badges!C299</f>
        <v>Play a game-or two</v>
      </c>
      <c r="S22" s="295" t="str">
        <f>IF(Badges!O299="A","A"," ")</f>
        <v xml:space="preserve"> </v>
      </c>
    </row>
    <row r="23" spans="1:19" x14ac:dyDescent="0.2">
      <c r="A23" s="500" t="str">
        <f>Badges!B6</f>
        <v>Digital Photographer</v>
      </c>
      <c r="B23" s="501"/>
      <c r="C23" s="501"/>
      <c r="E23" s="292"/>
      <c r="F23" s="293" t="str">
        <f>Badges!C79</f>
        <v>Make your own thaumatrope</v>
      </c>
      <c r="G23" s="295" t="str">
        <f>IF(Badges!O79="A","A"," ")</f>
        <v xml:space="preserve"> </v>
      </c>
      <c r="I23" s="292"/>
      <c r="J23" s="293" t="str">
        <f>Badges!C153</f>
        <v>Make a mini Zen garden</v>
      </c>
      <c r="K23" s="295" t="str">
        <f>IF(Badges!O152="A","A"," ")</f>
        <v xml:space="preserve"> </v>
      </c>
      <c r="M23" s="292"/>
      <c r="N23" s="293" t="str">
        <f>Badges!C226</f>
        <v>With your friends</v>
      </c>
      <c r="O23" s="295" t="str">
        <f>IF(Badges!O226="A","A"," ")</f>
        <v xml:space="preserve"> </v>
      </c>
      <c r="Q23" s="292"/>
      <c r="R23" s="293" t="str">
        <f>Badges!C300</f>
        <v>Create art</v>
      </c>
      <c r="S23" s="295" t="str">
        <f>IF(Badges!O300="A","A","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IF(Badges!O8="A","A"," ")</f>
        <v xml:space="preserve"> </v>
      </c>
      <c r="E25" s="292"/>
      <c r="F25" s="293" t="str">
        <f>Badges!C81</f>
        <v>Use a free downloadable program</v>
      </c>
      <c r="G25" s="295" t="str">
        <f>IF(Badges!O81="A","A"," ")</f>
        <v xml:space="preserve"> </v>
      </c>
      <c r="I25" s="292"/>
      <c r="J25" s="293" t="str">
        <f>Badges!C155</f>
        <v>Find six plants that will grow in your</v>
      </c>
      <c r="K25" s="295" t="str">
        <f>IF(Badges!O154="A","A"," ")</f>
        <v xml:space="preserve"> </v>
      </c>
      <c r="M25" s="292"/>
      <c r="N25" s="293" t="str">
        <f>Badges!C228</f>
        <v>Solve a pesky plumbing problem</v>
      </c>
      <c r="O25" s="295" t="str">
        <f>IF(Badges!O228="A","A"," ")</f>
        <v xml:space="preserve"> </v>
      </c>
      <c r="Q25" s="292"/>
      <c r="R25" s="293" t="str">
        <f>Badges!C302</f>
        <v>Make your own event</v>
      </c>
      <c r="S25" s="295" t="str">
        <f>IF(Badges!O302="A","A"," ")</f>
        <v xml:space="preserve"> </v>
      </c>
    </row>
    <row r="26" spans="1:19" x14ac:dyDescent="0.2">
      <c r="A26" s="292"/>
      <c r="B26" s="293" t="str">
        <f>Badges!C9</f>
        <v>Visit a camera store</v>
      </c>
      <c r="C26" s="295" t="str">
        <f>IF(Badges!O9="A","A"," ")</f>
        <v xml:space="preserve"> </v>
      </c>
      <c r="E26" s="292"/>
      <c r="F26" s="293" t="str">
        <f>Badges!C82</f>
        <v>Go onto an interactive site</v>
      </c>
      <c r="G26" s="295" t="str">
        <f>IF(Badges!O82="A","A"," ")</f>
        <v xml:space="preserve"> </v>
      </c>
      <c r="I26" s="292"/>
      <c r="J26" s="293" t="str">
        <f>Badges!C156</f>
        <v>Find six plants that grow in different</v>
      </c>
      <c r="K26" s="295" t="str">
        <f>IF(Badges!O155="A","A"," ")</f>
        <v xml:space="preserve"> </v>
      </c>
      <c r="M26" s="292"/>
      <c r="N26" s="293" t="str">
        <f>Badges!C229</f>
        <v>Clean to the beat</v>
      </c>
      <c r="O26" s="295" t="str">
        <f>IF(Badges!O229="A","A"," ")</f>
        <v xml:space="preserve"> </v>
      </c>
      <c r="Q26" s="292"/>
      <c r="R26" s="293" t="str">
        <f>Badges!C303</f>
        <v>Have a living-history party</v>
      </c>
      <c r="S26" s="295" t="str">
        <f>IF(Badges!O303="A","A"," ")</f>
        <v xml:space="preserve"> </v>
      </c>
    </row>
    <row r="27" spans="1:19" x14ac:dyDescent="0.2">
      <c r="A27" s="292"/>
      <c r="B27" s="293" t="str">
        <f>Badges!C10</f>
        <v>Teach yourself the basics</v>
      </c>
      <c r="C27" s="295" t="str">
        <f>IF(Badges!O10="A","A"," ")</f>
        <v xml:space="preserve"> </v>
      </c>
      <c r="E27" s="292"/>
      <c r="F27" s="293" t="str">
        <f>Badges!C79</f>
        <v>Make your own thaumatrope</v>
      </c>
      <c r="G27" s="295" t="str">
        <f>IF(Badges!O83="A","A"," ")</f>
        <v xml:space="preserve"> </v>
      </c>
      <c r="I27" s="292"/>
      <c r="J27" s="293" t="str">
        <f>Badges!C157</f>
        <v>Find six seasonal plants</v>
      </c>
      <c r="K27" s="295" t="str">
        <f>IF(Badges!O156="A","A"," ")</f>
        <v xml:space="preserve"> </v>
      </c>
      <c r="M27" s="292"/>
      <c r="N27" s="293" t="str">
        <f>Badges!C230</f>
        <v>Hang something up</v>
      </c>
      <c r="O27" s="295" t="str">
        <f>IF(Badges!O230="A","A"," ")</f>
        <v xml:space="preserve"> </v>
      </c>
      <c r="Q27" s="292"/>
      <c r="R27" s="293" t="str">
        <f>Badges!C304</f>
        <v>Attend a history-oriented event in</v>
      </c>
      <c r="S27" s="295" t="str">
        <f>IF(Badges!O304="A","A","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IF(Badges!O12="A","A"," ")</f>
        <v xml:space="preserve"> </v>
      </c>
      <c r="E29" s="292"/>
      <c r="F29" s="293" t="str">
        <f>Badges!C85</f>
        <v>Create a roller coaster with marbles</v>
      </c>
      <c r="G29" s="295" t="str">
        <f>IF(Badges!O85="A","A"," ")</f>
        <v xml:space="preserve"> </v>
      </c>
      <c r="I29" s="292"/>
      <c r="J29" s="293" t="str">
        <f>Badges!C159</f>
        <v>Experiment with soil</v>
      </c>
      <c r="K29" s="295" t="str">
        <f>IF(Badges!O158="A","A"," ")</f>
        <v xml:space="preserve"> </v>
      </c>
      <c r="M29" s="292"/>
      <c r="N29" s="293" t="str">
        <f>Badges!C232</f>
        <v>Stay home alone</v>
      </c>
      <c r="O29" s="295" t="str">
        <f>IF(Badges!O232="A","A"," ")</f>
        <v xml:space="preserve"> </v>
      </c>
      <c r="Q29" s="292">
        <v>1</v>
      </c>
      <c r="R29" s="293" t="str">
        <f>Badges!C308</f>
        <v>Observe what makes a great</v>
      </c>
      <c r="S29" s="294"/>
    </row>
    <row r="30" spans="1:19" x14ac:dyDescent="0.2">
      <c r="A30" s="292"/>
      <c r="B30" s="293" t="str">
        <f>Badges!C13</f>
        <v>Photograph a pet</v>
      </c>
      <c r="C30" s="295" t="str">
        <f>IF(Badges!O13="A","A"," ")</f>
        <v xml:space="preserve"> </v>
      </c>
      <c r="E30" s="292"/>
      <c r="F30" s="293" t="str">
        <f>Badges!C86</f>
        <v>Catapult some stuff</v>
      </c>
      <c r="G30" s="295" t="str">
        <f>IF(Badges!O86="A","A"," ")</f>
        <v xml:space="preserve"> </v>
      </c>
      <c r="I30" s="292"/>
      <c r="J30" s="293" t="str">
        <f>Badges!C160</f>
        <v>Experiment with water</v>
      </c>
      <c r="K30" s="295" t="str">
        <f>IF(Badges!O159="A","A"," ")</f>
        <v xml:space="preserve"> </v>
      </c>
      <c r="M30" s="292"/>
      <c r="N30" s="293" t="str">
        <f>Badges!C233</f>
        <v>Run a family errand</v>
      </c>
      <c r="O30" s="295" t="str">
        <f>IF(Badges!O233="A","A"," ")</f>
        <v xml:space="preserve"> </v>
      </c>
      <c r="Q30" s="292"/>
      <c r="R30" s="293" t="str">
        <f>Badges!C309</f>
        <v>Choose a product you use at school</v>
      </c>
      <c r="S30" s="295" t="str">
        <f>IF(Badges!O309="A","A"," ")</f>
        <v xml:space="preserve"> </v>
      </c>
    </row>
    <row r="31" spans="1:19" x14ac:dyDescent="0.2">
      <c r="A31" s="292"/>
      <c r="B31" s="293" t="str">
        <f>Badges!C14</f>
        <v>Photograph a landscape</v>
      </c>
      <c r="C31" s="295" t="str">
        <f>IF(Badges!O14="A","A"," ")</f>
        <v xml:space="preserve"> </v>
      </c>
      <c r="E31" s="292"/>
      <c r="F31" s="293" t="str">
        <f>Badges!C83</f>
        <v>Talk to a developer</v>
      </c>
      <c r="G31" s="295" t="str">
        <f>IF(Badges!O87="A","A"," ")</f>
        <v xml:space="preserve"> </v>
      </c>
      <c r="I31" s="292"/>
      <c r="J31" s="293" t="str">
        <f>Badges!C161</f>
        <v>Experiment with sunlight</v>
      </c>
      <c r="K31" s="295" t="str">
        <f>IF(Badges!O160="A","A"," ")</f>
        <v xml:space="preserve"> </v>
      </c>
      <c r="M31" s="292"/>
      <c r="N31" s="293" t="str">
        <f>Badges!C234</f>
        <v>Go out with a friend</v>
      </c>
      <c r="O31" s="295" t="str">
        <f>IF(Badges!O234="A","A"," ")</f>
        <v xml:space="preserve"> </v>
      </c>
      <c r="Q31" s="292"/>
      <c r="R31" s="293" t="str">
        <f>Badges!C310</f>
        <v>Choose a product from a hobby</v>
      </c>
      <c r="S31" s="295" t="str">
        <f>IF(Badges!O310="A","A","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IF(Badges!O311="A","A"," ")</f>
        <v xml:space="preserve"> </v>
      </c>
    </row>
    <row r="33" spans="1:19" x14ac:dyDescent="0.2">
      <c r="A33" s="292"/>
      <c r="B33" s="293" t="str">
        <f>Badges!C16</f>
        <v>Fix something</v>
      </c>
      <c r="C33" s="295" t="str">
        <f>IF(Badges!O16="A","A"," ")</f>
        <v xml:space="preserve"> </v>
      </c>
      <c r="E33" s="292"/>
      <c r="F33" s="293" t="str">
        <f>Badges!C89</f>
        <v>Try the blue screen</v>
      </c>
      <c r="G33" s="295" t="str">
        <f>IF(Badges!O89="A","A"," ")</f>
        <v xml:space="preserve"> </v>
      </c>
      <c r="I33" s="292"/>
      <c r="J33" s="293" t="str">
        <f>Badges!C163</f>
        <v>Plant an outdoor garden</v>
      </c>
      <c r="K33" s="295" t="str">
        <f>IF(Badges!O162="A","A","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IF(Badges!O17="A","A"," ")</f>
        <v xml:space="preserve"> </v>
      </c>
      <c r="E34" s="292"/>
      <c r="F34" s="293" t="str">
        <f>Badges!C90</f>
        <v>Play makeup artist</v>
      </c>
      <c r="G34" s="295" t="str">
        <f>IF(Badges!O90="A","A"," ")</f>
        <v xml:space="preserve"> </v>
      </c>
      <c r="I34" s="292"/>
      <c r="J34" s="293" t="str">
        <f>Badges!C164</f>
        <v>Plant an indoor garden</v>
      </c>
      <c r="K34" s="295" t="str">
        <f>IF(Badges!O163="A","A"," ")</f>
        <v xml:space="preserve"> </v>
      </c>
      <c r="M34" s="292"/>
      <c r="N34" s="293" t="str">
        <f>Badges!C240</f>
        <v>With an adult, visit an official</v>
      </c>
      <c r="O34" s="295" t="str">
        <f>IF(Badges!O240="A","A"," ")</f>
        <v xml:space="preserve"> </v>
      </c>
      <c r="Q34" s="292"/>
      <c r="R34" s="293" t="str">
        <f>Badges!C313</f>
        <v>Observe</v>
      </c>
      <c r="S34" s="295" t="str">
        <f>IF(Badges!O313="A","A"," ")</f>
        <v xml:space="preserve"> </v>
      </c>
    </row>
    <row r="35" spans="1:19" x14ac:dyDescent="0.2">
      <c r="A35" s="292"/>
      <c r="B35" s="293" t="str">
        <f>Badges!C18</f>
        <v>Add something</v>
      </c>
      <c r="C35" s="295" t="str">
        <f>IF(Badges!O18="A","A"," ")</f>
        <v xml:space="preserve"> </v>
      </c>
      <c r="E35" s="292"/>
      <c r="F35" s="293" t="str">
        <f>Badges!C87</f>
        <v>Figure out centrifugal force</v>
      </c>
      <c r="G35" s="295" t="str">
        <f>IF(Badges!O91="A","A"," ")</f>
        <v xml:space="preserve"> </v>
      </c>
      <c r="I35" s="292"/>
      <c r="J35" s="293" t="str">
        <f>Badges!C165</f>
        <v>Help with planting at a community</v>
      </c>
      <c r="K35" s="295" t="str">
        <f>IF(Badges!O164="A","A"," ")</f>
        <v xml:space="preserve"> </v>
      </c>
      <c r="M35" s="292"/>
      <c r="N35" s="293" t="str">
        <f>Badges!C241</f>
        <v>Invite a geocacher to talk to you</v>
      </c>
      <c r="O35" s="295" t="str">
        <f>IF(Badges!O241="A","A"," ")</f>
        <v xml:space="preserve"> </v>
      </c>
      <c r="Q35" s="292"/>
      <c r="R35" s="293" t="str">
        <f>Badges!C314</f>
        <v>Interview</v>
      </c>
      <c r="S35" s="295" t="str">
        <f>IF(Badges!O314="A","A","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IF(Badges!O242="A","A"," ")</f>
        <v xml:space="preserve"> </v>
      </c>
      <c r="Q36" s="292"/>
      <c r="R36" s="293" t="str">
        <f>Badges!C315</f>
        <v>Photograph</v>
      </c>
      <c r="S36" s="295" t="str">
        <f>IF(Badges!O315="A","A"," ")</f>
        <v xml:space="preserve"> </v>
      </c>
    </row>
    <row r="37" spans="1:19" ht="12.75" customHeight="1" x14ac:dyDescent="0.2">
      <c r="A37" s="292"/>
      <c r="B37" s="293" t="str">
        <f>Badges!C20</f>
        <v>Create a collage</v>
      </c>
      <c r="C37" s="295" t="str">
        <f>IF(Badges!O20="A","A"," ")</f>
        <v xml:space="preserve"> </v>
      </c>
      <c r="E37" s="292"/>
      <c r="F37" s="293" t="str">
        <f>Badges!C93</f>
        <v>Experiment with acoustics</v>
      </c>
      <c r="G37" s="295" t="str">
        <f>IF(Badges!O93="A","A","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IF(Badges!O21="A","A"," ")</f>
        <v xml:space="preserve"> </v>
      </c>
      <c r="E38" s="292"/>
      <c r="F38" s="293" t="str">
        <f>Badges!C94</f>
        <v>Go on an elephant hike</v>
      </c>
      <c r="G38" s="295" t="str">
        <f>IF(Badges!O94="A","A"," ")</f>
        <v xml:space="preserve"> </v>
      </c>
      <c r="I38" s="292"/>
      <c r="J38" s="293" t="str">
        <f>Badges!C170</f>
        <v>Ask an adult helper to find and</v>
      </c>
      <c r="K38" s="295" t="str">
        <f>IF(Badges!O170="A","A"," ")</f>
        <v xml:space="preserve"> </v>
      </c>
      <c r="M38" s="292"/>
      <c r="N38" s="293" t="str">
        <f>Badges!C244</f>
        <v>Find the GPS coordinates of three</v>
      </c>
      <c r="O38" s="295" t="str">
        <f>IF(Badges!O244="A","A"," ")</f>
        <v xml:space="preserve"> </v>
      </c>
      <c r="Q38" s="292"/>
      <c r="R38" s="293" t="str">
        <f>Badges!C317</f>
        <v>Step by step</v>
      </c>
      <c r="S38" s="295" t="str">
        <f>IF(Badges!O317="A","A"," ")</f>
        <v xml:space="preserve"> </v>
      </c>
    </row>
    <row r="39" spans="1:19" x14ac:dyDescent="0.2">
      <c r="A39" s="292"/>
      <c r="B39" s="293" t="str">
        <f>Badges!C22</f>
        <v>Make a gift for someone special</v>
      </c>
      <c r="C39" s="295" t="str">
        <f>IF(Badges!O22="A","A"," ")</f>
        <v xml:space="preserve"> </v>
      </c>
      <c r="E39" s="292"/>
      <c r="F39" s="293" t="str">
        <f>Badges!C91</f>
        <v>Make your own 3-D glasses</v>
      </c>
      <c r="G39" s="295" t="str">
        <f>IF(Badges!O95="A","A"," ")</f>
        <v xml:space="preserve"> </v>
      </c>
      <c r="I39" s="292"/>
      <c r="J39" s="293" t="str">
        <f>Badges!C171</f>
        <v>Shake up a room</v>
      </c>
      <c r="K39" s="295" t="str">
        <f>IF(Badges!O171="A","A"," ")</f>
        <v xml:space="preserve"> </v>
      </c>
      <c r="M39" s="292"/>
      <c r="N39" s="293" t="str">
        <f>Badges!C245</f>
        <v>Hide an item for a friend to find</v>
      </c>
      <c r="O39" s="295" t="str">
        <f>IF(Badges!O245="A","A"," ")</f>
        <v xml:space="preserve"> </v>
      </c>
      <c r="Q39" s="292"/>
      <c r="R39" s="293" t="str">
        <f>Badges!C318</f>
        <v>Draw the product</v>
      </c>
      <c r="S39" s="295" t="str">
        <f>IF(Badges!O318="A","A","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IF(Badges!O172="A","A"," ")</f>
        <v xml:space="preserve"> </v>
      </c>
      <c r="M40" s="292"/>
      <c r="N40" s="293" t="str">
        <f>Badges!C246</f>
        <v>Go on a photo hunt</v>
      </c>
      <c r="O40" s="295" t="str">
        <f>IF(Badges!O246="A","A"," ")</f>
        <v xml:space="preserve"> </v>
      </c>
      <c r="Q40" s="292"/>
      <c r="R40" s="293" t="str">
        <f>Badges!C319</f>
        <v>Analyze a group of products</v>
      </c>
      <c r="S40" s="295" t="str">
        <f>IF(Badges!O319="A","A"," ")</f>
        <v xml:space="preserve"> </v>
      </c>
    </row>
    <row r="41" spans="1:19" x14ac:dyDescent="0.2">
      <c r="A41" s="292"/>
      <c r="B41" s="293" t="str">
        <f>Badges!C24</f>
        <v>Make a digital album</v>
      </c>
      <c r="C41" s="295" t="str">
        <f>IF(Badges!O24="A","A","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IF(Badges!O25="A","A"," ")</f>
        <v xml:space="preserve"> </v>
      </c>
      <c r="E42" s="292"/>
      <c r="F42" s="293" t="str">
        <f>Badges!C100</f>
        <v>Write one haiku and one limerick</v>
      </c>
      <c r="G42" s="295" t="str">
        <f>IF(Badges!O100="A","A"," ")</f>
        <v xml:space="preserve"> </v>
      </c>
      <c r="I42" s="292"/>
      <c r="J42" s="293" t="str">
        <f>Badges!C174</f>
        <v>Learn some classic codes</v>
      </c>
      <c r="K42" s="295" t="str">
        <f>IF(Badges!O174="A","A"," ")</f>
        <v xml:space="preserve"> </v>
      </c>
      <c r="M42" s="292"/>
      <c r="N42" s="293" t="str">
        <f>Badges!C248</f>
        <v>Make something that represents</v>
      </c>
      <c r="O42" s="295" t="str">
        <f>IF(Badges!O248="A","A"," ")</f>
        <v xml:space="preserve"> </v>
      </c>
      <c r="Q42" s="292"/>
      <c r="R42" s="293" t="str">
        <f>Badges!C321</f>
        <v>From terrible to terrific</v>
      </c>
      <c r="S42" s="295" t="str">
        <f>IF(Badges!O321="A","A"," ")</f>
        <v xml:space="preserve"> </v>
      </c>
    </row>
    <row r="43" spans="1:19" ht="12.75" customHeight="1" x14ac:dyDescent="0.2">
      <c r="A43" s="292"/>
      <c r="B43" s="293" t="str">
        <f>Badges!C26</f>
        <v>Start an online photo journal</v>
      </c>
      <c r="C43" s="295" t="str">
        <f>IF(Badges!O26="A","A"," ")</f>
        <v xml:space="preserve"> </v>
      </c>
      <c r="E43" s="292"/>
      <c r="F43" s="293" t="str">
        <f>Badges!C101</f>
        <v>Write one sonnet</v>
      </c>
      <c r="G43" s="295" t="str">
        <f>IF(Badges!O101="A","A"," ")</f>
        <v xml:space="preserve"> </v>
      </c>
      <c r="I43" s="292"/>
      <c r="J43" s="293" t="str">
        <f>Badges!C175</f>
        <v>Create your own code with your</v>
      </c>
      <c r="K43" s="295" t="str">
        <f>IF(Badges!O175="A","A"," ")</f>
        <v xml:space="preserve"> </v>
      </c>
      <c r="M43" s="292"/>
      <c r="N43" s="293" t="str">
        <f>Badges!C249</f>
        <v>Make a piece of jewelry</v>
      </c>
      <c r="O43" s="295" t="str">
        <f>IF(Badges!O249="A","A"," ")</f>
        <v xml:space="preserve"> </v>
      </c>
      <c r="Q43" s="292"/>
      <c r="R43" s="293" t="str">
        <f>Badges!C322</f>
        <v>Troubleshoot</v>
      </c>
      <c r="S43" s="295" t="str">
        <f>IF(Badges!O322="A","A"," ")</f>
        <v xml:space="preserve"> </v>
      </c>
    </row>
    <row r="44" spans="1:19" x14ac:dyDescent="0.2">
      <c r="A44" s="500" t="str">
        <f>Badges!B29</f>
        <v>Staying Fit</v>
      </c>
      <c r="B44" s="501"/>
      <c r="C44" s="501"/>
      <c r="E44" s="292"/>
      <c r="F44" s="293" t="str">
        <f>Badges!C102</f>
        <v>Write a free-verse poem</v>
      </c>
      <c r="G44" s="295" t="str">
        <f>IF(Badges!O102="A","A"," ")</f>
        <v xml:space="preserve"> </v>
      </c>
      <c r="I44" s="292"/>
      <c r="J44" s="293" t="str">
        <f>Badges!C176</f>
        <v>Make invisible inks</v>
      </c>
      <c r="K44" s="295" t="str">
        <f>IF(Badges!O176="A","A"," ")</f>
        <v xml:space="preserve"> </v>
      </c>
      <c r="M44" s="292"/>
      <c r="N44" s="293" t="str">
        <f>Badges!C250</f>
        <v>Make something that represents</v>
      </c>
      <c r="O44" s="295" t="str">
        <f>IF(Badges!O250="A","A"," ")</f>
        <v xml:space="preserve"> </v>
      </c>
      <c r="Q44" s="292"/>
      <c r="R44" s="293" t="str">
        <f>Badges!C323</f>
        <v>Fire the product, keep the job</v>
      </c>
      <c r="S44" s="295" t="str">
        <f>IF(Badges!O323="A","A","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IF(Badges!O31="A","A"," ")</f>
        <v xml:space="preserve"> </v>
      </c>
      <c r="E46" s="292"/>
      <c r="F46" s="293" t="str">
        <f>Badges!C104</f>
        <v>Mystery</v>
      </c>
      <c r="G46" s="295" t="str">
        <f>IF(Badges!O104="A","A"," ")</f>
        <v xml:space="preserve"> </v>
      </c>
      <c r="I46" s="292"/>
      <c r="J46" s="293" t="str">
        <f>Badges!C178</f>
        <v>Study three sets of prints</v>
      </c>
      <c r="K46" s="295" t="str">
        <f>IF(Badges!O178="A","A"," ")</f>
        <v xml:space="preserve"> </v>
      </c>
      <c r="M46" s="292"/>
      <c r="N46" s="293" t="str">
        <f>Badges!C252</f>
        <v>Make it a hiking adventure</v>
      </c>
      <c r="O46" s="295" t="str">
        <f>IF(Badges!O252="A","A"," ")</f>
        <v xml:space="preserve"> </v>
      </c>
      <c r="Q46" s="292"/>
      <c r="R46" s="293" t="str">
        <f>Badges!C325</f>
        <v>Draw your idea</v>
      </c>
      <c r="S46" s="295" t="str">
        <f>IF(Badges!O325="A","A"," ")</f>
        <v xml:space="preserve"> </v>
      </c>
    </row>
    <row r="47" spans="1:19" x14ac:dyDescent="0.2">
      <c r="A47" s="292"/>
      <c r="B47" s="293" t="str">
        <f>Badges!C32</f>
        <v>Find a way to make your day more</v>
      </c>
      <c r="C47" s="295" t="str">
        <f>IF(Badges!O32="A","A"," ")</f>
        <v xml:space="preserve"> </v>
      </c>
      <c r="E47" s="292"/>
      <c r="F47" s="293" t="str">
        <f>Badges!C105</f>
        <v>Humor</v>
      </c>
      <c r="G47" s="295" t="str">
        <f>IF(Badges!O105="A","A"," ")</f>
        <v xml:space="preserve"> </v>
      </c>
      <c r="I47" s="292"/>
      <c r="J47" s="293" t="str">
        <f>Badges!C179</f>
        <v>Make your own identity card</v>
      </c>
      <c r="K47" s="295" t="str">
        <f>IF(Badges!O179="A","A"," ")</f>
        <v xml:space="preserve"> </v>
      </c>
      <c r="M47" s="292"/>
      <c r="N47" s="293" t="str">
        <f>Badges!C253</f>
        <v>Take a multi-cache adventure</v>
      </c>
      <c r="O47" s="295" t="str">
        <f>IF(Badges!O253="A","A"," ")</f>
        <v xml:space="preserve"> </v>
      </c>
      <c r="Q47" s="292"/>
      <c r="R47" s="293" t="str">
        <f>Badges!C326</f>
        <v>Build a prototype</v>
      </c>
      <c r="S47" s="295" t="str">
        <f>IF(Badges!O326="A","A"," ")</f>
        <v xml:space="preserve"> </v>
      </c>
    </row>
    <row r="48" spans="1:19" x14ac:dyDescent="0.2">
      <c r="A48" s="292"/>
      <c r="B48" s="293" t="str">
        <f>Badges!C33</f>
        <v>Forget being a couch potato</v>
      </c>
      <c r="C48" s="295" t="str">
        <f>IF(Badges!O33="A","A"," ")</f>
        <v xml:space="preserve"> </v>
      </c>
      <c r="E48" s="292"/>
      <c r="F48" s="293" t="str">
        <f>Badges!C106</f>
        <v>Adventure</v>
      </c>
      <c r="G48" s="295" t="str">
        <f>IF(Badges!O106="A","A"," ")</f>
        <v xml:space="preserve"> </v>
      </c>
      <c r="I48" s="292"/>
      <c r="J48" s="293" t="str">
        <f>Badges!C180</f>
        <v>Get fingerprinted at your local police</v>
      </c>
      <c r="K48" s="295" t="str">
        <f>IF(Badges!O180="A","A"," ")</f>
        <v xml:space="preserve"> </v>
      </c>
      <c r="M48" s="292"/>
      <c r="N48" s="293" t="str">
        <f>Badges!C254</f>
        <v>Go on a themed adventure</v>
      </c>
      <c r="O48" s="295" t="str">
        <f>IF(Badges!O254="A","A"," ")</f>
        <v xml:space="preserve"> </v>
      </c>
      <c r="Q48" s="292"/>
      <c r="R48" s="293" t="str">
        <f>Badges!C327</f>
        <v>Make your change on the original</v>
      </c>
      <c r="S48" s="295" t="str">
        <f>IF(Badges!O327="A","A","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IF(Badges!O35="A","A"," ")</f>
        <v xml:space="preserve"> </v>
      </c>
      <c r="E50" s="292"/>
      <c r="F50" s="293" t="str">
        <f>Badges!C108</f>
        <v>A favorite Girl Scout memory</v>
      </c>
      <c r="G50" s="295" t="str">
        <f>IF(Badges!O108="A","A"," ")</f>
        <v xml:space="preserve"> </v>
      </c>
      <c r="I50" s="292"/>
      <c r="J50" s="293" t="str">
        <f>Badges!C182</f>
        <v>Look at three kinds of "evidence"</v>
      </c>
      <c r="K50" s="295" t="str">
        <f>IF(Badges!O182="A","A"," ")</f>
        <v xml:space="preserve"> </v>
      </c>
      <c r="M50" s="292"/>
      <c r="N50" s="293" t="str">
        <f>Badges!C256</f>
        <v>Make a bug go around the world</v>
      </c>
      <c r="O50" s="295" t="str">
        <f>IF(Badges!O256="A","A"," ")</f>
        <v xml:space="preserve"> </v>
      </c>
      <c r="Q50" s="292">
        <v>1</v>
      </c>
      <c r="R50" s="293" t="str">
        <f>Badges!C331</f>
        <v>Hold a conversation</v>
      </c>
      <c r="S50" s="294"/>
    </row>
    <row r="51" spans="1:19" x14ac:dyDescent="0.2">
      <c r="A51" s="292"/>
      <c r="B51" s="293" t="str">
        <f>Badges!C36</f>
        <v>Play a brainstorm game</v>
      </c>
      <c r="C51" s="295" t="str">
        <f>IF(Badges!O36="A","A"," ")</f>
        <v xml:space="preserve"> </v>
      </c>
      <c r="E51" s="292"/>
      <c r="F51" s="293" t="str">
        <f>Badges!C109</f>
        <v>A memorable day</v>
      </c>
      <c r="G51" s="295" t="str">
        <f>IF(Badges!O109="A","A"," ")</f>
        <v xml:space="preserve"> </v>
      </c>
      <c r="I51" s="292"/>
      <c r="J51" s="293" t="str">
        <f>Badges!C183</f>
        <v>Find out about DNA</v>
      </c>
      <c r="K51" s="295" t="str">
        <f>IF(Badges!O183="A","A"," ")</f>
        <v xml:space="preserve"> </v>
      </c>
      <c r="M51" s="292"/>
      <c r="N51" s="293" t="str">
        <f>Badges!C257</f>
        <v>Have your bug follow the girls</v>
      </c>
      <c r="O51" s="295" t="str">
        <f>IF(Badges!O257="A","A"," ")</f>
        <v xml:space="preserve"> </v>
      </c>
      <c r="Q51" s="292"/>
      <c r="R51" s="293" t="str">
        <f>Badges!C332</f>
        <v>Practice conversation starters</v>
      </c>
      <c r="S51" s="295" t="str">
        <f>IF(Badges!O332="A","A"," ")</f>
        <v xml:space="preserve"> </v>
      </c>
    </row>
    <row r="52" spans="1:19" x14ac:dyDescent="0.2">
      <c r="A52" s="292"/>
      <c r="B52" s="293" t="str">
        <f>Badges!C37</f>
        <v>Nutrient scavenger hunt</v>
      </c>
      <c r="C52" s="295" t="str">
        <f>IF(Badges!O37="A","A"," ")</f>
        <v xml:space="preserve"> </v>
      </c>
      <c r="E52" s="292"/>
      <c r="F52" s="293" t="str">
        <f>Badges!C110</f>
        <v>A big adventure</v>
      </c>
      <c r="G52" s="295" t="str">
        <f>IF(Badges!O110="A","A"," ")</f>
        <v xml:space="preserve"> </v>
      </c>
      <c r="I52" s="292"/>
      <c r="J52" s="293" t="str">
        <f>Badges!C184</f>
        <v>Detect handwriting details</v>
      </c>
      <c r="K52" s="295" t="str">
        <f>IF(Badges!O184="A","A"," ")</f>
        <v xml:space="preserve"> </v>
      </c>
      <c r="M52" s="292"/>
      <c r="N52" s="293" t="str">
        <f>Badges!C258</f>
        <v>Track a bug's travels</v>
      </c>
      <c r="O52" s="295" t="str">
        <f>IF(Badges!O258="A","A"," ")</f>
        <v xml:space="preserve"> </v>
      </c>
      <c r="Q52" s="292"/>
      <c r="R52" s="293" t="str">
        <f>Badges!C333</f>
        <v>Invite an expert to come talk about</v>
      </c>
      <c r="S52" s="295" t="str">
        <f>IF(Badges!O333="A","A","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IF(Badges!O334="A","A"," ")</f>
        <v xml:space="preserve"> </v>
      </c>
    </row>
    <row r="54" spans="1:19" x14ac:dyDescent="0.2">
      <c r="A54" s="292"/>
      <c r="B54" s="293" t="str">
        <f>Badges!C39</f>
        <v>Dear self</v>
      </c>
      <c r="C54" s="295" t="str">
        <f>IF(Badges!O39="A","A"," ")</f>
        <v xml:space="preserve"> </v>
      </c>
      <c r="E54" s="292"/>
      <c r="F54" s="293" t="str">
        <f>Badges!C112</f>
        <v>An interview article</v>
      </c>
      <c r="G54" s="295" t="str">
        <f>IF(Badges!O112="A","A"," ")</f>
        <v xml:space="preserve"> </v>
      </c>
      <c r="I54" s="292"/>
      <c r="J54" s="293" t="str">
        <f>Badges!C186</f>
        <v>Ask friends to create a clue hunt</v>
      </c>
      <c r="K54" s="295" t="str">
        <f>IF(Badges!O186="A","A","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IF(Badges!O40="A","A"," ")</f>
        <v xml:space="preserve"> </v>
      </c>
      <c r="E55" s="292"/>
      <c r="F55" s="293" t="str">
        <f>Badges!C113</f>
        <v>A news story</v>
      </c>
      <c r="G55" s="295" t="str">
        <f>IF(Badges!O113="A","A"," ")</f>
        <v xml:space="preserve"> </v>
      </c>
      <c r="I55" s="292"/>
      <c r="J55" s="293" t="str">
        <f>Badges!C187</f>
        <v>Find clues "on the scene"</v>
      </c>
      <c r="K55" s="295" t="str">
        <f>IF(Badges!O187="A","A"," ")</f>
        <v xml:space="preserve"> </v>
      </c>
      <c r="M55" s="292"/>
      <c r="N55" s="293" t="str">
        <f>Badges!C263</f>
        <v>Observe a pet or tame animal</v>
      </c>
      <c r="O55" s="295" t="str">
        <f>IF(Badges!O263="A","A"," ")</f>
        <v xml:space="preserve"> </v>
      </c>
      <c r="Q55" s="292"/>
      <c r="R55" s="293" t="str">
        <f>Badges!C336</f>
        <v>Brainstorm five things not to do at</v>
      </c>
      <c r="S55" s="295" t="str">
        <f>IF(Badges!O336="A","A"," ")</f>
        <v xml:space="preserve"> </v>
      </c>
    </row>
    <row r="56" spans="1:19" x14ac:dyDescent="0.2">
      <c r="A56" s="292"/>
      <c r="B56" s="293" t="str">
        <f>Badges!C41</f>
        <v>Create a stress-free zone</v>
      </c>
      <c r="C56" s="295" t="str">
        <f>IF(Badges!O41="A","A"," ")</f>
        <v xml:space="preserve"> </v>
      </c>
      <c r="E56" s="292"/>
      <c r="F56" s="293" t="str">
        <f>Badges!C114</f>
        <v>A "roundup" article</v>
      </c>
      <c r="G56" s="295" t="str">
        <f>IF(Badges!O114="A","A"," ")</f>
        <v xml:space="preserve"> </v>
      </c>
      <c r="I56" s="292"/>
      <c r="J56" s="293" t="str">
        <f>Badges!C188</f>
        <v>Solve three online mysteries.</v>
      </c>
      <c r="K56" s="295" t="str">
        <f>IF(Badges!O188="A","A"," ")</f>
        <v xml:space="preserve"> </v>
      </c>
      <c r="M56" s="292"/>
      <c r="N56" s="293" t="str">
        <f>Badges!C264</f>
        <v>Make a skit or puppet show about</v>
      </c>
      <c r="O56" s="295" t="str">
        <f>IF(Badges!O264="A","A"," ")</f>
        <v xml:space="preserve"> </v>
      </c>
      <c r="Q56" s="292"/>
      <c r="R56" s="293" t="str">
        <f>Badges!C337</f>
        <v>Set the table</v>
      </c>
      <c r="S56" s="295" t="str">
        <f>IF(Badges!O337="A","A","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IF(Badges!O265="A","A"," ")</f>
        <v xml:space="preserve"> </v>
      </c>
      <c r="Q57" s="292"/>
      <c r="R57" s="293" t="str">
        <f>Badges!C338</f>
        <v>Study table manners from other</v>
      </c>
      <c r="S57" s="295" t="str">
        <f>IF(Badges!O338="A","A"," ")</f>
        <v xml:space="preserve"> </v>
      </c>
    </row>
    <row r="58" spans="1:19" x14ac:dyDescent="0.2">
      <c r="A58" s="292"/>
      <c r="B58" s="293" t="str">
        <f>Badges!C43</f>
        <v>Review health websites</v>
      </c>
      <c r="C58" s="295" t="str">
        <f>IF(Badges!O43="A","A"," ")</f>
        <v xml:space="preserve"> </v>
      </c>
      <c r="E58" s="292"/>
      <c r="F58" s="293" t="str">
        <f>Badges!C116</f>
        <v>A favorite animal</v>
      </c>
      <c r="G58" s="295" t="str">
        <f>IF(Badges!O116="A","A","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IF(Badges!O44="A","A"," ")</f>
        <v xml:space="preserve"> </v>
      </c>
      <c r="E59" s="292"/>
      <c r="F59" s="293" t="str">
        <f>Badges!C117</f>
        <v>A place you'd like to visit</v>
      </c>
      <c r="G59" s="295" t="str">
        <f>IF(Badges!O117="A","A"," ")</f>
        <v xml:space="preserve"> </v>
      </c>
      <c r="I59" s="292"/>
      <c r="J59" s="293" t="str">
        <f>Badges!C193</f>
        <v>Talk to an experienced camper</v>
      </c>
      <c r="K59" s="295" t="str">
        <f>IF(Badges!O193="A","A"," ")</f>
        <v xml:space="preserve"> </v>
      </c>
      <c r="M59" s="292"/>
      <c r="N59" s="293" t="str">
        <f>Badges!C267</f>
        <v>Visit a zoo or animal sanctuary</v>
      </c>
      <c r="O59" s="295" t="str">
        <f>IF(Badges!O267="A","A"," ")</f>
        <v xml:space="preserve"> </v>
      </c>
      <c r="Q59" s="292"/>
      <c r="R59" s="293" t="str">
        <f>Badges!C340</f>
        <v>Wedding</v>
      </c>
      <c r="S59" s="295" t="str">
        <f>IF(Badges!O340="A","A"," ")</f>
        <v xml:space="preserve"> </v>
      </c>
    </row>
    <row r="60" spans="1:19" x14ac:dyDescent="0.2">
      <c r="A60" s="292"/>
      <c r="B60" s="293" t="str">
        <f>Badges!C45</f>
        <v>Find truth in advertising</v>
      </c>
      <c r="C60" s="295" t="str">
        <f>IF(Badges!O45="A","A"," ")</f>
        <v xml:space="preserve"> </v>
      </c>
      <c r="E60" s="292"/>
      <c r="F60" s="293" t="str">
        <f>Badges!C118</f>
        <v>Your favorite book</v>
      </c>
      <c r="G60" s="295" t="str">
        <f>IF(Badges!O118="A","A"," ")</f>
        <v xml:space="preserve"> </v>
      </c>
      <c r="I60" s="292"/>
      <c r="J60" s="293" t="str">
        <f>Badges!C194</f>
        <v>Go to an outdoor store</v>
      </c>
      <c r="K60" s="295" t="str">
        <f>IF(Badges!O194="A","A"," ")</f>
        <v xml:space="preserve"> </v>
      </c>
      <c r="M60" s="292"/>
      <c r="N60" s="293" t="str">
        <f>Badges!C268</f>
        <v>Explore an animal habitat near</v>
      </c>
      <c r="O60" s="295" t="str">
        <f>IF(Badges!O268="A","A"," ")</f>
        <v xml:space="preserve"> </v>
      </c>
      <c r="Q60" s="292"/>
      <c r="R60" s="293" t="str">
        <f>Badges!C341</f>
        <v>Funeral or wake</v>
      </c>
      <c r="S60" s="295" t="str">
        <f>IF(Badges!O341="A","A","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IF(Badges!O195="A","A"," ")</f>
        <v xml:space="preserve"> </v>
      </c>
      <c r="M61" s="292"/>
      <c r="N61" s="293" t="str">
        <f>Badges!C269</f>
        <v>Make a habitat collage</v>
      </c>
      <c r="O61" s="295" t="str">
        <f>IF(Badges!O269="A","A"," ")</f>
        <v xml:space="preserve"> </v>
      </c>
      <c r="Q61" s="292"/>
      <c r="R61" s="293" t="str">
        <f>Badges!C342</f>
        <v>Coming-of-age ceremony</v>
      </c>
      <c r="S61" s="295" t="str">
        <f>IF(Badges!O342="A","A"," ")</f>
        <v xml:space="preserve"> </v>
      </c>
    </row>
    <row r="62" spans="1:19" ht="12.75" customHeight="1" x14ac:dyDescent="0.2">
      <c r="A62" s="292"/>
      <c r="B62" s="293" t="str">
        <f>Badges!C47</f>
        <v>Have a "slow food" dinner</v>
      </c>
      <c r="C62" s="295" t="str">
        <f>IF(Badges!O47="A","A","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IF(Badges!O48="A","A"," ")</f>
        <v xml:space="preserve"> </v>
      </c>
      <c r="E63" s="292"/>
      <c r="F63" s="293" t="str">
        <f>Badges!C124</f>
        <v>Visit a jewelry store or jewelry artist</v>
      </c>
      <c r="G63" s="295" t="str">
        <f>IF(Badges!O124="A","A"," ")</f>
        <v xml:space="preserve"> </v>
      </c>
      <c r="I63" s="292"/>
      <c r="J63" s="293" t="str">
        <f>Badges!C197</f>
        <v>Tie useful knots</v>
      </c>
      <c r="K63" s="295" t="str">
        <f>IF(Badges!O197="A","A"," ")</f>
        <v xml:space="preserve"> </v>
      </c>
      <c r="M63" s="292"/>
      <c r="N63" s="293" t="str">
        <f>Badges!C271</f>
        <v>Check out baby-animal habitats</v>
      </c>
      <c r="O63" s="295" t="str">
        <f>IF(Badges!O271="A","A"," ")</f>
        <v xml:space="preserve"> </v>
      </c>
      <c r="Q63" s="292"/>
      <c r="R63" s="293" t="str">
        <f>Badges!C344</f>
        <v>Thank the host</v>
      </c>
      <c r="S63" s="295" t="str">
        <f>IF(Badges!O344="A","A"," ")</f>
        <v xml:space="preserve"> </v>
      </c>
    </row>
    <row r="64" spans="1:19" x14ac:dyDescent="0.2">
      <c r="A64" s="292"/>
      <c r="B64" s="293" t="str">
        <f>Badges!C49</f>
        <v>Have a family check-in night</v>
      </c>
      <c r="C64" s="295" t="str">
        <f>IF(Badges!O49="A","A"," ")</f>
        <v xml:space="preserve"> </v>
      </c>
      <c r="E64" s="292"/>
      <c r="F64" s="293" t="str">
        <f>Badges!C125</f>
        <v>Visit a museum with an exhibit on</v>
      </c>
      <c r="G64" s="295" t="str">
        <f>IF(Badges!O125="A","A"," ")</f>
        <v xml:space="preserve"> </v>
      </c>
      <c r="I64" s="292"/>
      <c r="J64" s="293" t="str">
        <f>Badges!C198</f>
        <v>Use a map and compass or GPS</v>
      </c>
      <c r="K64" s="295" t="str">
        <f>IF(Badges!O198="A","A"," ")</f>
        <v xml:space="preserve"> </v>
      </c>
      <c r="M64" s="292"/>
      <c r="N64" s="293" t="str">
        <f>Badges!C272</f>
        <v>Make your own animal house</v>
      </c>
      <c r="O64" s="295" t="str">
        <f>IF(Badges!O272="A","A"," ")</f>
        <v xml:space="preserve"> </v>
      </c>
      <c r="Q64" s="292"/>
      <c r="R64" s="293" t="str">
        <f>Badges!C345</f>
        <v>Handwrite a thank-you note</v>
      </c>
      <c r="S64" s="295" t="str">
        <f>IF(Badges!O345="A","A"," ")</f>
        <v xml:space="preserve"> </v>
      </c>
    </row>
    <row r="65" spans="1:19" x14ac:dyDescent="0.2">
      <c r="A65" s="500" t="str">
        <f>Badges!B52</f>
        <v>Musician</v>
      </c>
      <c r="B65" s="501"/>
      <c r="C65" s="501"/>
      <c r="E65" s="292"/>
      <c r="F65" s="293" t="str">
        <f>Badges!C126</f>
        <v>Invite a jewelry maker to talk to your</v>
      </c>
      <c r="G65" s="295" t="str">
        <f>IF(Badges!O126="A","A"," ")</f>
        <v xml:space="preserve"> </v>
      </c>
      <c r="I65" s="292"/>
      <c r="J65" s="293" t="str">
        <f>Badges!C199</f>
        <v>Build a campfire</v>
      </c>
      <c r="K65" s="295" t="str">
        <f>IF(Badges!O199="A","A"," ")</f>
        <v xml:space="preserve"> </v>
      </c>
      <c r="M65" s="292"/>
      <c r="N65" s="293" t="str">
        <f>Badges!C273</f>
        <v>Insulate your own "nest."</v>
      </c>
      <c r="O65" s="295" t="str">
        <f>IF(Badges!O273="A","A"," ")</f>
        <v xml:space="preserve"> </v>
      </c>
      <c r="Q65" s="292"/>
      <c r="R65" s="293" t="str">
        <f>Badges!C346</f>
        <v>Make a thank-you gift</v>
      </c>
      <c r="S65" s="295" t="str">
        <f>IF(Badges!O346="A","A","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IF(Badges!O54="A","A"," ")</f>
        <v xml:space="preserve"> </v>
      </c>
      <c r="E67" s="292"/>
      <c r="F67" s="293" t="str">
        <f>Badges!C128</f>
        <v>Make a chain-loop necklace or</v>
      </c>
      <c r="G67" s="295" t="str">
        <f>IF(Badges!O128="A","A"," ")</f>
        <v xml:space="preserve"> </v>
      </c>
      <c r="I67" s="292"/>
      <c r="J67" s="293" t="str">
        <f>Badges!C201</f>
        <v>Make a one-pot meal</v>
      </c>
      <c r="K67" s="295" t="str">
        <f>IF(Badges!O201="A","A"," ")</f>
        <v xml:space="preserve"> </v>
      </c>
      <c r="M67" s="292"/>
      <c r="N67" s="293" t="str">
        <f>Badges!C275</f>
        <v>The Artic Circle</v>
      </c>
      <c r="O67" s="295" t="str">
        <f>IF(Badges!O275="A","A"," ")</f>
        <v xml:space="preserve"> </v>
      </c>
      <c r="Q67" s="292"/>
      <c r="R67" s="293" t="str">
        <f>Badges!C348</f>
        <v>Other Girl Scouts</v>
      </c>
      <c r="S67" s="295" t="str">
        <f>IF(Badges!O348="A","A"," ")</f>
        <v xml:space="preserve"> </v>
      </c>
    </row>
    <row r="68" spans="1:19" x14ac:dyDescent="0.2">
      <c r="A68" s="292"/>
      <c r="B68" s="293" t="str">
        <f>Badges!C55</f>
        <v>Be a conductor</v>
      </c>
      <c r="C68" s="295" t="str">
        <f>IF(Badges!O55="A","A"," ")</f>
        <v xml:space="preserve"> </v>
      </c>
      <c r="E68" s="292"/>
      <c r="F68" s="293" t="str">
        <f>Badges!C129</f>
        <v>Make a pendant with a photo or</v>
      </c>
      <c r="G68" s="295" t="str">
        <f>IF(Badges!O129="A","A"," ")</f>
        <v xml:space="preserve"> </v>
      </c>
      <c r="I68" s="292"/>
      <c r="J68" s="293" t="str">
        <f>Badges!C202</f>
        <v>Cook in foil</v>
      </c>
      <c r="K68" s="295" t="str">
        <f>IF(Badges!O202="A","A"," ")</f>
        <v xml:space="preserve"> </v>
      </c>
      <c r="M68" s="292"/>
      <c r="N68" s="293" t="str">
        <f>Badges!C276</f>
        <v>The Gulf of Mexico</v>
      </c>
      <c r="O68" s="295" t="str">
        <f>IF(Badges!O276="A","A"," ")</f>
        <v xml:space="preserve"> </v>
      </c>
      <c r="Q68" s="292"/>
      <c r="R68" s="293" t="str">
        <f>Badges!C349</f>
        <v>Your friends and their parents</v>
      </c>
      <c r="S68" s="295" t="str">
        <f>IF(Badges!O349="A","A"," ")</f>
        <v xml:space="preserve"> </v>
      </c>
    </row>
    <row r="69" spans="1:19" x14ac:dyDescent="0.2">
      <c r="A69" s="292"/>
      <c r="B69" s="293" t="str">
        <f>Badges!C56</f>
        <v>Get in the musical mood</v>
      </c>
      <c r="C69" s="295" t="str">
        <f>IF(Badges!O56="A","A"," ")</f>
        <v xml:space="preserve"> </v>
      </c>
      <c r="E69" s="292"/>
      <c r="F69" s="293" t="str">
        <f>Badges!C130</f>
        <v>Make earrings by twisting wire into</v>
      </c>
      <c r="G69" s="295" t="str">
        <f>IF(Badges!O130="A","A"," ")</f>
        <v xml:space="preserve"> </v>
      </c>
      <c r="I69" s="292"/>
      <c r="J69" s="293" t="str">
        <f>Badges!C203</f>
        <v>Cook a meal on a stick</v>
      </c>
      <c r="K69" s="295" t="str">
        <f>IF(Badges!O203="A","A"," ")</f>
        <v xml:space="preserve"> </v>
      </c>
      <c r="M69" s="292"/>
      <c r="N69" s="293" t="str">
        <f>Badges!C277</f>
        <v>The Amazon rain forest</v>
      </c>
      <c r="O69" s="295" t="str">
        <f>IF(Badges!O277="A","A"," ")</f>
        <v xml:space="preserve"> </v>
      </c>
      <c r="Q69" s="292"/>
      <c r="R69" s="293" t="str">
        <f>Badges!C350</f>
        <v>Everyone in your class</v>
      </c>
      <c r="S69" s="295" t="str">
        <f>IF(Badges!O350="A","A"," ")</f>
        <v xml:space="preserve"> </v>
      </c>
    </row>
    <row r="70" spans="1:19" ht="23.25" x14ac:dyDescent="0.35">
      <c r="A70" s="507" t="str">
        <f ca="1">MID(CELL("filename",A8),FIND(IF(ISERROR(FIND("]",CELL("filename",A8))),"$","]"),CELL("filename",A8))+1,256)</f>
        <v>Junior 12</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IF('Age-Level'!O9="C","C",IF('Age-Level'!O9="P","P",""))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IF('Age-Level'!O11="A","A"," ")</f>
        <v xml:space="preserve"> </v>
      </c>
    </row>
    <row r="73" spans="1:19" x14ac:dyDescent="0.2">
      <c r="A73" s="505" t="str">
        <f>Summary!A22</f>
        <v>Drawing</v>
      </c>
      <c r="B73" s="506"/>
      <c r="C73" s="296" t="str">
        <f>IF(Badges!O376="C","C",IF(Badges!O376="P","P",""))</f>
        <v/>
      </c>
      <c r="E73" s="292"/>
      <c r="F73" s="293" t="str">
        <f>Badges!C387</f>
        <v xml:space="preserve">Work with an older athlete in </v>
      </c>
      <c r="G73" s="295" t="str">
        <f>IF(Badges!O387="A","A"," ")</f>
        <v xml:space="preserve"> </v>
      </c>
      <c r="I73" s="292"/>
      <c r="J73" s="293" t="str">
        <f>Badges!C460</f>
        <v>With your Junior friends, organize</v>
      </c>
      <c r="K73" s="295" t="str">
        <f>IF(Badges!O460="A","A"," ")</f>
        <v xml:space="preserve"> </v>
      </c>
      <c r="M73" s="292"/>
      <c r="N73" s="293" t="str">
        <f>Badges!C534</f>
        <v>Pitch your pretend business</v>
      </c>
      <c r="O73" s="295" t="str">
        <f>IF(Badges!O534="A","A"," ")</f>
        <v xml:space="preserve"> </v>
      </c>
      <c r="Q73" s="499" t="str">
        <f>'Age-Level'!C12</f>
        <v>Cookie Sales (Year 1)</v>
      </c>
      <c r="R73" s="499"/>
      <c r="S73" s="304" t="str">
        <f>IF('Age-Level'!O12="A","A"," ")</f>
        <v xml:space="preserve"> </v>
      </c>
    </row>
    <row r="74" spans="1:19" x14ac:dyDescent="0.2">
      <c r="A74" s="497" t="str">
        <f>Summary!A23</f>
        <v>Practice with Purpose</v>
      </c>
      <c r="B74" s="498"/>
      <c r="C74" s="297" t="str">
        <f>IF(Badges!O399="C","C",IF(Badges!O399="P","P",""))</f>
        <v/>
      </c>
      <c r="E74" s="292"/>
      <c r="F74" s="293" t="str">
        <f>Badges!C388</f>
        <v>Work with an expert, coach</v>
      </c>
      <c r="G74" s="295" t="str">
        <f>IF(Badges!O388="A","A"," ")</f>
        <v xml:space="preserve"> </v>
      </c>
      <c r="I74" s="292"/>
      <c r="J74" s="293" t="str">
        <f>Badges!C461</f>
        <v>Research situations that require</v>
      </c>
      <c r="K74" s="295" t="str">
        <f>IF(Badges!O461="A","A"," ")</f>
        <v xml:space="preserve"> </v>
      </c>
      <c r="M74" s="292"/>
      <c r="N74" s="293" t="str">
        <f>Badges!C535</f>
        <v>Conduct a "focus group"</v>
      </c>
      <c r="O74" s="295" t="str">
        <f>IF(Badges!O535="A","A"," ")</f>
        <v xml:space="preserve"> </v>
      </c>
      <c r="Q74" s="499" t="str">
        <f>'Age-Level'!C13</f>
        <v>Cookie Pin (Year 1)</v>
      </c>
      <c r="R74" s="499"/>
      <c r="S74" s="304" t="str">
        <f>IF('Age-Level'!O13="A","A"," ")</f>
        <v xml:space="preserve"> </v>
      </c>
    </row>
    <row r="75" spans="1:19" x14ac:dyDescent="0.2">
      <c r="A75" s="497" t="str">
        <f>Summary!A24</f>
        <v>Inside Government</v>
      </c>
      <c r="B75" s="498"/>
      <c r="C75" s="297" t="str">
        <f>IF(Badges!O422="C","C",IF(Badges!O422="P","P",""))</f>
        <v/>
      </c>
      <c r="E75" s="292"/>
      <c r="F75" s="293" t="str">
        <f>Badges!C389</f>
        <v xml:space="preserve">Find a video with strength </v>
      </c>
      <c r="G75" s="295" t="str">
        <f>IF(Badges!O389="A","A"," ")</f>
        <v xml:space="preserve"> </v>
      </c>
      <c r="I75" s="292"/>
      <c r="J75" s="293" t="str">
        <f>Badges!C462</f>
        <v>Go on a field trip to an ER</v>
      </c>
      <c r="K75" s="295" t="str">
        <f>IF(Badges!O462="A","A"," ")</f>
        <v xml:space="preserve"> </v>
      </c>
      <c r="M75" s="292"/>
      <c r="N75" s="293" t="str">
        <f>Badges!C536</f>
        <v>Do a survey</v>
      </c>
      <c r="O75" s="295" t="str">
        <f>IF(Badges!O536="A","A"," ")</f>
        <v xml:space="preserve"> </v>
      </c>
      <c r="Q75" s="499" t="str">
        <f>'Age-Level'!C14</f>
        <v>Cookie Rally (Year 2)</v>
      </c>
      <c r="R75" s="499"/>
      <c r="S75" s="304" t="str">
        <f>IF('Age-Level'!O14="A","A"," ")</f>
        <v xml:space="preserve"> </v>
      </c>
    </row>
    <row r="76" spans="1:19" x14ac:dyDescent="0.2">
      <c r="A76" s="497" t="str">
        <f>Summary!A25</f>
        <v>Simple Meals</v>
      </c>
      <c r="B76" s="498"/>
      <c r="C76" s="297" t="str">
        <f>IF(Badges!O445="C","C",IF(Badges!O445="P","P",""))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IF('Age-Level'!O15="A","A"," ")</f>
        <v xml:space="preserve"> </v>
      </c>
    </row>
    <row r="77" spans="1:19" x14ac:dyDescent="0.2">
      <c r="A77" s="497" t="str">
        <f>Summary!A26</f>
        <v>Junior First Aid</v>
      </c>
      <c r="B77" s="498"/>
      <c r="C77" s="297" t="str">
        <f>IF(Badges!O468="C","C",IF(Badges!O468="P","P",""))</f>
        <v/>
      </c>
      <c r="E77" s="292"/>
      <c r="F77" s="293" t="str">
        <f>Badges!C391</f>
        <v>Talk to a coach or gym teacher</v>
      </c>
      <c r="G77" s="295" t="str">
        <f>IF(Badges!O391="A","A"," ")</f>
        <v xml:space="preserve"> </v>
      </c>
      <c r="I77" s="292"/>
      <c r="J77" s="293" t="str">
        <f>Badges!C464</f>
        <v>Read about illnesses and how to</v>
      </c>
      <c r="K77" s="295" t="str">
        <f>IF(Badges!O464="A","A"," ")</f>
        <v xml:space="preserve"> </v>
      </c>
      <c r="M77" s="292">
        <v>1</v>
      </c>
      <c r="N77" s="293" t="str">
        <f>Badges!C540</f>
        <v>Explore your needs and wants</v>
      </c>
      <c r="O77" s="294"/>
      <c r="Q77" s="499" t="str">
        <f>'Age-Level'!C16</f>
        <v>Cookie Pin (Year 2)</v>
      </c>
      <c r="R77" s="499"/>
      <c r="S77" s="304" t="str">
        <f>IF('Age-Level'!O16="A","A"," ")</f>
        <v xml:space="preserve"> </v>
      </c>
    </row>
    <row r="78" spans="1:19" x14ac:dyDescent="0.2">
      <c r="A78" s="497" t="str">
        <f>Summary!A27</f>
        <v>Junior Girl Scout Way</v>
      </c>
      <c r="B78" s="498"/>
      <c r="C78" s="297" t="str">
        <f>IF(Badges!O491="C","C",IF(Badges!O491="P","P",""))</f>
        <v/>
      </c>
      <c r="E78" s="292"/>
      <c r="F78" s="293" t="str">
        <f>Badges!C392</f>
        <v>Work with a friend who likes the</v>
      </c>
      <c r="G78" s="295" t="str">
        <f>IF(Badges!O392="A","A"," ")</f>
        <v xml:space="preserve"> </v>
      </c>
      <c r="I78" s="292"/>
      <c r="J78" s="293" t="str">
        <f>Badges!C465</f>
        <v>Visit a medical clinic</v>
      </c>
      <c r="K78" s="295" t="str">
        <f>IF(Badges!O465="A","A"," ")</f>
        <v xml:space="preserve"> </v>
      </c>
      <c r="M78" s="292"/>
      <c r="N78" s="293" t="str">
        <f>Badges!C541</f>
        <v>Go on a home tour</v>
      </c>
      <c r="O78" s="295" t="str">
        <f>IF(Badges!O541="A","A"," ")</f>
        <v xml:space="preserve"> </v>
      </c>
      <c r="Q78" s="499" t="str">
        <f>'Age-Level'!C18</f>
        <v>Fall Sales (Year 1)</v>
      </c>
      <c r="R78" s="499"/>
      <c r="S78" s="297" t="str">
        <f>IF('Age-Level'!O18="A","A","")</f>
        <v/>
      </c>
    </row>
    <row r="79" spans="1:19" x14ac:dyDescent="0.2">
      <c r="A79" s="502" t="str">
        <f>Summary!A28</f>
        <v>Flowers</v>
      </c>
      <c r="B79" s="503"/>
      <c r="C79" s="298" t="str">
        <f>IF(Badges!O514="C","C",IF(Badges!O514="P","P",""))</f>
        <v/>
      </c>
      <c r="E79" s="292"/>
      <c r="F79" s="293" t="str">
        <f>Badges!C393</f>
        <v>Find a drill in a book or online</v>
      </c>
      <c r="G79" s="295" t="str">
        <f>IF(Badges!O393="A","A"," ")</f>
        <v xml:space="preserve"> </v>
      </c>
      <c r="I79" s="292"/>
      <c r="J79" s="293" t="str">
        <f>Badges!C466</f>
        <v>Talk to family members and</v>
      </c>
      <c r="K79" s="295" t="str">
        <f>IF(Badges!O466="A","A"," ")</f>
        <v xml:space="preserve"> </v>
      </c>
      <c r="M79" s="292"/>
      <c r="N79" s="293" t="str">
        <f>Badges!C542</f>
        <v>Make a collage</v>
      </c>
      <c r="O79" s="295" t="str">
        <f>IF(Badges!O542="A","A"," ")</f>
        <v xml:space="preserve"> </v>
      </c>
      <c r="Q79" s="499" t="str">
        <f>'Age-Level'!C19</f>
        <v>Fall Sales (Year 2)</v>
      </c>
      <c r="R79" s="499"/>
      <c r="S79" s="297" t="str">
        <f>IF('Age-Level'!O19="A","A","")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IF(Badges!O543="A","A"," ")</f>
        <v xml:space="preserve"> </v>
      </c>
      <c r="Q80" s="499" t="str">
        <f>'Age-Level'!C21</f>
        <v>Thinking Day (Year 1)</v>
      </c>
      <c r="R80" s="499"/>
      <c r="S80" s="297" t="str">
        <f>IF('Age-Level'!O21="A","A","")</f>
        <v/>
      </c>
    </row>
    <row r="81" spans="1:22" x14ac:dyDescent="0.2">
      <c r="A81" s="505" t="str">
        <f>Summary!A30</f>
        <v>Business Owner</v>
      </c>
      <c r="B81" s="506"/>
      <c r="C81" s="296" t="str">
        <f>IF(Badges!O538="C","C",IF(Badges!O538="P","P",""))</f>
        <v/>
      </c>
      <c r="E81" s="292"/>
      <c r="F81" s="293" t="str">
        <f>Badges!C395</f>
        <v>Discuss the process with a</v>
      </c>
      <c r="G81" s="295" t="str">
        <f>IF(Badges!O395="A","A","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IF('Age-Level'!O22="A","A","")</f>
        <v/>
      </c>
    </row>
    <row r="82" spans="1:22" x14ac:dyDescent="0.2">
      <c r="A82" s="497" t="str">
        <f>Summary!A31</f>
        <v>Savvy Shopper</v>
      </c>
      <c r="B82" s="498"/>
      <c r="C82" s="297" t="str">
        <f>IF(Badges!O561="C","C",IF(Badges!O561="P","P",""))</f>
        <v/>
      </c>
      <c r="E82" s="292"/>
      <c r="F82" s="293" t="str">
        <f>Badges!C396</f>
        <v>Write a "Top 10 Tips for</v>
      </c>
      <c r="G82" s="295" t="str">
        <f>IF(Badges!O396="A","A"," ")</f>
        <v xml:space="preserve"> </v>
      </c>
      <c r="I82" s="292"/>
      <c r="J82" s="293" t="str">
        <f>Badges!C471</f>
        <v>Find lift-the-spirit songs</v>
      </c>
      <c r="K82" s="295" t="str">
        <f>IF(Badges!O471="A","A"," ")</f>
        <v xml:space="preserve"> </v>
      </c>
      <c r="M82" s="292"/>
      <c r="N82" s="293" t="str">
        <f>Badges!C545</f>
        <v>Log your wants</v>
      </c>
      <c r="O82" s="295" t="str">
        <f>IF(Badges!O545="A","A"," ")</f>
        <v xml:space="preserve"> </v>
      </c>
      <c r="Q82" s="499" t="str">
        <f>'Age-Level'!C24</f>
        <v>Global Action Award</v>
      </c>
      <c r="R82" s="499"/>
      <c r="S82" s="297" t="str">
        <f>IF('Age-Level'!O24="A","A","")</f>
        <v/>
      </c>
    </row>
    <row r="83" spans="1:22" x14ac:dyDescent="0.2">
      <c r="A83" s="524" t="str">
        <f>Summary!A32</f>
        <v>Cookie Business</v>
      </c>
      <c r="B83" s="525"/>
      <c r="C83" s="526"/>
      <c r="D83" s="288"/>
      <c r="E83" s="292"/>
      <c r="F83" s="293" t="str">
        <f>Badges!C397</f>
        <v>Make a short video or photo</v>
      </c>
      <c r="G83" s="295" t="str">
        <f>IF(Badges!O397="A","A"," ")</f>
        <v xml:space="preserve"> </v>
      </c>
      <c r="I83" s="292"/>
      <c r="J83" s="293" t="str">
        <f>Badges!C472</f>
        <v>Pick songs for a ceremony or</v>
      </c>
      <c r="K83" s="295" t="str">
        <f>IF(Badges!O472="A","A"," ")</f>
        <v xml:space="preserve"> </v>
      </c>
      <c r="M83" s="292"/>
      <c r="N83" s="293" t="str">
        <f>Badges!C546</f>
        <v>Investigate the latest trends</v>
      </c>
      <c r="O83" s="295" t="str">
        <f>IF(Badges!O546="A","A"," ")</f>
        <v xml:space="preserve"> </v>
      </c>
      <c r="Q83" s="499" t="str">
        <f>'Age-Level'!C26</f>
        <v>Journey Summit Pin</v>
      </c>
      <c r="R83" s="499"/>
      <c r="S83" s="297" t="str">
        <f>IF('Age-Level'!O26="A","A","")</f>
        <v/>
      </c>
    </row>
    <row r="84" spans="1:22" x14ac:dyDescent="0.2">
      <c r="A84" s="497" t="str">
        <f>Summary!A33</f>
        <v>Cookie CEO</v>
      </c>
      <c r="B84" s="498"/>
      <c r="C84" s="297" t="str">
        <f>IF(Badges!O575="C","C",IF(Badges!O575="P","P",""))</f>
        <v/>
      </c>
      <c r="E84" s="500" t="str">
        <f>Badges!B400</f>
        <v>Inside Government</v>
      </c>
      <c r="F84" s="500"/>
      <c r="G84" s="500"/>
      <c r="I84" s="292"/>
      <c r="J84" s="293" t="str">
        <f>Badges!C473</f>
        <v>Make up a song to share a</v>
      </c>
      <c r="K84" s="295" t="str">
        <f>IF(Badges!O473="A","A"," ")</f>
        <v xml:space="preserve"> </v>
      </c>
      <c r="M84" s="292"/>
      <c r="N84" s="293" t="str">
        <f>Badges!C547</f>
        <v>Do some time travel</v>
      </c>
      <c r="O84" s="295" t="str">
        <f>IF(Badges!O547="A","A"," ")</f>
        <v xml:space="preserve"> </v>
      </c>
      <c r="Q84" s="499" t="str">
        <f>'Age-Level'!C28</f>
        <v>International Friendship Recognition</v>
      </c>
      <c r="R84" s="499"/>
      <c r="S84" s="297" t="str">
        <f>IF('Age-Level'!O28="A","A","")</f>
        <v/>
      </c>
    </row>
    <row r="85" spans="1:22" x14ac:dyDescent="0.2">
      <c r="A85" s="497" t="str">
        <f>Summary!A34</f>
        <v>Customer Insights</v>
      </c>
      <c r="B85" s="498"/>
      <c r="C85" s="297" t="str">
        <f>IF(Badges!O588="C","C",IF(Badges!O588="P","P",""))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IF('Age-Level'!O30="A","A","")</f>
        <v/>
      </c>
    </row>
    <row r="86" spans="1:22" x14ac:dyDescent="0.2">
      <c r="A86" s="332"/>
      <c r="B86" s="332"/>
      <c r="C86" s="361"/>
      <c r="E86" s="292"/>
      <c r="F86" s="293" t="str">
        <f>Badges!C402</f>
        <v>Be an active citizen in action</v>
      </c>
      <c r="G86" s="295" t="str">
        <f>IF(Badges!O402="A","A"," ")</f>
        <v xml:space="preserve"> </v>
      </c>
      <c r="I86" s="292"/>
      <c r="J86" s="293" t="str">
        <f>Badges!C475</f>
        <v>Celebrate the Girl Scout Promise</v>
      </c>
      <c r="K86" s="295" t="str">
        <f>IF(Badges!O475="A","A"," ")</f>
        <v xml:space="preserve"> </v>
      </c>
      <c r="M86" s="292"/>
      <c r="N86" s="293" t="str">
        <f>Badges!C549</f>
        <v>Family stories</v>
      </c>
      <c r="O86" s="295" t="str">
        <f>IF(Badges!O549="A","A"," ")</f>
        <v xml:space="preserve"> </v>
      </c>
      <c r="Q86" s="499" t="str">
        <f>'Age-Level'!C31</f>
        <v>Rededication (1st year)</v>
      </c>
      <c r="R86" s="499"/>
      <c r="S86" s="309" t="str">
        <f>IF('Age-Level'!O31="C","C","")</f>
        <v/>
      </c>
    </row>
    <row r="87" spans="1:22" x14ac:dyDescent="0.2">
      <c r="A87" s="518" t="s">
        <v>133</v>
      </c>
      <c r="B87" s="519"/>
      <c r="C87" s="519"/>
      <c r="E87" s="292"/>
      <c r="F87" s="293" t="str">
        <f>Badges!C403</f>
        <v>Take a poll</v>
      </c>
      <c r="G87" s="295" t="str">
        <f>IF(Badges!O403="A","A"," ")</f>
        <v xml:space="preserve"> </v>
      </c>
      <c r="I87" s="292"/>
      <c r="J87" s="293" t="str">
        <f>Badges!C476</f>
        <v xml:space="preserve">Imagine yourself as one of the </v>
      </c>
      <c r="K87" s="295" t="str">
        <f>IF(Badges!O476="A","A"," ")</f>
        <v xml:space="preserve"> </v>
      </c>
      <c r="M87" s="292"/>
      <c r="N87" s="293" t="str">
        <f>Badges!C550</f>
        <v>Trade stories with friends</v>
      </c>
      <c r="O87" s="295" t="str">
        <f>IF(Badges!O550="A","A"," ")</f>
        <v xml:space="preserve"> </v>
      </c>
      <c r="Q87" s="499" t="str">
        <f>'Age-Level'!C32</f>
        <v>Rededication (2nd year)</v>
      </c>
      <c r="R87" s="499"/>
      <c r="S87" s="309" t="str">
        <f>IF('Age-Level'!O32="C","C","")</f>
        <v/>
      </c>
    </row>
    <row r="88" spans="1:22" x14ac:dyDescent="0.2">
      <c r="B88" s="520" t="str">
        <f>Journeys!A6</f>
        <v>Agent of Change</v>
      </c>
      <c r="C88" s="521"/>
      <c r="E88" s="292"/>
      <c r="F88" s="293" t="str">
        <f>Badges!C404</f>
        <v>Get a global view</v>
      </c>
      <c r="G88" s="295" t="str">
        <f>IF(Badges!O404="A","A"," ")</f>
        <v xml:space="preserve"> </v>
      </c>
      <c r="I88" s="292"/>
      <c r="J88" s="293" t="str">
        <f>Badges!C477</f>
        <v>Help a Brownie or Daisy group</v>
      </c>
      <c r="K88" s="295" t="str">
        <f>IF(Badges!O477="A","A"," ")</f>
        <v xml:space="preserve"> </v>
      </c>
      <c r="M88" s="292"/>
      <c r="N88" s="293" t="str">
        <f>Badges!C551</f>
        <v>Analyze customer reviews</v>
      </c>
      <c r="O88" s="295" t="str">
        <f>IF(Badges!O551="A","A"," ")</f>
        <v xml:space="preserve"> </v>
      </c>
      <c r="Q88" s="499" t="str">
        <f>'Age-Level'!C33</f>
        <v>Rededication (3rd year)</v>
      </c>
      <c r="R88" s="499"/>
      <c r="S88" s="309" t="str">
        <f>IF('Age-Level'!O33="C","C","")</f>
        <v/>
      </c>
    </row>
    <row r="89" spans="1:22" x14ac:dyDescent="0.2">
      <c r="B89" s="303" t="str">
        <f>Journeys!B7</f>
        <v>The Power of One Award</v>
      </c>
      <c r="C89" s="304" t="str">
        <f>Journeys!O11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IF('Age-Level'!O34="C","C","")</f>
        <v/>
      </c>
    </row>
    <row r="90" spans="1:22" x14ac:dyDescent="0.2">
      <c r="B90" s="303" t="str">
        <f>Journeys!B12</f>
        <v>The Power of Team Award</v>
      </c>
      <c r="C90" s="304" t="str">
        <f>Journeys!O15</f>
        <v xml:space="preserve"> </v>
      </c>
      <c r="E90" s="292"/>
      <c r="F90" s="293" t="str">
        <f>Badges!C406</f>
        <v>Visit a branch of the city, town</v>
      </c>
      <c r="G90" s="295" t="str">
        <f>IF(Badges!O406="A","A"," ")</f>
        <v xml:space="preserve"> </v>
      </c>
      <c r="I90" s="292"/>
      <c r="J90" s="293" t="str">
        <f>Badges!C479</f>
        <v>Make a time capsule</v>
      </c>
      <c r="K90" s="295" t="str">
        <f>IF(Badges!O479="A","A"," ")</f>
        <v xml:space="preserve"> </v>
      </c>
      <c r="M90" s="292"/>
      <c r="N90" s="293" t="str">
        <f>Badges!C553</f>
        <v>Visit the mall</v>
      </c>
      <c r="O90" s="295" t="str">
        <f>IF(Badges!O553="A","A"," ")</f>
        <v xml:space="preserve"> </v>
      </c>
      <c r="Q90" s="499" t="str">
        <f>'Age-Level'!C35</f>
        <v>Rededication (5th year)</v>
      </c>
      <c r="R90" s="499"/>
      <c r="S90" s="309" t="str">
        <f>IF('Age-Level'!O35="C","C","")</f>
        <v/>
      </c>
    </row>
    <row r="91" spans="1:22" x14ac:dyDescent="0.2">
      <c r="B91" s="303" t="str">
        <f>Journeys!B16</f>
        <v>The Power of Community Award</v>
      </c>
      <c r="C91" s="304" t="str">
        <f>Journeys!O19</f>
        <v xml:space="preserve"> </v>
      </c>
      <c r="E91" s="292"/>
      <c r="F91" s="293" t="str">
        <f>Badges!C407</f>
        <v>Interview an elected official</v>
      </c>
      <c r="G91" s="295" t="str">
        <f>IF(Badges!O407="A","A"," ")</f>
        <v xml:space="preserve"> </v>
      </c>
      <c r="I91" s="292"/>
      <c r="J91" s="293" t="str">
        <f>Badges!C480</f>
        <v>Scouts' Own for sisterhood</v>
      </c>
      <c r="K91" s="295" t="str">
        <f>IF(Badges!O480="A","A"," ")</f>
        <v xml:space="preserve"> </v>
      </c>
      <c r="M91" s="292"/>
      <c r="N91" s="293" t="str">
        <f>Badges!C554</f>
        <v>Shop for groceries</v>
      </c>
      <c r="O91" s="295" t="str">
        <f>IF(Badges!O554="A","A","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IF(Badges!O408="A","A"," ")</f>
        <v xml:space="preserve"> </v>
      </c>
      <c r="I92" s="292"/>
      <c r="J92" s="293" t="str">
        <f>Badges!C481</f>
        <v>Sisters across time</v>
      </c>
      <c r="K92" s="295" t="str">
        <f>IF(Badges!O481="A","A"," ")</f>
        <v xml:space="preserve"> </v>
      </c>
      <c r="M92" s="292"/>
      <c r="N92" s="293" t="str">
        <f>Badges!C555</f>
        <v>Go on a comparison scavenger</v>
      </c>
      <c r="O92" s="295" t="str">
        <f>IF(Badges!O555="A","A"," ")</f>
        <v xml:space="preserve"> </v>
      </c>
      <c r="Q92" s="372">
        <v>1</v>
      </c>
      <c r="R92" s="329" t="str">
        <f>'Age-Level'!C37</f>
        <v>Choose one line from the Law</v>
      </c>
      <c r="S92" s="309" t="str">
        <f>IF('Age-Level'!O37="A","A","")</f>
        <v/>
      </c>
    </row>
    <row r="93" spans="1:22" x14ac:dyDescent="0.2">
      <c r="A93" s="302"/>
      <c r="B93" s="303" t="str">
        <f>Journeys!B23</f>
        <v>Energize Award</v>
      </c>
      <c r="C93" s="304" t="str">
        <f>Journeys!O27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IF('Age-Level'!O38="A","A","")</f>
        <v/>
      </c>
    </row>
    <row r="94" spans="1:22" x14ac:dyDescent="0.2">
      <c r="A94" s="302"/>
      <c r="B94" s="303" t="str">
        <f>Journeys!B28</f>
        <v>Investigate Award</v>
      </c>
      <c r="C94" s="304" t="str">
        <f>Journeys!O32</f>
        <v xml:space="preserve"> </v>
      </c>
      <c r="E94" s="292"/>
      <c r="F94" s="293" t="str">
        <f>Badges!C410</f>
        <v>Hold a "mock vote" on</v>
      </c>
      <c r="G94" s="295" t="str">
        <f>IF(Badges!O410="A","A"," ")</f>
        <v xml:space="preserve"> </v>
      </c>
      <c r="I94" s="292"/>
      <c r="J94" s="293" t="str">
        <f>Badges!C483</f>
        <v>Improve part of a park in your</v>
      </c>
      <c r="K94" s="295" t="str">
        <f>IF(Badges!O483="A","A"," ")</f>
        <v xml:space="preserve"> </v>
      </c>
      <c r="M94" s="292"/>
      <c r="N94" s="293" t="str">
        <f>Badges!C557</f>
        <v>Help with a family purchase</v>
      </c>
      <c r="O94" s="295" t="str">
        <f>IF(Badges!O557="A","A"," ")</f>
        <v xml:space="preserve"> </v>
      </c>
      <c r="Q94" s="370">
        <v>3</v>
      </c>
      <c r="R94" s="329" t="str">
        <f>'Age-Level'!C39</f>
        <v>Gather three inspirational quotes</v>
      </c>
      <c r="S94" s="309" t="str">
        <f>IF('Age-Level'!O39="A","A","")</f>
        <v/>
      </c>
    </row>
    <row r="95" spans="1:22" x14ac:dyDescent="0.2">
      <c r="A95" s="299"/>
      <c r="B95" s="303" t="str">
        <f>Journeys!B33</f>
        <v>Innovate Award</v>
      </c>
      <c r="C95" s="304" t="str">
        <f>Journeys!O36</f>
        <v xml:space="preserve"> </v>
      </c>
      <c r="E95" s="292"/>
      <c r="F95" s="293" t="str">
        <f>Badges!C411</f>
        <v>For 24 hours, list the laws that</v>
      </c>
      <c r="G95" s="295" t="str">
        <f>IF(Badges!O411="A","A"," ")</f>
        <v xml:space="preserve"> </v>
      </c>
      <c r="I95" s="292"/>
      <c r="J95" s="293" t="str">
        <f>Badges!C484</f>
        <v>Tackle a problem in your</v>
      </c>
      <c r="K95" s="295" t="str">
        <f>IF(Badges!O484="A","A"," ")</f>
        <v xml:space="preserve"> </v>
      </c>
      <c r="M95" s="292"/>
      <c r="N95" s="293" t="str">
        <f>Badges!C558</f>
        <v>Make a plan for your cookie</v>
      </c>
      <c r="O95" s="295" t="str">
        <f>IF(Badges!O558="A","A"," ")</f>
        <v xml:space="preserve"> </v>
      </c>
      <c r="Q95" s="370">
        <v>4</v>
      </c>
      <c r="R95" s="329" t="str">
        <f>'Age-Level'!C40</f>
        <v>Make something to remind you</v>
      </c>
      <c r="S95" s="309" t="str">
        <f>IF('Age-Level'!O40="A","A","")</f>
        <v/>
      </c>
      <c r="U95" s="290"/>
      <c r="V95" s="290"/>
    </row>
    <row r="96" spans="1:22" x14ac:dyDescent="0.2">
      <c r="B96" s="364" t="str">
        <f>Journeys!A39</f>
        <v>aMUSE</v>
      </c>
      <c r="C96" s="365"/>
      <c r="E96" s="292"/>
      <c r="F96" s="293" t="str">
        <f>Badges!C412</f>
        <v>Think about laws you might</v>
      </c>
      <c r="G96" s="295" t="str">
        <f>IF(Badges!O412="A","A"," ")</f>
        <v xml:space="preserve"> </v>
      </c>
      <c r="I96" s="292"/>
      <c r="J96" s="293" t="str">
        <f>Badges!C485</f>
        <v>Make a walking tour for your</v>
      </c>
      <c r="K96" s="295" t="str">
        <f>IF(Badges!O485="A","A"," ")</f>
        <v xml:space="preserve"> </v>
      </c>
      <c r="M96" s="292"/>
      <c r="N96" s="293" t="str">
        <f>Badges!C559</f>
        <v>Look into your future</v>
      </c>
      <c r="O96" s="295" t="str">
        <f>IF(Badges!O559="A","A"," ")</f>
        <v xml:space="preserve"> </v>
      </c>
      <c r="Q96" s="370">
        <v>5</v>
      </c>
      <c r="R96" s="329" t="str">
        <f>'Age-Level'!C41</f>
        <v xml:space="preserve">Make a commitment to live what </v>
      </c>
      <c r="S96" s="309" t="str">
        <f>IF('Age-Level'!O41="A","A","")</f>
        <v/>
      </c>
      <c r="U96" s="290"/>
      <c r="V96" s="290"/>
    </row>
    <row r="97" spans="1:23" x14ac:dyDescent="0.2">
      <c r="B97" s="303" t="str">
        <f>Journeys!B40</f>
        <v>Reach Out</v>
      </c>
      <c r="C97" s="304" t="str">
        <f>Journeys!O42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Journeys!O45</f>
        <v xml:space="preserve"> </v>
      </c>
      <c r="E98" s="292"/>
      <c r="F98" s="293" t="str">
        <f>Badges!C414</f>
        <v>Report on a government meeting</v>
      </c>
      <c r="G98" s="295" t="str">
        <f>IF(Badges!O414="A","A"," ")</f>
        <v xml:space="preserve"> </v>
      </c>
      <c r="I98" s="292"/>
      <c r="J98" s="293" t="str">
        <f>Badges!C487</f>
        <v>Try a tradition from the past</v>
      </c>
      <c r="K98" s="295" t="str">
        <f>IF(Badges!O487="A","A"," ")</f>
        <v xml:space="preserve"> </v>
      </c>
      <c r="M98" s="292">
        <v>1</v>
      </c>
      <c r="N98" s="293" t="str">
        <f>Badges!C564</f>
        <v>Set a group goal</v>
      </c>
      <c r="O98" s="294"/>
      <c r="Q98" s="372">
        <v>1</v>
      </c>
      <c r="R98" s="329" t="str">
        <f>'Age-Level'!C44</f>
        <v>Choose one line from the Law</v>
      </c>
      <c r="S98" s="309" t="str">
        <f>IF('Age-Level'!O44="A","A","")</f>
        <v/>
      </c>
      <c r="U98" s="290"/>
      <c r="V98" s="290"/>
    </row>
    <row r="99" spans="1:23" x14ac:dyDescent="0.2">
      <c r="B99" s="303" t="str">
        <f>Journeys!B46</f>
        <v>Try Out</v>
      </c>
      <c r="C99" s="304" t="str">
        <f>Journeys!O48</f>
        <v xml:space="preserve"> </v>
      </c>
      <c r="E99" s="292"/>
      <c r="F99" s="293" t="str">
        <f>Badges!C415</f>
        <v>Follow the local news every day</v>
      </c>
      <c r="G99" s="295" t="str">
        <f>IF(Badges!O415="A","A"," ")</f>
        <v xml:space="preserve"> </v>
      </c>
      <c r="I99" s="292"/>
      <c r="J99" s="293" t="str">
        <f>Badges!C488</f>
        <v>Create a game about Girl Scout</v>
      </c>
      <c r="K99" s="295" t="str">
        <f>IF(Badges!O488="A","A"," ")</f>
        <v xml:space="preserve"> </v>
      </c>
      <c r="M99" s="292"/>
      <c r="N99" s="293" t="str">
        <f>Badges!C565</f>
        <v>Decide how many boxes of</v>
      </c>
      <c r="O99" s="295" t="str">
        <f>IF(Badges!O565="A","A"," ")</f>
        <v xml:space="preserve"> </v>
      </c>
      <c r="Q99" s="370">
        <v>2</v>
      </c>
      <c r="R99" s="329" t="str">
        <f>'Age-Level'!C45</f>
        <v>Find a woman in your community</v>
      </c>
      <c r="S99" s="309" t="str">
        <f>IF('Age-Level'!O45="A","A","")</f>
        <v/>
      </c>
      <c r="U99" s="368"/>
      <c r="V99" s="369"/>
      <c r="W99" s="328"/>
    </row>
    <row r="100" spans="1:23" x14ac:dyDescent="0.2">
      <c r="B100" s="320"/>
      <c r="C100" s="320"/>
      <c r="E100" s="292"/>
      <c r="F100" s="293" t="str">
        <f>Badges!C416</f>
        <v>Interview a local historian or</v>
      </c>
      <c r="G100" s="295" t="str">
        <f>IF(Badges!O416="A","A"," ")</f>
        <v xml:space="preserve"> </v>
      </c>
      <c r="I100" s="292"/>
      <c r="J100" s="293" t="str">
        <f>Badges!C489</f>
        <v>Start a Dez chain story</v>
      </c>
      <c r="K100" s="295" t="str">
        <f>IF(Badges!O489="A","A"," ")</f>
        <v xml:space="preserve"> </v>
      </c>
      <c r="M100" s="292">
        <v>2</v>
      </c>
      <c r="N100" s="293" t="str">
        <f>Badges!C566</f>
        <v>Explore how a small business</v>
      </c>
      <c r="O100" s="294"/>
      <c r="Q100" s="370">
        <v>3</v>
      </c>
      <c r="R100" s="329" t="str">
        <f>'Age-Level'!C46</f>
        <v>Gather three inspirational quotes</v>
      </c>
      <c r="S100" s="309" t="str">
        <f>IF('Age-Level'!O46="A","A","")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IF(Badges!O567="A","A"," ")</f>
        <v xml:space="preserve"> </v>
      </c>
      <c r="Q101" s="370">
        <v>4</v>
      </c>
      <c r="R101" s="329" t="str">
        <f>'Age-Level'!C47</f>
        <v>Make something to remind you</v>
      </c>
      <c r="S101" s="309" t="str">
        <f>IF('Age-Level'!O47="A","A","")</f>
        <v/>
      </c>
      <c r="U101" s="290"/>
      <c r="V101" s="290"/>
    </row>
    <row r="102" spans="1:23" x14ac:dyDescent="0.2">
      <c r="A102" s="306"/>
      <c r="B102" s="330" t="str">
        <f>Bridging!B6</f>
        <v>Pass It On!</v>
      </c>
      <c r="C102" s="296" t="str">
        <f>IF(Bridging!O10="C","C",IF(Bridging!O10="P","P",""))</f>
        <v/>
      </c>
      <c r="E102" s="292"/>
      <c r="F102" s="293" t="str">
        <f>Badges!C418</f>
        <v>Plan a campaign as if you were</v>
      </c>
      <c r="G102" s="295" t="str">
        <f>IF(Badges!O418="A","A","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IF('Age-Level'!O48="A","A","")</f>
        <v/>
      </c>
      <c r="U102" s="290"/>
      <c r="V102" s="290"/>
    </row>
    <row r="103" spans="1:23" x14ac:dyDescent="0.2">
      <c r="A103" s="306"/>
      <c r="B103" s="307" t="str">
        <f>Bridging!B11</f>
        <v>Look Ahead!</v>
      </c>
      <c r="C103" s="297" t="str">
        <f>IF(Bridging!O15="C","C",IF(Bridging!O15="P","P",""))</f>
        <v/>
      </c>
      <c r="E103" s="292"/>
      <c r="F103" s="293" t="str">
        <f>Badges!C419</f>
        <v>Work on someone else's</v>
      </c>
      <c r="G103" s="295" t="str">
        <f>IF(Badges!O419="A","A"," ")</f>
        <v xml:space="preserve"> </v>
      </c>
      <c r="I103" s="292"/>
      <c r="J103" s="293" t="str">
        <f>Badges!C494</f>
        <v>Go on a flower hunt</v>
      </c>
      <c r="K103" s="295" t="str">
        <f>IF(Badges!O494="A","A"," ")</f>
        <v xml:space="preserve"> </v>
      </c>
      <c r="M103" s="292"/>
      <c r="N103" s="293" t="str">
        <f>Badges!C569</f>
        <v>Brainstorm with your group</v>
      </c>
      <c r="O103" s="295" t="str">
        <f>IF(Badges!O569="A","A"," ")</f>
        <v xml:space="preserve"> </v>
      </c>
      <c r="Q103" s="522" t="str">
        <f>'Age-Level'!B50</f>
        <v>Safety Award</v>
      </c>
      <c r="R103" s="523"/>
      <c r="S103" s="309"/>
      <c r="U103" s="290"/>
      <c r="V103" s="290"/>
    </row>
    <row r="104" spans="1:23" x14ac:dyDescent="0.2">
      <c r="A104" s="306"/>
      <c r="B104" s="329" t="str">
        <f>Bridging!C16</f>
        <v>Plan a Ceremony</v>
      </c>
      <c r="C104" s="297" t="str">
        <f>IF(Bridging!O17="C","C",IF(Bridging!O17="P","P",""))</f>
        <v/>
      </c>
      <c r="E104" s="292"/>
      <c r="F104" s="293" t="str">
        <f>Badges!C420</f>
        <v>Create a pamphlet or poster</v>
      </c>
      <c r="G104" s="295" t="str">
        <f>IF(Badges!O420="A","A"," ")</f>
        <v xml:space="preserve"> </v>
      </c>
      <c r="I104" s="292"/>
      <c r="J104" s="293" t="str">
        <f>Badges!C495</f>
        <v>Grow your flower</v>
      </c>
      <c r="K104" s="295" t="str">
        <f>IF(Badges!O495="A","A"," ")</f>
        <v xml:space="preserve"> </v>
      </c>
      <c r="M104" s="292">
        <v>4</v>
      </c>
      <c r="N104" s="293" t="str">
        <f>Badges!C570</f>
        <v>Learn to make a good impression</v>
      </c>
      <c r="O104" s="294"/>
      <c r="Q104" s="372">
        <v>1</v>
      </c>
      <c r="R104" s="329" t="str">
        <f>'Age-Level'!C51</f>
        <v>Find out what the most common</v>
      </c>
      <c r="S104" s="309" t="str">
        <f>IF('Age-Level'!O51="A","A","")</f>
        <v/>
      </c>
      <c r="U104" s="290"/>
      <c r="V104" s="290"/>
    </row>
    <row r="105" spans="1:23" x14ac:dyDescent="0.2">
      <c r="B105" s="308" t="s">
        <v>602</v>
      </c>
      <c r="C105" s="297" t="str">
        <f>IF(Bridging!O18="C","C",IF(Bridging!O18="P","P",""))</f>
        <v/>
      </c>
      <c r="E105" s="500" t="str">
        <f>Badges!B423</f>
        <v>Simple Meals</v>
      </c>
      <c r="F105" s="501"/>
      <c r="G105" s="501"/>
      <c r="I105" s="292"/>
      <c r="J105" s="293" t="str">
        <f>Badges!C496</f>
        <v>Talk to a real botanist and learn</v>
      </c>
      <c r="K105" s="295" t="str">
        <f>IF(Badges!O496="A","A"," ")</f>
        <v xml:space="preserve"> </v>
      </c>
      <c r="M105" s="292"/>
      <c r="N105" s="293" t="str">
        <f>Badges!C571</f>
        <v>Who is more likely to make a</v>
      </c>
      <c r="O105" s="295" t="str">
        <f>IF(Badges!O571="A","A"," ")</f>
        <v xml:space="preserve"> </v>
      </c>
      <c r="Q105" s="370">
        <v>2</v>
      </c>
      <c r="R105" s="329" t="str">
        <f>'Age-Level'!C52</f>
        <v>Conduct an emergency evacuation</v>
      </c>
      <c r="S105" s="309" t="str">
        <f>IF('Age-Level'!O52="A","A","")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IF('Age-Level'!O53="A","A","")</f>
        <v/>
      </c>
      <c r="U106" s="290"/>
      <c r="V106" s="290"/>
    </row>
    <row r="107" spans="1:23" x14ac:dyDescent="0.2">
      <c r="A107" s="500" t="str">
        <f>Badges!B354</f>
        <v>Drawing</v>
      </c>
      <c r="B107" s="501"/>
      <c r="C107" s="501"/>
      <c r="E107" s="292"/>
      <c r="F107" s="293" t="str">
        <f>Badges!C425</f>
        <v>Visit a restaurant</v>
      </c>
      <c r="G107" s="295" t="str">
        <f>IF(Badges!O425="A","A"," ")</f>
        <v xml:space="preserve"> </v>
      </c>
      <c r="I107" s="292"/>
      <c r="J107" s="293" t="str">
        <f>Badges!C498</f>
        <v>Dye a flower</v>
      </c>
      <c r="K107" s="295" t="str">
        <f>IF(Badges!O498="A","A"," ")</f>
        <v xml:space="preserve"> </v>
      </c>
      <c r="M107" s="292"/>
      <c r="N107" s="293" t="str">
        <f>Badges!C573</f>
        <v>Your sales numbers are the key</v>
      </c>
      <c r="O107" s="295" t="str">
        <f>IF(Badges!O573="A","A"," ")</f>
        <v xml:space="preserve"> </v>
      </c>
      <c r="Q107" s="370">
        <v>4</v>
      </c>
      <c r="R107" s="329" t="str">
        <f>'Age-Level'!C54</f>
        <v>Learn about bicycle safety</v>
      </c>
      <c r="S107" s="309" t="str">
        <f>IF('Age-Level'!O54="A","A","")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IF(Badges!O426="A","A"," ")</f>
        <v xml:space="preserve"> </v>
      </c>
      <c r="I108" s="292"/>
      <c r="J108" s="293" t="str">
        <f>Badges!C499</f>
        <v>Stop and smell the flowers</v>
      </c>
      <c r="K108" s="295" t="str">
        <f>IF(Badges!O499="A","A"," ")</f>
        <v xml:space="preserve"> </v>
      </c>
      <c r="M108" s="500" t="str">
        <f>Badges!B576</f>
        <v>Customer Insights</v>
      </c>
      <c r="N108" s="501"/>
      <c r="O108" s="501"/>
      <c r="Q108" s="370">
        <v>5</v>
      </c>
      <c r="R108" s="329" t="str">
        <f>'Age-Level'!C55</f>
        <v>Go on a hazard-identification walk</v>
      </c>
      <c r="S108" s="309" t="str">
        <f>IF('Age-Level'!O55="A","A","")</f>
        <v/>
      </c>
      <c r="U108" s="290"/>
      <c r="V108" s="290"/>
    </row>
    <row r="109" spans="1:23" x14ac:dyDescent="0.2">
      <c r="A109" s="292"/>
      <c r="B109" s="293" t="str">
        <f>Badges!C356</f>
        <v>Try black and white</v>
      </c>
      <c r="C109" s="295" t="str">
        <f>IF(Badges!O356="A","A"," ")</f>
        <v xml:space="preserve"> </v>
      </c>
      <c r="E109" s="292"/>
      <c r="F109" s="293" t="str">
        <f>Badges!C427</f>
        <v>Tour a kitchen</v>
      </c>
      <c r="G109" s="295" t="str">
        <f>IF(Badges!O427="A","A"," ")</f>
        <v xml:space="preserve"> </v>
      </c>
      <c r="I109" s="292"/>
      <c r="J109" s="293" t="str">
        <f>Badges!C500</f>
        <v>Meet flower families</v>
      </c>
      <c r="K109" s="295" t="str">
        <f>IF(Badges!O500="A","A","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IF(Badges!O357="A","A","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IF(Badges!O578="A","A"," ")</f>
        <v xml:space="preserve"> </v>
      </c>
      <c r="Q110" s="518" t="s">
        <v>600</v>
      </c>
      <c r="R110" s="527"/>
      <c r="S110" s="527"/>
      <c r="U110" s="369"/>
      <c r="V110" s="369"/>
      <c r="W110" s="328"/>
    </row>
    <row r="111" spans="1:23" x14ac:dyDescent="0.2">
      <c r="A111" s="292"/>
      <c r="B111" s="293" t="str">
        <f>Badges!C358</f>
        <v>Mix and match</v>
      </c>
      <c r="C111" s="295" t="str">
        <f>IF(Badges!O358="A","A"," ")</f>
        <v xml:space="preserve"> </v>
      </c>
      <c r="E111" s="292"/>
      <c r="F111" s="293" t="str">
        <f>Badges!C429</f>
        <v>Make easy weekday breakfasts</v>
      </c>
      <c r="G111" s="295" t="str">
        <f>IF(Badges!O429="A","A"," ")</f>
        <v xml:space="preserve"> </v>
      </c>
      <c r="I111" s="292"/>
      <c r="J111" s="293" t="str">
        <f>Badges!C502</f>
        <v>Flowers are fruits in disguise</v>
      </c>
      <c r="K111" s="295" t="str">
        <f>IF(Badges!O502="A","A"," ")</f>
        <v xml:space="preserve"> </v>
      </c>
      <c r="M111" s="292">
        <v>2</v>
      </c>
      <c r="N111" s="293" t="str">
        <f>Badges!C579</f>
        <v>Do some research at the grocery store</v>
      </c>
      <c r="O111" s="294"/>
      <c r="Q111" s="522" t="str">
        <f>'Fun Patches'!C25</f>
        <v>&lt;LIST PATCH HERE&gt;</v>
      </c>
      <c r="R111" s="528"/>
      <c r="S111" s="304" t="str">
        <f>IF('Fun Patches'!O25="A","A","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IF(Badges!O430="A","A"," ")</f>
        <v xml:space="preserve"> </v>
      </c>
      <c r="I112" s="292"/>
      <c r="J112" s="293" t="str">
        <f>Badges!C503</f>
        <v>Flowers are healers</v>
      </c>
      <c r="K112" s="295" t="str">
        <f>IF(Badges!O503="A","A"," ")</f>
        <v xml:space="preserve"> </v>
      </c>
      <c r="M112" s="292"/>
      <c r="N112" s="293" t="str">
        <f>Badges!C580</f>
        <v>Walk through the aisles with your</v>
      </c>
      <c r="O112" s="295" t="str">
        <f>IF(Badges!O580="A","A"," ")</f>
        <v xml:space="preserve"> </v>
      </c>
      <c r="Q112" s="522" t="str">
        <f>'Fun Patches'!C26</f>
        <v>&lt;LIST PATCH HERE&gt;</v>
      </c>
      <c r="R112" s="528"/>
      <c r="S112" s="304" t="str">
        <f>IF('Fun Patches'!O26="A","A"," ")</f>
        <v xml:space="preserve"> </v>
      </c>
      <c r="U112" s="290"/>
      <c r="V112" s="290"/>
    </row>
    <row r="113" spans="1:22" x14ac:dyDescent="0.2">
      <c r="A113" s="292"/>
      <c r="B113" s="293" t="str">
        <f>Badges!C360</f>
        <v>Draw a picture of something that</v>
      </c>
      <c r="C113" s="295" t="str">
        <f>IF(Badges!O360="A","A"," ")</f>
        <v xml:space="preserve"> </v>
      </c>
      <c r="E113" s="292"/>
      <c r="F113" s="293" t="str">
        <f>Badges!C431</f>
        <v>Make a weekend breakfast</v>
      </c>
      <c r="G113" s="295" t="str">
        <f>IF(Badges!O431="A","A"," ")</f>
        <v xml:space="preserve"> </v>
      </c>
      <c r="I113" s="292"/>
      <c r="J113" s="293" t="str">
        <f>Badges!C504</f>
        <v>Flowers are calming</v>
      </c>
      <c r="K113" s="295" t="str">
        <f>IF(Badges!O504="A","A"," ")</f>
        <v xml:space="preserve"> </v>
      </c>
      <c r="M113" s="292">
        <v>3</v>
      </c>
      <c r="N113" s="293" t="str">
        <f>Badges!C581</f>
        <v>Find out who buys cookies and why</v>
      </c>
      <c r="O113" s="294"/>
      <c r="Q113" s="522" t="str">
        <f>'Fun Patches'!C27</f>
        <v>&lt;LIST PATCH HERE&gt;</v>
      </c>
      <c r="R113" s="528"/>
      <c r="S113" s="304" t="str">
        <f>IF('Fun Patches'!O27="A","A"," ")</f>
        <v xml:space="preserve"> </v>
      </c>
      <c r="U113" s="290"/>
      <c r="V113" s="290"/>
    </row>
    <row r="114" spans="1:22" x14ac:dyDescent="0.2">
      <c r="A114" s="292"/>
      <c r="B114" s="293" t="str">
        <f>Badges!C361</f>
        <v>Use hatching and crosshatching</v>
      </c>
      <c r="C114" s="295" t="str">
        <f>IF(Badges!O361="A","A","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IF(Badges!O582="A","A"," ")</f>
        <v xml:space="preserve"> </v>
      </c>
      <c r="Q114" s="522" t="str">
        <f>'Fun Patches'!C28</f>
        <v>&lt;LIST PATCH HERE&gt;</v>
      </c>
      <c r="R114" s="528"/>
      <c r="S114" s="304" t="str">
        <f>IF('Fun Patches'!O28="A","A"," ")</f>
        <v xml:space="preserve"> </v>
      </c>
      <c r="U114" s="290"/>
      <c r="V114" s="290"/>
    </row>
    <row r="115" spans="1:22" x14ac:dyDescent="0.2">
      <c r="A115" s="292"/>
      <c r="B115" s="293" t="str">
        <f>Badges!C362</f>
        <v>Use smudging to make shadows</v>
      </c>
      <c r="C115" s="295" t="str">
        <f>IF(Badges!O362="A","A"," ")</f>
        <v xml:space="preserve"> </v>
      </c>
      <c r="E115" s="292"/>
      <c r="F115" s="293" t="str">
        <f>Badges!C433</f>
        <v>Faltbread</v>
      </c>
      <c r="G115" s="295" t="str">
        <f>IF(Badges!O433="A","A"," ")</f>
        <v xml:space="preserve"> </v>
      </c>
      <c r="I115" s="292"/>
      <c r="J115" s="293" t="str">
        <f>Badges!C506</f>
        <v>Make a flower necklace</v>
      </c>
      <c r="K115" s="295" t="str">
        <f>IF(Badges!O506="A","A"," ")</f>
        <v xml:space="preserve"> </v>
      </c>
      <c r="M115" s="292">
        <v>4</v>
      </c>
      <c r="N115" s="293" t="str">
        <f>Badges!C583</f>
        <v>Learn from people who don't buy</v>
      </c>
      <c r="O115" s="294"/>
      <c r="Q115" s="522" t="str">
        <f>'Fun Patches'!C29</f>
        <v>&lt;LIST PATCH HERE&gt;</v>
      </c>
      <c r="R115" s="528"/>
      <c r="S115" s="304" t="str">
        <f>IF('Fun Patches'!O29="A","A","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IF(Badges!O434="A","A"," ")</f>
        <v xml:space="preserve"> </v>
      </c>
      <c r="I116" s="292"/>
      <c r="J116" s="293" t="str">
        <f>Badges!C507</f>
        <v>Dried-flower art</v>
      </c>
      <c r="K116" s="295" t="str">
        <f>IF(Badges!O507="A","A"," ")</f>
        <v xml:space="preserve"> </v>
      </c>
      <c r="M116" s="292"/>
      <c r="N116" s="293" t="str">
        <f>Badges!C584</f>
        <v>Hearing people say, "No, thanks"</v>
      </c>
      <c r="O116" s="295" t="str">
        <f>IF(Badges!O584="A","A"," ")</f>
        <v xml:space="preserve"> </v>
      </c>
      <c r="Q116" s="522" t="str">
        <f>'Fun Patches'!C30</f>
        <v>&lt;LIST PATCH HERE&gt;</v>
      </c>
      <c r="R116" s="528"/>
      <c r="S116" s="304" t="str">
        <f>IF('Fun Patches'!O30="A","A"," ")</f>
        <v xml:space="preserve"> </v>
      </c>
    </row>
    <row r="117" spans="1:22" x14ac:dyDescent="0.2">
      <c r="A117" s="292"/>
      <c r="B117" s="293" t="str">
        <f>Badges!C364</f>
        <v>Draw an outdoor scene</v>
      </c>
      <c r="C117" s="295" t="str">
        <f>IF(Badges!O364="A","A"," ")</f>
        <v xml:space="preserve"> </v>
      </c>
      <c r="E117" s="292"/>
      <c r="F117" s="293" t="str">
        <f>Badges!C435</f>
        <v>Pocket food</v>
      </c>
      <c r="G117" s="295" t="str">
        <f>IF(Badges!O435="A","A"," ")</f>
        <v xml:space="preserve"> </v>
      </c>
      <c r="I117" s="292"/>
      <c r="J117" s="293" t="str">
        <f>Badges!C508</f>
        <v>Fun with flower look-alikes</v>
      </c>
      <c r="K117" s="295" t="str">
        <f>IF(Badges!O508="A","A"," ")</f>
        <v xml:space="preserve"> </v>
      </c>
      <c r="M117" s="292">
        <v>5</v>
      </c>
      <c r="N117" s="293" t="str">
        <f>Badges!C585</f>
        <v>Listen for clues and ask great questions</v>
      </c>
      <c r="O117" s="294"/>
      <c r="Q117" s="522" t="str">
        <f>'Fun Patches'!C31</f>
        <v>&lt;LIST PATCH HERE&gt;</v>
      </c>
      <c r="R117" s="528"/>
      <c r="S117" s="304" t="str">
        <f>IF('Fun Patches'!O31="A","A"," ")</f>
        <v xml:space="preserve"> </v>
      </c>
    </row>
    <row r="118" spans="1:22" x14ac:dyDescent="0.2">
      <c r="A118" s="292"/>
      <c r="B118" s="293" t="str">
        <f>Badges!C365</f>
        <v>Zoom in on an object</v>
      </c>
      <c r="C118" s="295" t="str">
        <f>IF(Badges!O365="A","A","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IF(Badges!O586="A","A"," ")</f>
        <v xml:space="preserve"> </v>
      </c>
      <c r="Q118" s="522" t="str">
        <f>'Fun Patches'!C32</f>
        <v>&lt;LIST PATCH HERE&gt;</v>
      </c>
      <c r="R118" s="528"/>
      <c r="S118" s="304" t="str">
        <f>IF('Fun Patches'!O32="A","A"," ")</f>
        <v xml:space="preserve"> </v>
      </c>
    </row>
    <row r="119" spans="1:22" x14ac:dyDescent="0.2">
      <c r="A119" s="292"/>
      <c r="B119" s="293" t="str">
        <f>Badges!C366</f>
        <v>Take a bug's-eye view</v>
      </c>
      <c r="C119" s="295" t="str">
        <f>IF(Badges!O366="A","A"," ")</f>
        <v xml:space="preserve"> </v>
      </c>
      <c r="E119" s="292"/>
      <c r="F119" s="293" t="str">
        <f>Badges!C437</f>
        <v>Make a dessert you've never</v>
      </c>
      <c r="G119" s="295" t="str">
        <f>IF(Badges!O437="A","A"," ")</f>
        <v xml:space="preserve"> </v>
      </c>
      <c r="I119" s="292"/>
      <c r="J119" s="293" t="str">
        <f>Badges!C510</f>
        <v>Bouquet</v>
      </c>
      <c r="K119" s="295" t="str">
        <f>IF(Badges!O510="A","A"," ")</f>
        <v xml:space="preserve"> </v>
      </c>
      <c r="M119" s="302"/>
      <c r="N119" s="318"/>
      <c r="O119" s="328"/>
      <c r="Q119" s="522" t="str">
        <f>'Fun Patches'!C33</f>
        <v>&lt;LIST PATCH HERE&gt;</v>
      </c>
      <c r="R119" s="528"/>
      <c r="S119" s="304" t="str">
        <f>IF('Fun Patches'!O33="A","A","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IF(Badges!O438="A","A"," ")</f>
        <v xml:space="preserve"> </v>
      </c>
      <c r="I120" s="292"/>
      <c r="J120" s="293" t="str">
        <f>Badges!C511</f>
        <v>Corsage</v>
      </c>
      <c r="K120" s="295" t="str">
        <f>IF(Badges!O511="A","A"," ")</f>
        <v xml:space="preserve"> </v>
      </c>
      <c r="M120" s="518" t="s">
        <v>89</v>
      </c>
      <c r="N120" s="527"/>
      <c r="O120" s="527"/>
      <c r="Q120" s="522" t="str">
        <f>'Fun Patches'!C34</f>
        <v>&lt;LIST PATCH HERE&gt;</v>
      </c>
      <c r="R120" s="528"/>
      <c r="S120" s="304" t="str">
        <f>IF('Fun Patches'!O34="A","A"," ")</f>
        <v xml:space="preserve"> </v>
      </c>
    </row>
    <row r="121" spans="1:22" x14ac:dyDescent="0.2">
      <c r="A121" s="292"/>
      <c r="B121" s="293" t="str">
        <f>Badges!C368</f>
        <v>Draw a new cover for your</v>
      </c>
      <c r="C121" s="295" t="str">
        <f>IF(Badges!O368="A","A"," ")</f>
        <v xml:space="preserve"> </v>
      </c>
      <c r="E121" s="292"/>
      <c r="F121" s="293" t="str">
        <f>Badges!C439</f>
        <v>Make a holiday dessert</v>
      </c>
      <c r="G121" s="295" t="str">
        <f>IF(Badges!O439="A","A"," ")</f>
        <v xml:space="preserve"> </v>
      </c>
      <c r="I121" s="292"/>
      <c r="J121" s="293" t="str">
        <f>Badges!C512</f>
        <v>Arrangement</v>
      </c>
      <c r="K121" s="295" t="str">
        <f>IF(Badges!O512="A","A"," ")</f>
        <v xml:space="preserve"> </v>
      </c>
      <c r="M121" s="529" t="str">
        <f>'Fun Patches'!C5</f>
        <v>&lt;LIST PATCH HERE&gt;</v>
      </c>
      <c r="N121" s="530"/>
      <c r="O121" s="295" t="str">
        <f>IF('Fun Patches'!O5="A","A"," ")</f>
        <v xml:space="preserve"> </v>
      </c>
      <c r="Q121" s="522" t="str">
        <f>'Fun Patches'!C35</f>
        <v>&lt;LIST PATCH HERE&gt;</v>
      </c>
      <c r="R121" s="528"/>
      <c r="S121" s="304" t="str">
        <f>IF('Fun Patches'!O35="A","A"," ")</f>
        <v xml:space="preserve"> </v>
      </c>
    </row>
    <row r="122" spans="1:22" x14ac:dyDescent="0.2">
      <c r="A122" s="292"/>
      <c r="B122" s="293" t="str">
        <f>Badges!C369</f>
        <v>Draw a cartoon</v>
      </c>
      <c r="C122" s="295" t="str">
        <f>IF(Badges!O369="A","A","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Patches'!O6="A","A"," ")</f>
        <v xml:space="preserve"> </v>
      </c>
      <c r="Q122" s="522" t="str">
        <f>'Fun Patches'!C36</f>
        <v>&lt;LIST PATCH HERE&gt;</v>
      </c>
      <c r="R122" s="528"/>
      <c r="S122" s="304" t="str">
        <f>IF('Fun Patches'!O36="A","A"," ")</f>
        <v xml:space="preserve"> </v>
      </c>
    </row>
    <row r="123" spans="1:22" x14ac:dyDescent="0.2">
      <c r="A123" s="292"/>
      <c r="B123" s="293" t="str">
        <f>Badges!C370</f>
        <v>Draw a logo</v>
      </c>
      <c r="C123" s="295" t="str">
        <f>IF(Badges!O370="A","A"," ")</f>
        <v xml:space="preserve"> </v>
      </c>
      <c r="E123" s="292"/>
      <c r="F123" s="293" t="str">
        <f>Badges!C441</f>
        <v xml:space="preserve">Make a salad meal using a </v>
      </c>
      <c r="G123" s="295" t="str">
        <f>IF(Badges!O441="A","A"," ")</f>
        <v xml:space="preserve"> </v>
      </c>
      <c r="I123" s="292">
        <v>1</v>
      </c>
      <c r="J123" s="293" t="str">
        <f>Badges!C517</f>
        <v>Explore businesses you might like</v>
      </c>
      <c r="K123" s="294"/>
      <c r="M123" s="522" t="str">
        <f>'Fun Patches'!C7</f>
        <v>&lt;LIST PATCH HERE&gt;</v>
      </c>
      <c r="N123" s="528"/>
      <c r="O123" s="304" t="str">
        <f>IF('Fun Patches'!O7="A","A"," ")</f>
        <v xml:space="preserve"> </v>
      </c>
      <c r="Q123" s="522" t="str">
        <f>'Fun Patches'!C37</f>
        <v>&lt;LIST PATCH HERE&gt;</v>
      </c>
      <c r="R123" s="528"/>
      <c r="S123" s="304" t="str">
        <f>IF('Fun Patches'!O37="A","A"," ")</f>
        <v xml:space="preserve"> </v>
      </c>
    </row>
    <row r="124" spans="1:22" x14ac:dyDescent="0.2">
      <c r="A124" s="292">
        <v>5</v>
      </c>
      <c r="B124" s="293" t="str">
        <f>Badges!C371</f>
        <v>Make your masterpiece-and show</v>
      </c>
      <c r="C124" s="294"/>
      <c r="E124" s="292"/>
      <c r="F124" s="293" t="str">
        <f>Badges!C442</f>
        <v>Make a soup, stew, or other</v>
      </c>
      <c r="G124" s="295" t="str">
        <f>IF(Badges!O442="A","A"," ")</f>
        <v xml:space="preserve"> </v>
      </c>
      <c r="I124" s="292"/>
      <c r="J124" s="293" t="str">
        <f>Badges!C518</f>
        <v>Go straight to the source</v>
      </c>
      <c r="K124" s="295" t="str">
        <f>IF(Badges!O518="A","A"," ")</f>
        <v xml:space="preserve"> </v>
      </c>
      <c r="M124" s="522" t="str">
        <f>'Fun Patches'!C8</f>
        <v>&lt;LIST PATCH HERE&gt;</v>
      </c>
      <c r="N124" s="528"/>
      <c r="O124" s="304" t="str">
        <f>IF('Fun Patches'!O8="A","A"," ")</f>
        <v xml:space="preserve"> </v>
      </c>
      <c r="Q124" s="522" t="str">
        <f>'Fun Patches'!C38</f>
        <v>&lt;LIST PATCH HERE&gt;</v>
      </c>
      <c r="R124" s="528"/>
      <c r="S124" s="304" t="str">
        <f>IF('Fun Patches'!O38="A","A"," ")</f>
        <v xml:space="preserve"> </v>
      </c>
    </row>
    <row r="125" spans="1:22" x14ac:dyDescent="0.2">
      <c r="A125" s="292"/>
      <c r="B125" s="293" t="str">
        <f>Badges!C372</f>
        <v>Host an art show at a group</v>
      </c>
      <c r="C125" s="295" t="str">
        <f>IF(Badges!O372="A","A"," ")</f>
        <v xml:space="preserve"> </v>
      </c>
      <c r="E125" s="292"/>
      <c r="F125" s="293" t="str">
        <f>Badges!C443</f>
        <v>Make three dishes for one meal</v>
      </c>
      <c r="G125" s="295" t="str">
        <f>IF(Badges!O443="A","A"," ")</f>
        <v xml:space="preserve"> </v>
      </c>
      <c r="I125" s="292"/>
      <c r="J125" s="293" t="str">
        <f>Badges!C519</f>
        <v>Get associated</v>
      </c>
      <c r="K125" s="295" t="str">
        <f>IF(Badges!O519="A","A"," ")</f>
        <v xml:space="preserve"> </v>
      </c>
      <c r="M125" s="522" t="str">
        <f>'Fun Patches'!C9</f>
        <v>&lt;LIST PATCH HERE&gt;</v>
      </c>
      <c r="N125" s="528"/>
      <c r="O125" s="304" t="str">
        <f>IF('Fun Patches'!O9="A","A"," ")</f>
        <v xml:space="preserve"> </v>
      </c>
      <c r="Q125" s="522" t="str">
        <f>'Fun Patches'!C39</f>
        <v>&lt;LIST PATCH HERE&gt;</v>
      </c>
      <c r="R125" s="528"/>
      <c r="S125" s="304" t="str">
        <f>IF('Fun Patches'!O39="A","A"," ")</f>
        <v xml:space="preserve"> </v>
      </c>
    </row>
    <row r="126" spans="1:22" x14ac:dyDescent="0.2">
      <c r="A126" s="292"/>
      <c r="B126" s="293" t="str">
        <f>Badges!C373</f>
        <v>Host an art gallery party at</v>
      </c>
      <c r="C126" s="295" t="str">
        <f>IF(Badges!O373="A","A"," ")</f>
        <v xml:space="preserve"> </v>
      </c>
      <c r="E126" s="500" t="str">
        <f>Badges!B446</f>
        <v>Junior First Aid</v>
      </c>
      <c r="F126" s="501"/>
      <c r="G126" s="501"/>
      <c r="I126" s="292"/>
      <c r="J126" s="293" t="str">
        <f>Badges!C520</f>
        <v>Read all about it</v>
      </c>
      <c r="K126" s="295" t="str">
        <f>IF(Badges!O520="A","A"," ")</f>
        <v xml:space="preserve"> </v>
      </c>
      <c r="M126" s="522" t="str">
        <f>'Fun Patches'!C10</f>
        <v>&lt;LIST PATCH HERE&gt;</v>
      </c>
      <c r="N126" s="528"/>
      <c r="O126" s="304" t="str">
        <f>IF('Fun Patches'!O10="A","A"," ")</f>
        <v xml:space="preserve"> </v>
      </c>
      <c r="Q126" s="522" t="str">
        <f>'Fun Patches'!C40</f>
        <v>&lt;LIST PATCH HERE&gt;</v>
      </c>
      <c r="R126" s="528"/>
      <c r="S126" s="304" t="str">
        <f>IF('Fun Patches'!O40="A","A"," ")</f>
        <v xml:space="preserve"> </v>
      </c>
    </row>
    <row r="127" spans="1:22" x14ac:dyDescent="0.2">
      <c r="A127" s="292"/>
      <c r="B127" s="293" t="str">
        <f>Badges!C374</f>
        <v>Create a special art scrapbook</v>
      </c>
      <c r="C127" s="295" t="str">
        <f>IF(Badges!O374="A","A","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Patches'!O11="A","A"," ")</f>
        <v xml:space="preserve"> </v>
      </c>
      <c r="Q127" s="522" t="str">
        <f>'Fun Patches'!C41</f>
        <v>&lt;LIST PATCH HERE&gt;</v>
      </c>
      <c r="R127" s="528"/>
      <c r="S127" s="304" t="str">
        <f>IF('Fun Patches'!O41="A","A"," ")</f>
        <v xml:space="preserve"> </v>
      </c>
    </row>
    <row r="128" spans="1:22" x14ac:dyDescent="0.2">
      <c r="A128" s="500" t="str">
        <f>Badges!B377</f>
        <v>Practice with Purpose</v>
      </c>
      <c r="B128" s="501"/>
      <c r="C128" s="501"/>
      <c r="E128" s="292"/>
      <c r="F128" s="293" t="str">
        <f>Badges!C448</f>
        <v>Make posters</v>
      </c>
      <c r="G128" s="295" t="str">
        <f>IF(Badges!O448="A","A"," ")</f>
        <v xml:space="preserve"> </v>
      </c>
      <c r="I128" s="292"/>
      <c r="J128" s="293" t="str">
        <f>Badges!C522</f>
        <v>Follow in someone's footsteps</v>
      </c>
      <c r="K128" s="295" t="str">
        <f>IF(Badges!O522="A","A"," ")</f>
        <v xml:space="preserve"> </v>
      </c>
      <c r="M128" s="522" t="str">
        <f>'Fun Patches'!C12</f>
        <v>&lt;LIST PATCH HERE&gt;</v>
      </c>
      <c r="N128" s="528"/>
      <c r="O128" s="304" t="str">
        <f>IF('Fun Patches'!O12="A","A"," ")</f>
        <v xml:space="preserve"> </v>
      </c>
      <c r="Q128" s="522" t="str">
        <f>'Fun Patches'!C42</f>
        <v>&lt;LIST PATCH HERE&gt;</v>
      </c>
      <c r="R128" s="528"/>
      <c r="S128" s="304" t="str">
        <f>IF('Fun Patches'!O42="A","A"," ")</f>
        <v xml:space="preserve"> </v>
      </c>
    </row>
    <row r="129" spans="1:19" x14ac:dyDescent="0.2">
      <c r="A129" s="292">
        <v>1</v>
      </c>
      <c r="B129" s="293" t="str">
        <f>Badges!C378</f>
        <v>Decide on your goal</v>
      </c>
      <c r="C129" s="294"/>
      <c r="E129" s="292"/>
      <c r="F129" s="293" t="str">
        <f>Badges!C449</f>
        <v>Create a skit</v>
      </c>
      <c r="G129" s="295" t="str">
        <f>IF(Badges!O449="A","A"," ")</f>
        <v xml:space="preserve"> </v>
      </c>
      <c r="I129" s="292"/>
      <c r="J129" s="293" t="str">
        <f>Badges!C523</f>
        <v>Get on the phone</v>
      </c>
      <c r="K129" s="295" t="str">
        <f>IF(Badges!O523="A","A"," ")</f>
        <v xml:space="preserve"> </v>
      </c>
      <c r="M129" s="522" t="str">
        <f>'Fun Patches'!C13</f>
        <v>&lt;LIST PATCH HERE&gt;</v>
      </c>
      <c r="N129" s="528"/>
      <c r="O129" s="304" t="str">
        <f>IF('Fun Patches'!O13="A","A"," ")</f>
        <v xml:space="preserve"> </v>
      </c>
      <c r="Q129" s="522" t="str">
        <f>'Fun Patches'!C43</f>
        <v>&lt;LIST PATCH HERE&gt;</v>
      </c>
      <c r="R129" s="528"/>
      <c r="S129" s="304" t="str">
        <f>IF('Fun Patches'!O43="A","A"," ")</f>
        <v xml:space="preserve"> </v>
      </c>
    </row>
    <row r="130" spans="1:19" x14ac:dyDescent="0.2">
      <c r="A130" s="292"/>
      <c r="B130" s="293" t="str">
        <f>Badges!C379</f>
        <v>Ask a coach for advice</v>
      </c>
      <c r="C130" s="295" t="str">
        <f>IF(Badges!O379="A","A"," ")</f>
        <v xml:space="preserve"> </v>
      </c>
      <c r="E130" s="292"/>
      <c r="F130" s="293" t="str">
        <f>Badges!C450</f>
        <v xml:space="preserve">Make a short video  </v>
      </c>
      <c r="G130" s="295" t="str">
        <f>IF(Badges!O450="A","A"," ")</f>
        <v xml:space="preserve"> </v>
      </c>
      <c r="I130" s="292"/>
      <c r="J130" s="293" t="str">
        <f>Badges!C524</f>
        <v>Invite an expert speaker</v>
      </c>
      <c r="K130" s="295" t="str">
        <f>IF(Badges!O524="A","A"," ")</f>
        <v xml:space="preserve"> </v>
      </c>
      <c r="M130" s="522" t="str">
        <f>'Fun Patches'!C14</f>
        <v>&lt;LIST PATCH HERE&gt;</v>
      </c>
      <c r="N130" s="528"/>
      <c r="O130" s="304" t="str">
        <f>IF('Fun Patches'!O14="A","A"," ")</f>
        <v xml:space="preserve"> </v>
      </c>
      <c r="Q130" s="522" t="str">
        <f>'Fun Patches'!C44</f>
        <v>&lt;LIST PATCH HERE&gt;</v>
      </c>
      <c r="R130" s="528"/>
      <c r="S130" s="304" t="str">
        <f>IF('Fun Patches'!O44="A","A"," ")</f>
        <v xml:space="preserve"> </v>
      </c>
    </row>
    <row r="131" spans="1:19" x14ac:dyDescent="0.2">
      <c r="A131" s="292"/>
      <c r="B131" s="293" t="str">
        <f>Badges!C380</f>
        <v>Speak to a trainer at a gym or</v>
      </c>
      <c r="C131" s="295" t="str">
        <f>IF(Badges!O380="A","A","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Patches'!O15="A","A"," ")</f>
        <v xml:space="preserve"> </v>
      </c>
      <c r="Q131" s="522" t="str">
        <f>'Fun Patches'!C45</f>
        <v>&lt;LIST PATCH HERE&gt;</v>
      </c>
      <c r="R131" s="528"/>
      <c r="S131" s="304" t="str">
        <f>IF('Fun Patches'!O45="A","A"," ")</f>
        <v xml:space="preserve"> </v>
      </c>
    </row>
    <row r="132" spans="1:19" x14ac:dyDescent="0.2">
      <c r="A132" s="292"/>
      <c r="B132" s="293" t="str">
        <f>Badges!C381</f>
        <v>Talk with a physical education or</v>
      </c>
      <c r="C132" s="295" t="str">
        <f>IF(Badges!O381="A","A"," ")</f>
        <v xml:space="preserve"> </v>
      </c>
      <c r="E132" s="292"/>
      <c r="F132" s="293" t="str">
        <f>Badges!C452</f>
        <v>Talk to an EMT or firefighter</v>
      </c>
      <c r="G132" s="295" t="str">
        <f>IF(Badges!O452="A","A"," ")</f>
        <v xml:space="preserve"> </v>
      </c>
      <c r="I132" s="292"/>
      <c r="J132" s="293" t="str">
        <f>Badges!C526</f>
        <v>Take it to the bank</v>
      </c>
      <c r="K132" s="295" t="str">
        <f>IF(Badges!O526="A","A"," ")</f>
        <v xml:space="preserve"> </v>
      </c>
      <c r="M132" s="522" t="str">
        <f>'Fun Patches'!C16</f>
        <v>&lt;LIST PATCH HERE&gt;</v>
      </c>
      <c r="N132" s="528"/>
      <c r="O132" s="304" t="str">
        <f>IF('Fun Patches'!O16="A","A"," ")</f>
        <v xml:space="preserve"> </v>
      </c>
      <c r="Q132" s="522" t="str">
        <f>'Fun Patches'!C46</f>
        <v>&lt;LIST PATCH HERE&gt;</v>
      </c>
      <c r="R132" s="528"/>
      <c r="S132" s="304" t="str">
        <f>IF('Fun Patches'!O46="A","A"," ")</f>
        <v xml:space="preserve"> </v>
      </c>
    </row>
    <row r="133" spans="1:19" x14ac:dyDescent="0.2">
      <c r="A133" s="292">
        <v>2</v>
      </c>
      <c r="B133" s="293" t="str">
        <f>Badges!C382</f>
        <v>Increase your endurance</v>
      </c>
      <c r="C133" s="294"/>
      <c r="E133" s="292"/>
      <c r="F133" s="293" t="str">
        <f>Badges!C453</f>
        <v>Talk to police officers</v>
      </c>
      <c r="G133" s="295" t="str">
        <f>IF(Badges!O453="A","A"," ")</f>
        <v xml:space="preserve"> </v>
      </c>
      <c r="I133" s="292"/>
      <c r="J133" s="293" t="str">
        <f>Badges!C527</f>
        <v>Meet the Chamber of Commerce</v>
      </c>
      <c r="K133" s="295" t="str">
        <f>IF(Badges!O527="A","A"," ")</f>
        <v xml:space="preserve"> </v>
      </c>
      <c r="M133" s="529" t="str">
        <f>'Fun Patches'!C17</f>
        <v>&lt;LIST PATCH HERE&gt;</v>
      </c>
      <c r="N133" s="530"/>
      <c r="O133" s="295" t="str">
        <f>IF('Fun Patches'!O17="A","A"," ")</f>
        <v xml:space="preserve"> </v>
      </c>
      <c r="Q133" s="529" t="str">
        <f>'Fun Patches'!C47</f>
        <v>&lt;LIST PATCH HERE&gt;</v>
      </c>
      <c r="R133" s="530"/>
      <c r="S133" s="295" t="str">
        <f>IF('Fun Patches'!O47="A","A"," ")</f>
        <v xml:space="preserve"> </v>
      </c>
    </row>
    <row r="134" spans="1:19" x14ac:dyDescent="0.2">
      <c r="A134" s="292"/>
      <c r="B134" s="293" t="str">
        <f>Badges!C383</f>
        <v>Run</v>
      </c>
      <c r="C134" s="295" t="str">
        <f>IF(Badges!O383="A","A"," ")</f>
        <v xml:space="preserve"> </v>
      </c>
      <c r="E134" s="292"/>
      <c r="F134" s="293" t="str">
        <f>Badges!C454</f>
        <v>Tour an emergency room or</v>
      </c>
      <c r="G134" s="295" t="str">
        <f>IF(Badges!O454="A","A"," ")</f>
        <v xml:space="preserve"> </v>
      </c>
      <c r="I134" s="292"/>
      <c r="J134" s="293" t="str">
        <f>Badges!C528</f>
        <v>Find out about the Small</v>
      </c>
      <c r="K134" s="295" t="str">
        <f>IF(Badges!O528="A","A"," ")</f>
        <v xml:space="preserve"> </v>
      </c>
      <c r="M134" s="522" t="str">
        <f>'Fun Patches'!C18</f>
        <v>&lt;LIST PATCH HERE&gt;</v>
      </c>
      <c r="N134" s="528"/>
      <c r="O134" s="304" t="str">
        <f>IF('Fun Patches'!O18="A","A"," ")</f>
        <v xml:space="preserve"> </v>
      </c>
      <c r="Q134" s="522" t="str">
        <f>'Fun Patches'!C48</f>
        <v>&lt;LIST PATCH HERE&gt;</v>
      </c>
      <c r="R134" s="528"/>
      <c r="S134" s="304" t="str">
        <f>IF('Fun Patches'!O48="A","A"," ")</f>
        <v xml:space="preserve"> </v>
      </c>
    </row>
    <row r="135" spans="1:19" x14ac:dyDescent="0.2">
      <c r="A135" s="292"/>
      <c r="B135" s="293" t="str">
        <f>Badges!C384</f>
        <v>Dance</v>
      </c>
      <c r="C135" s="295" t="str">
        <f>IF(Badges!O384="A","A","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Patches'!O19="A","A"," ")</f>
        <v xml:space="preserve"> </v>
      </c>
      <c r="Q135" s="522" t="str">
        <f>'Fun Patches'!C49</f>
        <v>&lt;LIST PATCH HERE&gt;</v>
      </c>
      <c r="R135" s="528"/>
      <c r="S135" s="304" t="str">
        <f>IF('Fun Patches'!O49="A","A"," ")</f>
        <v xml:space="preserve"> </v>
      </c>
    </row>
    <row r="136" spans="1:19" x14ac:dyDescent="0.2">
      <c r="A136" s="292"/>
      <c r="B136" s="293" t="str">
        <f>Badges!C385</f>
        <v>Work out routine!</v>
      </c>
      <c r="C136" s="295" t="str">
        <f>IF(Badges!O385="A","A"," ")</f>
        <v xml:space="preserve"> </v>
      </c>
      <c r="E136" s="292"/>
      <c r="F136" s="293" t="str">
        <f>Badges!C456</f>
        <v xml:space="preserve">Make a first aid kit that fits in </v>
      </c>
      <c r="G136" s="295" t="str">
        <f>IF(Badges!O456="A","A"," ")</f>
        <v xml:space="preserve"> </v>
      </c>
      <c r="I136" s="292"/>
      <c r="J136" s="293" t="str">
        <f>Badges!C530</f>
        <v>Create a customer-service pledge</v>
      </c>
      <c r="K136" s="295" t="str">
        <f>IF(Badges!O530="A","A"," ")</f>
        <v xml:space="preserve"> </v>
      </c>
      <c r="M136" s="522" t="str">
        <f>'Fun Patches'!C20</f>
        <v>&lt;LIST PATCH HERE&gt;</v>
      </c>
      <c r="N136" s="528"/>
      <c r="O136" s="304" t="str">
        <f>IF('Fun Patches'!O20="A","A"," ")</f>
        <v xml:space="preserve"> </v>
      </c>
      <c r="Q136" s="522" t="str">
        <f>'Fun Patches'!C50</f>
        <v>&lt;LIST PATCH HERE&gt;</v>
      </c>
      <c r="R136" s="528"/>
      <c r="S136" s="304" t="str">
        <f>IF('Fun Patches'!O50="A","A"," ")</f>
        <v xml:space="preserve"> </v>
      </c>
    </row>
    <row r="137" spans="1:19" x14ac:dyDescent="0.2">
      <c r="A137" s="302"/>
      <c r="B137" s="318"/>
      <c r="C137" s="328"/>
      <c r="E137" s="292"/>
      <c r="F137" s="293" t="str">
        <f>Badges!C457</f>
        <v>Make a kit that fits in a car's</v>
      </c>
      <c r="G137" s="295" t="str">
        <f>IF(Badges!O457="A","A"," ")</f>
        <v xml:space="preserve"> </v>
      </c>
      <c r="I137" s="292"/>
      <c r="J137" s="293" t="str">
        <f>Badges!C531</f>
        <v>Learn from the best</v>
      </c>
      <c r="K137" s="295" t="str">
        <f>IF(Badges!O531="A","A"," ")</f>
        <v xml:space="preserve"> </v>
      </c>
      <c r="M137" s="522" t="str">
        <f>'Fun Patches'!C21</f>
        <v>&lt;LIST PATCH HERE&gt;</v>
      </c>
      <c r="N137" s="528"/>
      <c r="O137" s="304" t="str">
        <f>IF('Fun Patches'!O21="A","A"," ")</f>
        <v xml:space="preserve"> </v>
      </c>
      <c r="Q137" s="522" t="str">
        <f>'Fun Patches'!C51</f>
        <v>&lt;LIST PATCH HERE&gt;</v>
      </c>
      <c r="R137" s="528"/>
      <c r="S137" s="304" t="str">
        <f>IF('Fun Patches'!O51="A","A"," ")</f>
        <v xml:space="preserve"> </v>
      </c>
    </row>
    <row r="138" spans="1:19" x14ac:dyDescent="0.2">
      <c r="A138" s="302"/>
      <c r="B138" s="318"/>
      <c r="C138" s="328"/>
      <c r="E138" s="292"/>
      <c r="F138" s="293" t="str">
        <f>Badges!C458</f>
        <v>Make a personal kit</v>
      </c>
      <c r="G138" s="295" t="str">
        <f>IF(Badges!O458="A","A"," ")</f>
        <v xml:space="preserve"> </v>
      </c>
      <c r="I138" s="292"/>
      <c r="J138" s="293" t="str">
        <f>Badges!C532</f>
        <v>Invite some experts</v>
      </c>
      <c r="K138" s="295" t="str">
        <f>IF(Badges!O532="A","A"," ")</f>
        <v xml:space="preserve"> </v>
      </c>
      <c r="M138" s="522" t="str">
        <f>'Fun Patches'!C22</f>
        <v>&lt;LIST PATCH HERE&gt;</v>
      </c>
      <c r="N138" s="528"/>
      <c r="O138" s="304" t="str">
        <f>IF('Fun Patches'!O22="A","A"," ")</f>
        <v xml:space="preserve"> </v>
      </c>
      <c r="Q138" s="522" t="str">
        <f>'Fun Patches'!C52</f>
        <v>&lt;LIST PATCH HERE&gt;</v>
      </c>
      <c r="R138" s="528"/>
      <c r="S138" s="304" t="str">
        <f>IF('Fun Patches'!O52="A","A","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Patches'!O23="A","A"," ")</f>
        <v xml:space="preserve"> </v>
      </c>
      <c r="Q139" s="522" t="str">
        <f>'Fun Patches'!C53</f>
        <v>&lt;LIST PATCH HERE&gt;</v>
      </c>
      <c r="R139" s="528"/>
      <c r="S139" s="304" t="str">
        <f>IF('Fun Patches'!O53="A","A","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Patches'!O24="A","A"," ")</f>
        <v xml:space="preserve"> </v>
      </c>
      <c r="Q140" s="522" t="str">
        <f>'Fun Patches'!C54</f>
        <v>&lt;LIST PATCH HERE&gt;</v>
      </c>
      <c r="R140" s="528"/>
      <c r="S140" s="304" t="str">
        <f>IF('Fun Patches'!O54="A","A"," ")</f>
        <v xml:space="preserve"> </v>
      </c>
    </row>
    <row r="141" spans="1:19" ht="23.25" x14ac:dyDescent="0.35">
      <c r="A141" s="507" t="str">
        <f ca="1">MID(CELL("filename",A78),FIND(IF(ISERROR(FIND("]",CELL("filename",A78))),"$","]"),CELL("filename",A78))+1,256)</f>
        <v>Junior 12</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Own'!O31="A","A"," ")</f>
        <v xml:space="preserve"> </v>
      </c>
      <c r="I143" s="292">
        <v>1</v>
      </c>
      <c r="J143" s="329" t="str">
        <f>'Council Own'!C55</f>
        <v>&lt;List Requirement Here&gt;</v>
      </c>
      <c r="K143" s="304" t="str">
        <f>IF('Council Own'!O55="A","A"," ")</f>
        <v xml:space="preserve"> </v>
      </c>
      <c r="M143" s="292">
        <v>1</v>
      </c>
      <c r="N143" s="329" t="str">
        <f>'Council Own'!C79</f>
        <v>&lt;List Requirement Here&gt;</v>
      </c>
      <c r="O143" s="304" t="str">
        <f>IF('Council Own'!O79="A","A"," ")</f>
        <v xml:space="preserve"> </v>
      </c>
      <c r="Q143" s="292">
        <v>1</v>
      </c>
      <c r="R143" s="329" t="str">
        <f>'Council Own'!C103</f>
        <v>&lt;List Requirement Here&gt;</v>
      </c>
      <c r="S143" s="304" t="str">
        <f>IF('Council Own'!O103="A","A"," ")</f>
        <v xml:space="preserve"> </v>
      </c>
    </row>
    <row r="144" spans="1:19" x14ac:dyDescent="0.2">
      <c r="A144" s="546" t="str">
        <f>'Council Own'!B6</f>
        <v>&lt;&lt;List Badge Here&gt;&gt;</v>
      </c>
      <c r="B144" s="547"/>
      <c r="C144" s="297" t="str">
        <f>IF('Council Own'!O28="C","C",IF('Council Own'!O28="P","P",""))</f>
        <v/>
      </c>
      <c r="E144" s="292"/>
      <c r="F144" s="329" t="str">
        <f>'Council Own'!C32</f>
        <v>&lt;List Requirement Here&gt;</v>
      </c>
      <c r="G144" s="304" t="str">
        <f>IF('Council Own'!O32="A","A"," ")</f>
        <v xml:space="preserve"> </v>
      </c>
      <c r="I144" s="292"/>
      <c r="J144" s="329" t="str">
        <f>'Council Own'!C56</f>
        <v>&lt;List Requirement Here&gt;</v>
      </c>
      <c r="K144" s="304" t="str">
        <f>IF('Council Own'!O56="A","A"," ")</f>
        <v xml:space="preserve"> </v>
      </c>
      <c r="M144" s="292"/>
      <c r="N144" s="329" t="str">
        <f>'Council Own'!C80</f>
        <v>&lt;List Requirement Here&gt;</v>
      </c>
      <c r="O144" s="304" t="str">
        <f>IF('Council Own'!O80="A","A"," ")</f>
        <v xml:space="preserve"> </v>
      </c>
      <c r="Q144" s="292"/>
      <c r="R144" s="329" t="str">
        <f>'Council Own'!C104</f>
        <v>&lt;List Requirement Here&gt;</v>
      </c>
      <c r="S144" s="304" t="str">
        <f>IF('Council Own'!O104="A","A"," ")</f>
        <v xml:space="preserve"> </v>
      </c>
    </row>
    <row r="145" spans="1:19" x14ac:dyDescent="0.2">
      <c r="A145" s="546" t="str">
        <f>'Council Own'!B30</f>
        <v>&lt;&lt;List Badge Here&gt;&gt;</v>
      </c>
      <c r="B145" s="547"/>
      <c r="C145" s="297" t="str">
        <f>IF('Council Own'!O52="C","C",IF('Council Own'!O52="P","P",""))</f>
        <v/>
      </c>
      <c r="E145" s="292"/>
      <c r="F145" s="329" t="str">
        <f>'Council Own'!C33</f>
        <v>&lt;List Requirement Here&gt;</v>
      </c>
      <c r="G145" s="304" t="str">
        <f>IF('Council Own'!O33="A","A"," ")</f>
        <v xml:space="preserve"> </v>
      </c>
      <c r="I145" s="292"/>
      <c r="J145" s="329" t="str">
        <f>'Council Own'!C57</f>
        <v>&lt;List Requirement Here&gt;</v>
      </c>
      <c r="K145" s="304" t="str">
        <f>IF('Council Own'!O57="A","A"," ")</f>
        <v xml:space="preserve"> </v>
      </c>
      <c r="M145" s="292"/>
      <c r="N145" s="329" t="str">
        <f>'Council Own'!C81</f>
        <v>&lt;List Requirement Here&gt;</v>
      </c>
      <c r="O145" s="304" t="str">
        <f>IF('Council Own'!O81="A","A"," ")</f>
        <v xml:space="preserve"> </v>
      </c>
      <c r="Q145" s="292"/>
      <c r="R145" s="329" t="str">
        <f>'Council Own'!C105</f>
        <v>&lt;List Requirement Here&gt;</v>
      </c>
      <c r="S145" s="304" t="str">
        <f>IF('Council Own'!O105="A","A"," ")</f>
        <v xml:space="preserve"> </v>
      </c>
    </row>
    <row r="146" spans="1:19" x14ac:dyDescent="0.2">
      <c r="A146" s="546" t="str">
        <f>'Council Own'!B54</f>
        <v>&lt;&lt;List Badge Here&gt;&gt;</v>
      </c>
      <c r="B146" s="547"/>
      <c r="C146" s="297" t="str">
        <f>IF('Council Own'!O76="C","C",IF('Council Own'!O76="P","P",""))</f>
        <v/>
      </c>
      <c r="E146" s="292"/>
      <c r="F146" s="329" t="str">
        <f>'Council Own'!C34</f>
        <v>&lt;List Requirement Here&gt;</v>
      </c>
      <c r="G146" s="304" t="str">
        <f>IF('Council Own'!O34="A","A"," ")</f>
        <v xml:space="preserve"> </v>
      </c>
      <c r="I146" s="292"/>
      <c r="J146" s="329" t="str">
        <f>'Council Own'!C58</f>
        <v>&lt;List Requirement Here&gt;</v>
      </c>
      <c r="K146" s="304" t="str">
        <f>IF('Council Own'!O58="A","A"," ")</f>
        <v xml:space="preserve"> </v>
      </c>
      <c r="M146" s="292"/>
      <c r="N146" s="329" t="str">
        <f>'Council Own'!C82</f>
        <v>&lt;List Requirement Here&gt;</v>
      </c>
      <c r="O146" s="304" t="str">
        <f>IF('Council Own'!O82="A","A"," ")</f>
        <v xml:space="preserve"> </v>
      </c>
      <c r="Q146" s="292"/>
      <c r="R146" s="329" t="str">
        <f>'Council Own'!C106</f>
        <v>&lt;List Requirement Here&gt;</v>
      </c>
      <c r="S146" s="304" t="str">
        <f>IF('Council Own'!O106="A","A"," ")</f>
        <v xml:space="preserve"> </v>
      </c>
    </row>
    <row r="147" spans="1:19" ht="12.75" customHeight="1" x14ac:dyDescent="0.2">
      <c r="A147" s="546" t="str">
        <f>'Council Own'!B78</f>
        <v>&lt;&lt;List Badge Here&gt;&gt;</v>
      </c>
      <c r="B147" s="547"/>
      <c r="C147" s="297" t="str">
        <f>IF('Council Own'!O100="C","C",IF('Council Own'!O100="P","P",""))</f>
        <v/>
      </c>
      <c r="E147" s="292">
        <v>2</v>
      </c>
      <c r="F147" s="329" t="str">
        <f>'Council Own'!C35</f>
        <v>&lt;List Requirement Here&gt;</v>
      </c>
      <c r="G147" s="304" t="str">
        <f>IF('Council Own'!O35="A","A"," ")</f>
        <v xml:space="preserve"> </v>
      </c>
      <c r="I147" s="292">
        <v>2</v>
      </c>
      <c r="J147" s="329" t="str">
        <f>'Council Own'!C59</f>
        <v>&lt;List Requirement Here&gt;</v>
      </c>
      <c r="K147" s="304" t="str">
        <f>IF('Council Own'!O59="A","A"," ")</f>
        <v xml:space="preserve"> </v>
      </c>
      <c r="M147" s="292">
        <v>2</v>
      </c>
      <c r="N147" s="329" t="str">
        <f>'Council Own'!C83</f>
        <v>&lt;List Requirement Here&gt;</v>
      </c>
      <c r="O147" s="304" t="str">
        <f>IF('Council Own'!O83="A","A"," ")</f>
        <v xml:space="preserve"> </v>
      </c>
      <c r="Q147" s="292">
        <v>2</v>
      </c>
      <c r="R147" s="329" t="str">
        <f>'Council Own'!C107</f>
        <v>&lt;List Requirement Here&gt;</v>
      </c>
      <c r="S147" s="304" t="str">
        <f>IF('Council Own'!O107="A","A"," ")</f>
        <v xml:space="preserve"> </v>
      </c>
    </row>
    <row r="148" spans="1:19" ht="12.75" customHeight="1" x14ac:dyDescent="0.2">
      <c r="A148" s="546" t="str">
        <f>'Council Own'!B102</f>
        <v>&lt;&lt;List Badge Here&gt;&gt;</v>
      </c>
      <c r="B148" s="547"/>
      <c r="C148" s="297" t="str">
        <f>IF('Council Own'!O124="C","C",IF('Council Own'!O124="P","P",""))</f>
        <v/>
      </c>
      <c r="E148" s="292"/>
      <c r="F148" s="329" t="str">
        <f>'Council Own'!C36</f>
        <v>&lt;List Requirement Here&gt;</v>
      </c>
      <c r="G148" s="304" t="str">
        <f>IF('Council Own'!O36="A","A"," ")</f>
        <v xml:space="preserve"> </v>
      </c>
      <c r="I148" s="292"/>
      <c r="J148" s="329" t="str">
        <f>'Council Own'!C60</f>
        <v>&lt;List Requirement Here&gt;</v>
      </c>
      <c r="K148" s="304" t="str">
        <f>IF('Council Own'!O60="A","A"," ")</f>
        <v xml:space="preserve"> </v>
      </c>
      <c r="M148" s="292"/>
      <c r="N148" s="329" t="str">
        <f>'Council Own'!C84</f>
        <v>&lt;List Requirement Here&gt;</v>
      </c>
      <c r="O148" s="304" t="str">
        <f>IF('Council Own'!O84="A","A"," ")</f>
        <v xml:space="preserve"> </v>
      </c>
      <c r="Q148" s="292"/>
      <c r="R148" s="329" t="str">
        <f>'Council Own'!C108</f>
        <v>&lt;List Requirement Here&gt;</v>
      </c>
      <c r="S148" s="304" t="str">
        <f>IF('Council Own'!O108="A","A"," ")</f>
        <v xml:space="preserve"> </v>
      </c>
    </row>
    <row r="149" spans="1:19" x14ac:dyDescent="0.2">
      <c r="E149" s="292"/>
      <c r="F149" s="329" t="str">
        <f>'Council Own'!C37</f>
        <v>&lt;List Requirement Here&gt;</v>
      </c>
      <c r="G149" s="304" t="str">
        <f>IF('Council Own'!O37="A","A"," ")</f>
        <v xml:space="preserve"> </v>
      </c>
      <c r="I149" s="292"/>
      <c r="J149" s="329" t="str">
        <f>'Council Own'!C61</f>
        <v>&lt;List Requirement Here&gt;</v>
      </c>
      <c r="K149" s="304" t="str">
        <f>IF('Council Own'!O61="A","A"," ")</f>
        <v xml:space="preserve"> </v>
      </c>
      <c r="M149" s="292"/>
      <c r="N149" s="329" t="str">
        <f>'Council Own'!C85</f>
        <v>&lt;List Requirement Here&gt;</v>
      </c>
      <c r="O149" s="304" t="str">
        <f>IF('Council Own'!O85="A","A"," ")</f>
        <v xml:space="preserve"> </v>
      </c>
      <c r="Q149" s="292"/>
      <c r="R149" s="329" t="str">
        <f>'Council Own'!C109</f>
        <v>&lt;List Requirement Here&gt;</v>
      </c>
      <c r="S149" s="304" t="str">
        <f>IF('Council Own'!O109="A","A"," ")</f>
        <v xml:space="preserve"> </v>
      </c>
    </row>
    <row r="150" spans="1:19" x14ac:dyDescent="0.2">
      <c r="A150" s="504" t="s">
        <v>599</v>
      </c>
      <c r="B150" s="504"/>
      <c r="C150" s="504"/>
      <c r="E150" s="292"/>
      <c r="F150" s="329" t="str">
        <f>'Council Own'!C38</f>
        <v>&lt;List Requirement Here&gt;</v>
      </c>
      <c r="G150" s="304" t="str">
        <f>IF('Council Own'!O38="A","A"," ")</f>
        <v xml:space="preserve"> </v>
      </c>
      <c r="I150" s="292"/>
      <c r="J150" s="329" t="str">
        <f>'Council Own'!C62</f>
        <v>&lt;List Requirement Here&gt;</v>
      </c>
      <c r="K150" s="304" t="str">
        <f>IF('Council Own'!O62="A","A"," ")</f>
        <v xml:space="preserve"> </v>
      </c>
      <c r="M150" s="292"/>
      <c r="N150" s="329" t="str">
        <f>'Council Own'!C86</f>
        <v>&lt;List Requirement Here&gt;</v>
      </c>
      <c r="O150" s="304" t="str">
        <f>IF('Council Own'!O86="A","A"," ")</f>
        <v xml:space="preserve"> </v>
      </c>
      <c r="Q150" s="292"/>
      <c r="R150" s="329" t="str">
        <f>'Council Own'!C110</f>
        <v>&lt;List Requirement Here&gt;</v>
      </c>
      <c r="S150" s="304" t="str">
        <f>IF('Council Own'!O110="A","A"," ")</f>
        <v xml:space="preserve"> </v>
      </c>
    </row>
    <row r="151" spans="1:19" x14ac:dyDescent="0.2">
      <c r="A151" s="305" t="str">
        <f>'Council Own'!B6</f>
        <v>&lt;&lt;List Badge Here&gt;&gt;</v>
      </c>
      <c r="B151" s="305"/>
      <c r="C151" s="305"/>
      <c r="E151" s="292">
        <v>3</v>
      </c>
      <c r="F151" s="329" t="str">
        <f>'Council Own'!C39</f>
        <v>&lt;List Requirement Here&gt;</v>
      </c>
      <c r="G151" s="304" t="str">
        <f>IF('Council Own'!O39="A","A"," ")</f>
        <v xml:space="preserve"> </v>
      </c>
      <c r="I151" s="292">
        <v>3</v>
      </c>
      <c r="J151" s="329" t="str">
        <f>'Council Own'!C63</f>
        <v>&lt;List Requirement Here&gt;</v>
      </c>
      <c r="K151" s="304" t="str">
        <f>IF('Council Own'!O63="A","A"," ")</f>
        <v xml:space="preserve"> </v>
      </c>
      <c r="M151" s="292">
        <v>3</v>
      </c>
      <c r="N151" s="329" t="str">
        <f>'Council Own'!C87</f>
        <v>&lt;List Requirement Here&gt;</v>
      </c>
      <c r="O151" s="304" t="str">
        <f>IF('Council Own'!O87="A","A"," ")</f>
        <v xml:space="preserve"> </v>
      </c>
      <c r="Q151" s="292">
        <v>3</v>
      </c>
      <c r="R151" s="329" t="str">
        <f>'Council Own'!C111</f>
        <v>&lt;List Requirement Here&gt;</v>
      </c>
      <c r="S151" s="304" t="str">
        <f>IF('Council Own'!O111="A","A"," ")</f>
        <v xml:space="preserve"> </v>
      </c>
    </row>
    <row r="152" spans="1:19" x14ac:dyDescent="0.2">
      <c r="A152" s="292">
        <v>1</v>
      </c>
      <c r="B152" s="329" t="str">
        <f>'Council Own'!C7</f>
        <v>&lt;List Requirement Here&gt;</v>
      </c>
      <c r="C152" s="304" t="str">
        <f>IF('Council Own'!O7="A","A"," ")</f>
        <v xml:space="preserve"> </v>
      </c>
      <c r="E152" s="292"/>
      <c r="F152" s="329" t="str">
        <f>'Council Own'!C40</f>
        <v>&lt;List Requirement Here&gt;</v>
      </c>
      <c r="G152" s="304" t="str">
        <f>IF('Council Own'!O40="A","A"," ")</f>
        <v xml:space="preserve"> </v>
      </c>
      <c r="I152" s="292"/>
      <c r="J152" s="329" t="str">
        <f>'Council Own'!C64</f>
        <v>&lt;List Requirement Here&gt;</v>
      </c>
      <c r="K152" s="304" t="str">
        <f>IF('Council Own'!O64="A","A"," ")</f>
        <v xml:space="preserve"> </v>
      </c>
      <c r="M152" s="292"/>
      <c r="N152" s="329" t="str">
        <f>'Council Own'!C88</f>
        <v>&lt;List Requirement Here&gt;</v>
      </c>
      <c r="O152" s="304" t="str">
        <f>IF('Council Own'!O88="A","A"," ")</f>
        <v xml:space="preserve"> </v>
      </c>
      <c r="Q152" s="292"/>
      <c r="R152" s="329" t="str">
        <f>'Council Own'!C112</f>
        <v>&lt;List Requirement Here&gt;</v>
      </c>
      <c r="S152" s="304" t="str">
        <f>IF('Council Own'!O112="A","A"," ")</f>
        <v xml:space="preserve"> </v>
      </c>
    </row>
    <row r="153" spans="1:19" x14ac:dyDescent="0.2">
      <c r="A153" s="292"/>
      <c r="B153" s="329" t="str">
        <f>'Council Own'!C8</f>
        <v>&lt;List Requirement Here&gt;</v>
      </c>
      <c r="C153" s="304" t="str">
        <f>IF('Council Own'!O8="A","A"," ")</f>
        <v xml:space="preserve"> </v>
      </c>
      <c r="E153" s="292"/>
      <c r="F153" s="329" t="str">
        <f>'Council Own'!C41</f>
        <v>&lt;List Requirement Here&gt;</v>
      </c>
      <c r="G153" s="304" t="str">
        <f>IF('Council Own'!O41="A","A"," ")</f>
        <v xml:space="preserve"> </v>
      </c>
      <c r="I153" s="292"/>
      <c r="J153" s="329" t="str">
        <f>'Council Own'!C65</f>
        <v>&lt;List Requirement Here&gt;</v>
      </c>
      <c r="K153" s="304" t="str">
        <f>IF('Council Own'!O65="A","A"," ")</f>
        <v xml:space="preserve"> </v>
      </c>
      <c r="M153" s="292"/>
      <c r="N153" s="329" t="str">
        <f>'Council Own'!C89</f>
        <v>&lt;List Requirement Here&gt;</v>
      </c>
      <c r="O153" s="304" t="str">
        <f>IF('Council Own'!O89="A","A"," ")</f>
        <v xml:space="preserve"> </v>
      </c>
      <c r="Q153" s="292"/>
      <c r="R153" s="329" t="str">
        <f>'Council Own'!C113</f>
        <v>&lt;List Requirement Here&gt;</v>
      </c>
      <c r="S153" s="304" t="str">
        <f>IF('Council Own'!O113="A","A"," ")</f>
        <v xml:space="preserve"> </v>
      </c>
    </row>
    <row r="154" spans="1:19" x14ac:dyDescent="0.2">
      <c r="A154" s="292"/>
      <c r="B154" s="329" t="str">
        <f>'Council Own'!C9</f>
        <v>&lt;List Requirement Here&gt;</v>
      </c>
      <c r="C154" s="304" t="str">
        <f>IF('Council Own'!O9="A","A"," ")</f>
        <v xml:space="preserve"> </v>
      </c>
      <c r="E154" s="292"/>
      <c r="F154" s="329" t="str">
        <f>'Council Own'!C42</f>
        <v>&lt;List Requirement Here&gt;</v>
      </c>
      <c r="G154" s="304" t="str">
        <f>IF('Council Own'!O42="A","A"," ")</f>
        <v xml:space="preserve"> </v>
      </c>
      <c r="I154" s="292"/>
      <c r="J154" s="329" t="str">
        <f>'Council Own'!C66</f>
        <v>&lt;List Requirement Here&gt;</v>
      </c>
      <c r="K154" s="304" t="str">
        <f>IF('Council Own'!O66="A","A"," ")</f>
        <v xml:space="preserve"> </v>
      </c>
      <c r="M154" s="292"/>
      <c r="N154" s="329" t="str">
        <f>'Council Own'!C90</f>
        <v>&lt;List Requirement Here&gt;</v>
      </c>
      <c r="O154" s="304" t="str">
        <f>IF('Council Own'!O90="A","A"," ")</f>
        <v xml:space="preserve"> </v>
      </c>
      <c r="Q154" s="292"/>
      <c r="R154" s="329" t="str">
        <f>'Council Own'!C114</f>
        <v>&lt;List Requirement Here&gt;</v>
      </c>
      <c r="S154" s="304" t="str">
        <f>IF('Council Own'!O114="A","A"," ")</f>
        <v xml:space="preserve"> </v>
      </c>
    </row>
    <row r="155" spans="1:19" x14ac:dyDescent="0.2">
      <c r="A155" s="292"/>
      <c r="B155" s="329" t="str">
        <f>'Council Own'!C10</f>
        <v>&lt;List Requirement Here&gt;</v>
      </c>
      <c r="C155" s="304" t="str">
        <f>IF('Council Own'!O10="A","A"," ")</f>
        <v xml:space="preserve"> </v>
      </c>
      <c r="E155" s="292">
        <v>4</v>
      </c>
      <c r="F155" s="329" t="str">
        <f>'Council Own'!C43</f>
        <v>&lt;List Requirement Here&gt;</v>
      </c>
      <c r="G155" s="304" t="str">
        <f>IF('Council Own'!O43="A","A"," ")</f>
        <v xml:space="preserve"> </v>
      </c>
      <c r="I155" s="292">
        <v>4</v>
      </c>
      <c r="J155" s="329" t="str">
        <f>'Council Own'!C67</f>
        <v>&lt;List Requirement Here&gt;</v>
      </c>
      <c r="K155" s="304" t="str">
        <f>IF('Council Own'!O67="A","A"," ")</f>
        <v xml:space="preserve"> </v>
      </c>
      <c r="M155" s="292">
        <v>4</v>
      </c>
      <c r="N155" s="329" t="str">
        <f>'Council Own'!C91</f>
        <v>&lt;List Requirement Here&gt;</v>
      </c>
      <c r="O155" s="304" t="str">
        <f>IF('Council Own'!O91="A","A"," ")</f>
        <v xml:space="preserve"> </v>
      </c>
      <c r="Q155" s="292">
        <v>4</v>
      </c>
      <c r="R155" s="329" t="str">
        <f>'Council Own'!C115</f>
        <v>&lt;List Requirement Here&gt;</v>
      </c>
      <c r="S155" s="304" t="str">
        <f>IF('Council Own'!O115="A","A"," ")</f>
        <v xml:space="preserve"> </v>
      </c>
    </row>
    <row r="156" spans="1:19" x14ac:dyDescent="0.2">
      <c r="A156" s="292">
        <v>2</v>
      </c>
      <c r="B156" s="329" t="str">
        <f>'Council Own'!C11</f>
        <v>&lt;List Requirement Here&gt;</v>
      </c>
      <c r="C156" s="304" t="str">
        <f>IF('Council Own'!O11="A","A"," ")</f>
        <v xml:space="preserve"> </v>
      </c>
      <c r="E156" s="292"/>
      <c r="F156" s="329" t="str">
        <f>'Council Own'!C44</f>
        <v>&lt;List Requirement Here&gt;</v>
      </c>
      <c r="G156" s="304" t="str">
        <f>IF('Council Own'!O44="A","A"," ")</f>
        <v xml:space="preserve"> </v>
      </c>
      <c r="I156" s="292"/>
      <c r="J156" s="329" t="str">
        <f>'Council Own'!C68</f>
        <v>&lt;List Requirement Here&gt;</v>
      </c>
      <c r="K156" s="304" t="str">
        <f>IF('Council Own'!O68="A","A"," ")</f>
        <v xml:space="preserve"> </v>
      </c>
      <c r="M156" s="292"/>
      <c r="N156" s="329" t="str">
        <f>'Council Own'!C92</f>
        <v>&lt;List Requirement Here&gt;</v>
      </c>
      <c r="O156" s="304" t="str">
        <f>IF('Council Own'!O92="A","A"," ")</f>
        <v xml:space="preserve"> </v>
      </c>
      <c r="Q156" s="292"/>
      <c r="R156" s="329" t="str">
        <f>'Council Own'!C116</f>
        <v>&lt;List Requirement Here&gt;</v>
      </c>
      <c r="S156" s="304" t="str">
        <f>IF('Council Own'!O116="A","A"," ")</f>
        <v xml:space="preserve"> </v>
      </c>
    </row>
    <row r="157" spans="1:19" x14ac:dyDescent="0.2">
      <c r="A157" s="292"/>
      <c r="B157" s="329" t="str">
        <f>'Council Own'!C12</f>
        <v>&lt;List Requirement Here&gt;</v>
      </c>
      <c r="C157" s="304" t="str">
        <f>IF('Council Own'!O12="A","A"," ")</f>
        <v xml:space="preserve"> </v>
      </c>
      <c r="E157" s="292"/>
      <c r="F157" s="329" t="str">
        <f>'Council Own'!C45</f>
        <v>&lt;List Requirement Here&gt;</v>
      </c>
      <c r="G157" s="304" t="str">
        <f>IF('Council Own'!O45="A","A"," ")</f>
        <v xml:space="preserve"> </v>
      </c>
      <c r="I157" s="292"/>
      <c r="J157" s="329" t="str">
        <f>'Council Own'!C69</f>
        <v>&lt;List Requirement Here&gt;</v>
      </c>
      <c r="K157" s="304" t="str">
        <f>IF('Council Own'!O69="A","A"," ")</f>
        <v xml:space="preserve"> </v>
      </c>
      <c r="M157" s="292"/>
      <c r="N157" s="329" t="str">
        <f>'Council Own'!C93</f>
        <v>&lt;List Requirement Here&gt;</v>
      </c>
      <c r="O157" s="304" t="str">
        <f>IF('Council Own'!O93="A","A"," ")</f>
        <v xml:space="preserve"> </v>
      </c>
      <c r="Q157" s="292"/>
      <c r="R157" s="329" t="str">
        <f>'Council Own'!C117</f>
        <v>&lt;List Requirement Here&gt;</v>
      </c>
      <c r="S157" s="304" t="str">
        <f>IF('Council Own'!O117="A","A"," ")</f>
        <v xml:space="preserve"> </v>
      </c>
    </row>
    <row r="158" spans="1:19" x14ac:dyDescent="0.2">
      <c r="A158" s="292"/>
      <c r="B158" s="329" t="str">
        <f>'Council Own'!C13</f>
        <v>&lt;List Requirement Here&gt;</v>
      </c>
      <c r="C158" s="304" t="str">
        <f>IF('Council Own'!O13="A","A"," ")</f>
        <v xml:space="preserve"> </v>
      </c>
      <c r="E158" s="292"/>
      <c r="F158" s="329" t="str">
        <f>'Council Own'!C46</f>
        <v>&lt;List Requirement Here&gt;</v>
      </c>
      <c r="G158" s="304" t="str">
        <f>IF('Council Own'!O46="A","A"," ")</f>
        <v xml:space="preserve"> </v>
      </c>
      <c r="I158" s="292"/>
      <c r="J158" s="329" t="str">
        <f>'Council Own'!C70</f>
        <v>&lt;List Requirement Here&gt;</v>
      </c>
      <c r="K158" s="304" t="str">
        <f>IF('Council Own'!O70="A","A"," ")</f>
        <v xml:space="preserve"> </v>
      </c>
      <c r="M158" s="292"/>
      <c r="N158" s="329" t="str">
        <f>'Council Own'!C94</f>
        <v>&lt;List Requirement Here&gt;</v>
      </c>
      <c r="O158" s="304" t="str">
        <f>IF('Council Own'!O94="A","A"," ")</f>
        <v xml:space="preserve"> </v>
      </c>
      <c r="Q158" s="292"/>
      <c r="R158" s="329" t="str">
        <f>'Council Own'!C118</f>
        <v>&lt;List Requirement Here&gt;</v>
      </c>
      <c r="S158" s="304" t="str">
        <f>IF('Council Own'!O118="A","A"," ")</f>
        <v xml:space="preserve"> </v>
      </c>
    </row>
    <row r="159" spans="1:19" x14ac:dyDescent="0.2">
      <c r="A159" s="292"/>
      <c r="B159" s="329" t="str">
        <f>'Council Own'!C14</f>
        <v>&lt;List Requirement Here&gt;</v>
      </c>
      <c r="C159" s="304" t="str">
        <f>IF('Council Own'!O14="A","A"," ")</f>
        <v xml:space="preserve"> </v>
      </c>
      <c r="E159" s="292">
        <v>5</v>
      </c>
      <c r="F159" s="329" t="str">
        <f>'Council Own'!C47</f>
        <v>&lt;List Requirement Here&gt;</v>
      </c>
      <c r="G159" s="304" t="str">
        <f>IF('Council Own'!O47="A","A"," ")</f>
        <v xml:space="preserve"> </v>
      </c>
      <c r="I159" s="292">
        <v>5</v>
      </c>
      <c r="J159" s="329" t="str">
        <f>'Council Own'!C71</f>
        <v>&lt;List Requirement Here&gt;</v>
      </c>
      <c r="K159" s="304" t="str">
        <f>IF('Council Own'!O71="A","A"," ")</f>
        <v xml:space="preserve"> </v>
      </c>
      <c r="M159" s="292">
        <v>5</v>
      </c>
      <c r="N159" s="329" t="str">
        <f>'Council Own'!C95</f>
        <v>&lt;List Requirement Here&gt;</v>
      </c>
      <c r="O159" s="304" t="str">
        <f>IF('Council Own'!O95="A","A"," ")</f>
        <v xml:space="preserve"> </v>
      </c>
      <c r="Q159" s="292">
        <v>5</v>
      </c>
      <c r="R159" s="329" t="str">
        <f>'Council Own'!C119</f>
        <v>&lt;List Requirement Here&gt;</v>
      </c>
      <c r="S159" s="304" t="str">
        <f>IF('Council Own'!O119="A","A"," ")</f>
        <v xml:space="preserve"> </v>
      </c>
    </row>
    <row r="160" spans="1:19" x14ac:dyDescent="0.2">
      <c r="A160" s="292">
        <v>3</v>
      </c>
      <c r="B160" s="329" t="str">
        <f>'Council Own'!C15</f>
        <v>&lt;List Requirement Here&gt;</v>
      </c>
      <c r="C160" s="304" t="str">
        <f>IF('Council Own'!O15="A","A"," ")</f>
        <v xml:space="preserve"> </v>
      </c>
      <c r="E160" s="292"/>
      <c r="F160" s="329" t="str">
        <f>'Council Own'!C48</f>
        <v>&lt;List Requirement Here&gt;</v>
      </c>
      <c r="G160" s="304" t="str">
        <f>IF('Council Own'!O48="A","A"," ")</f>
        <v xml:space="preserve"> </v>
      </c>
      <c r="I160" s="292"/>
      <c r="J160" s="329" t="str">
        <f>'Council Own'!C72</f>
        <v>&lt;List Requirement Here&gt;</v>
      </c>
      <c r="K160" s="304" t="str">
        <f>IF('Council Own'!O72="A","A"," ")</f>
        <v xml:space="preserve"> </v>
      </c>
      <c r="M160" s="292"/>
      <c r="N160" s="329" t="str">
        <f>'Council Own'!C96</f>
        <v>&lt;List Requirement Here&gt;</v>
      </c>
      <c r="O160" s="304" t="str">
        <f>IF('Council Own'!O96="A","A"," ")</f>
        <v xml:space="preserve"> </v>
      </c>
      <c r="Q160" s="292"/>
      <c r="R160" s="329" t="str">
        <f>'Council Own'!C120</f>
        <v>&lt;List Requirement Here&gt;</v>
      </c>
      <c r="S160" s="304" t="str">
        <f>IF('Council Own'!O120="A","A"," ")</f>
        <v xml:space="preserve"> </v>
      </c>
    </row>
    <row r="161" spans="1:19" x14ac:dyDescent="0.2">
      <c r="A161" s="292"/>
      <c r="B161" s="329" t="str">
        <f>'Council Own'!C16</f>
        <v>&lt;List Requirement Here&gt;</v>
      </c>
      <c r="C161" s="304" t="str">
        <f>IF('Council Own'!O16="A","A"," ")</f>
        <v xml:space="preserve"> </v>
      </c>
      <c r="E161" s="292"/>
      <c r="F161" s="329" t="str">
        <f>'Council Own'!C49</f>
        <v>&lt;List Requirement Here&gt;</v>
      </c>
      <c r="G161" s="304" t="str">
        <f>IF('Council Own'!O49="A","A"," ")</f>
        <v xml:space="preserve"> </v>
      </c>
      <c r="I161" s="292"/>
      <c r="J161" s="329" t="str">
        <f>'Council Own'!C73</f>
        <v>&lt;List Requirement Here&gt;</v>
      </c>
      <c r="K161" s="304" t="str">
        <f>IF('Council Own'!O73="A","A"," ")</f>
        <v xml:space="preserve"> </v>
      </c>
      <c r="M161" s="292"/>
      <c r="N161" s="329" t="str">
        <f>'Council Own'!C97</f>
        <v>&lt;List Requirement Here&gt;</v>
      </c>
      <c r="O161" s="304" t="str">
        <f>IF('Council Own'!O97="A","A"," ")</f>
        <v xml:space="preserve"> </v>
      </c>
      <c r="Q161" s="292"/>
      <c r="R161" s="329" t="str">
        <f>'Council Own'!C121</f>
        <v>&lt;List Requirement Here&gt;</v>
      </c>
      <c r="S161" s="304" t="str">
        <f>IF('Council Own'!O121="A","A"," ")</f>
        <v xml:space="preserve"> </v>
      </c>
    </row>
    <row r="162" spans="1:19" x14ac:dyDescent="0.2">
      <c r="A162" s="292"/>
      <c r="B162" s="329" t="str">
        <f>'Council Own'!C17</f>
        <v>&lt;List Requirement Here&gt;</v>
      </c>
      <c r="C162" s="304" t="str">
        <f>IF('Council Own'!O17="A","A"," ")</f>
        <v xml:space="preserve"> </v>
      </c>
      <c r="E162" s="292"/>
      <c r="F162" s="329" t="str">
        <f>'Council Own'!C50</f>
        <v>&lt;List Requirement Here&gt;</v>
      </c>
      <c r="G162" s="304" t="str">
        <f>IF('Council Own'!O50="A","A"," ")</f>
        <v xml:space="preserve"> </v>
      </c>
      <c r="I162" s="292"/>
      <c r="J162" s="329" t="str">
        <f>'Council Own'!C74</f>
        <v>&lt;List Requirement Here&gt;</v>
      </c>
      <c r="K162" s="304" t="str">
        <f>IF('Council Own'!O68="A","A"," ")</f>
        <v xml:space="preserve"> </v>
      </c>
      <c r="M162" s="292"/>
      <c r="N162" s="329" t="str">
        <f>'Council Own'!C98</f>
        <v>&lt;List Requirement Here&gt;</v>
      </c>
      <c r="O162" s="304" t="str">
        <f>IF('Council Own'!O98="A","A"," ")</f>
        <v xml:space="preserve"> </v>
      </c>
      <c r="Q162" s="292"/>
      <c r="R162" s="329" t="str">
        <f>'Council Own'!C122</f>
        <v>&lt;List Requirement Here&gt;</v>
      </c>
      <c r="S162" s="304" t="str">
        <f>IF('Council Own'!O122="A","A"," ")</f>
        <v xml:space="preserve"> </v>
      </c>
    </row>
    <row r="163" spans="1:19" x14ac:dyDescent="0.2">
      <c r="A163" s="292"/>
      <c r="B163" s="329" t="str">
        <f>'Council Own'!C18</f>
        <v>&lt;List Requirement Here&gt;</v>
      </c>
      <c r="C163" s="304" t="str">
        <f>IF('Council Own'!O18="A","A"," ")</f>
        <v xml:space="preserve"> </v>
      </c>
    </row>
    <row r="164" spans="1:19" x14ac:dyDescent="0.2">
      <c r="A164" s="292">
        <v>4</v>
      </c>
      <c r="B164" s="329" t="str">
        <f>'Council Own'!C19</f>
        <v>&lt;List Requirement Here&gt;</v>
      </c>
      <c r="C164" s="304" t="str">
        <f>IF('Council Own'!O19="A","A"," ")</f>
        <v xml:space="preserve"> </v>
      </c>
    </row>
    <row r="165" spans="1:19" x14ac:dyDescent="0.2">
      <c r="A165" s="292"/>
      <c r="B165" s="329" t="str">
        <f>'Council Own'!C20</f>
        <v>&lt;List Requirement Here&gt;</v>
      </c>
      <c r="C165" s="304" t="str">
        <f>IF('Council Own'!O20="A","A"," ")</f>
        <v xml:space="preserve"> </v>
      </c>
    </row>
    <row r="166" spans="1:19" x14ac:dyDescent="0.2">
      <c r="A166" s="292"/>
      <c r="B166" s="329" t="str">
        <f>'Council Own'!C21</f>
        <v>&lt;List Requirement Here&gt;</v>
      </c>
      <c r="C166" s="304" t="str">
        <f>IF('Council Own'!O21="A","A"," ")</f>
        <v xml:space="preserve"> </v>
      </c>
    </row>
    <row r="167" spans="1:19" x14ac:dyDescent="0.2">
      <c r="A167" s="292"/>
      <c r="B167" s="329" t="str">
        <f>'Council Own'!C22</f>
        <v>&lt;List Requirement Here&gt;</v>
      </c>
      <c r="C167" s="304" t="str">
        <f>IF('Council Own'!O22="A","A"," ")</f>
        <v xml:space="preserve"> </v>
      </c>
    </row>
    <row r="168" spans="1:19" x14ac:dyDescent="0.2">
      <c r="A168" s="292">
        <v>5</v>
      </c>
      <c r="B168" s="329" t="str">
        <f>'Council Own'!C23</f>
        <v>&lt;List Requirement Here&gt;</v>
      </c>
      <c r="C168" s="304" t="str">
        <f>IF('Council Own'!O23="A","A"," ")</f>
        <v xml:space="preserve"> </v>
      </c>
    </row>
    <row r="169" spans="1:19" x14ac:dyDescent="0.2">
      <c r="A169" s="292"/>
      <c r="B169" s="329" t="str">
        <f>'Council Own'!C24</f>
        <v>&lt;List Requirement Here&gt;</v>
      </c>
      <c r="C169" s="304" t="str">
        <f>IF('Council Own'!O24="A","A"," ")</f>
        <v xml:space="preserve"> </v>
      </c>
    </row>
    <row r="170" spans="1:19" x14ac:dyDescent="0.2">
      <c r="A170" s="292"/>
      <c r="B170" s="329" t="str">
        <f>'Council Own'!C25</f>
        <v>&lt;List Requirement Here&gt;</v>
      </c>
      <c r="C170" s="304" t="str">
        <f>IF('Council Own'!O25="A","A"," ")</f>
        <v xml:space="preserve"> </v>
      </c>
    </row>
    <row r="171" spans="1:19" x14ac:dyDescent="0.2">
      <c r="A171" s="292"/>
      <c r="B171" s="329" t="str">
        <f>'Council Own'!C26</f>
        <v>&lt;List Requirement Here&gt;</v>
      </c>
      <c r="C171" s="304" t="str">
        <f>IF('Council Own'!O26="A","A","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13</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IF(Badges!P58="A","A"," ")</f>
        <v xml:space="preserve"> </v>
      </c>
      <c r="I4" s="292"/>
      <c r="J4" s="293" t="str">
        <f>Badges!C132</f>
        <v>Make a bead bracelet</v>
      </c>
      <c r="K4" s="295" t="str">
        <f>IF(Badges!P132="A","A"," ")</f>
        <v xml:space="preserve"> </v>
      </c>
      <c r="M4" s="292"/>
      <c r="N4" s="293" t="str">
        <f>Badges!C205</f>
        <v>Have some Leave No Trace fun</v>
      </c>
      <c r="O4" s="295" t="str">
        <f>IF(Badges!P205="A","A"," ")</f>
        <v xml:space="preserve"> </v>
      </c>
      <c r="Q4" s="292"/>
      <c r="R4" s="293" t="str">
        <f>Badges!C279</f>
        <v>Wildlife awareness party</v>
      </c>
      <c r="S4" s="295" t="str">
        <f>IF(Badges!P279="A","A"," ")</f>
        <v xml:space="preserve"> </v>
      </c>
      <c r="T4" s="510"/>
      <c r="U4" s="510"/>
    </row>
    <row r="5" spans="1:21" ht="12.75" customHeight="1" x14ac:dyDescent="0.2">
      <c r="A5" s="505" t="str">
        <f>Summary!A4</f>
        <v>Digital Photographer</v>
      </c>
      <c r="B5" s="506"/>
      <c r="C5" s="296" t="str">
        <f>IF(Badges!P28="C","C",IF(Badges!P28="P","P",""))</f>
        <v/>
      </c>
      <c r="E5" s="292"/>
      <c r="F5" s="293" t="str">
        <f>Badges!C59</f>
        <v>Find out more about three</v>
      </c>
      <c r="G5" s="295" t="str">
        <f>IF(Badges!P59="A","A"," ")</f>
        <v xml:space="preserve"> </v>
      </c>
      <c r="I5" s="292"/>
      <c r="J5" s="293" t="str">
        <f>Badges!C133</f>
        <v>Make two necklaces with different</v>
      </c>
      <c r="K5" s="295" t="str">
        <f>IF(Badges!P133="A","A"," ")</f>
        <v xml:space="preserve"> </v>
      </c>
      <c r="M5" s="292"/>
      <c r="N5" s="293" t="str">
        <f>Badges!C206</f>
        <v>Be a scientist-and keep a journal</v>
      </c>
      <c r="O5" s="295" t="str">
        <f>IF(Badges!P206="A","A"," ")</f>
        <v xml:space="preserve"> </v>
      </c>
      <c r="Q5" s="292"/>
      <c r="R5" s="293" t="str">
        <f>Badges!C280</f>
        <v>Create a backyard habitat</v>
      </c>
      <c r="S5" s="295" t="str">
        <f>IF(Badges!P280="A","A"," ")</f>
        <v xml:space="preserve"> </v>
      </c>
      <c r="T5" s="510"/>
      <c r="U5" s="510"/>
    </row>
    <row r="6" spans="1:21" ht="12.75" customHeight="1" x14ac:dyDescent="0.2">
      <c r="A6" s="497" t="str">
        <f>Summary!A5</f>
        <v>Staying Fit</v>
      </c>
      <c r="B6" s="498"/>
      <c r="C6" s="297" t="str">
        <f>IF(Badges!P51="C","C",IF(Badges!P51="P","P",""))</f>
        <v/>
      </c>
      <c r="E6" s="292"/>
      <c r="F6" s="293" t="str">
        <f>Badges!C60</f>
        <v>Oh say, can you see</v>
      </c>
      <c r="G6" s="295" t="str">
        <f>IF(Badges!P60="A","A"," ")</f>
        <v xml:space="preserve"> </v>
      </c>
      <c r="I6" s="292"/>
      <c r="J6" s="293" t="str">
        <f>Badges!C134</f>
        <v>Make jewelry from nature</v>
      </c>
      <c r="K6" s="295" t="str">
        <f>IF(Badges!P134="A","A"," ")</f>
        <v xml:space="preserve"> </v>
      </c>
      <c r="M6" s="292"/>
      <c r="N6" s="293" t="str">
        <f>Badges!C207</f>
        <v>Try a new adventure</v>
      </c>
      <c r="O6" s="295" t="str">
        <f>IF(Badges!P207="A","A"," ")</f>
        <v xml:space="preserve"> </v>
      </c>
      <c r="Q6" s="292"/>
      <c r="R6" s="293" t="str">
        <f>Badges!C281</f>
        <v>Help clean up an animal habitat</v>
      </c>
      <c r="S6" s="295" t="str">
        <f>IF(Badges!P281="A","A"," ")</f>
        <v xml:space="preserve"> </v>
      </c>
      <c r="T6" s="510"/>
      <c r="U6" s="510"/>
    </row>
    <row r="7" spans="1:21" x14ac:dyDescent="0.2">
      <c r="A7" s="497" t="str">
        <f>Summary!A6</f>
        <v>Musician</v>
      </c>
      <c r="B7" s="498"/>
      <c r="C7" s="297" t="str">
        <f>IF(Badges!P74="C","C",IF(Badges!P74="P","P",""))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IF(Badges!P97="C","C",IF(Badges!P97="P","P",""))</f>
        <v/>
      </c>
      <c r="E8" s="292"/>
      <c r="F8" s="293" t="str">
        <f>Badges!C62</f>
        <v>Take a music poll</v>
      </c>
      <c r="G8" s="295" t="str">
        <f>IF(Badges!P62="A","A"," ")</f>
        <v xml:space="preserve"> </v>
      </c>
      <c r="I8" s="292"/>
      <c r="J8" s="293" t="str">
        <f>Badges!C136</f>
        <v>Friendship ring from Ireland</v>
      </c>
      <c r="K8" s="295" t="str">
        <f>IF(Badges!P136="A","A"," ")</f>
        <v xml:space="preserve"> </v>
      </c>
      <c r="M8" s="292"/>
      <c r="N8" s="293" t="str">
        <f>Badges!C209</f>
        <v>Gather around the campfire</v>
      </c>
      <c r="O8" s="295" t="str">
        <f>IF(Badges!P209="A","A"," ")</f>
        <v xml:space="preserve"> </v>
      </c>
      <c r="Q8" s="292">
        <v>1</v>
      </c>
      <c r="R8" s="293" t="str">
        <f>Badges!C285</f>
        <v>Decide who you are</v>
      </c>
      <c r="S8" s="294"/>
    </row>
    <row r="9" spans="1:21" x14ac:dyDescent="0.2">
      <c r="A9" s="502" t="str">
        <f>Summary!A8</f>
        <v>Scribe</v>
      </c>
      <c r="B9" s="503"/>
      <c r="C9" s="298" t="str">
        <f>IF(Badges!P120="C","C",IF(Badges!P120="P","P",""))</f>
        <v/>
      </c>
      <c r="E9" s="292"/>
      <c r="F9" s="293" t="str">
        <f>Badges!C63</f>
        <v>Go to a live musical performance</v>
      </c>
      <c r="G9" s="295" t="str">
        <f>IF(Badges!P63="A","A"," ")</f>
        <v xml:space="preserve"> </v>
      </c>
      <c r="I9" s="292"/>
      <c r="J9" s="293" t="str">
        <f>Badges!C137</f>
        <v>American Indian animal jewelry</v>
      </c>
      <c r="K9" s="295" t="str">
        <f>IF(Badges!P137="A","A"," ")</f>
        <v xml:space="preserve"> </v>
      </c>
      <c r="M9" s="292"/>
      <c r="N9" s="293" t="str">
        <f>Badges!C210</f>
        <v>Do a night watch</v>
      </c>
      <c r="O9" s="295" t="str">
        <f>IF(Badges!P210="A","A"," ")</f>
        <v xml:space="preserve"> </v>
      </c>
      <c r="Q9" s="292"/>
      <c r="R9" s="293" t="str">
        <f>Badges!C286</f>
        <v>Write her diary</v>
      </c>
      <c r="S9" s="295" t="str">
        <f>IF(Badges!P286="A","A"," ")</f>
        <v xml:space="preserve"> </v>
      </c>
    </row>
    <row r="10" spans="1:21" x14ac:dyDescent="0.2">
      <c r="A10" s="504" t="str">
        <f>Summary!A9</f>
        <v>It's Your Planet -- Love It!</v>
      </c>
      <c r="B10" s="504"/>
      <c r="C10" s="504"/>
      <c r="E10" s="292"/>
      <c r="F10" s="293" t="str">
        <f>Badges!C64</f>
        <v>Interview someone with a job in</v>
      </c>
      <c r="G10" s="295" t="str">
        <f>IF(Badges!P64="A","A"," ")</f>
        <v xml:space="preserve"> </v>
      </c>
      <c r="I10" s="292"/>
      <c r="J10" s="293" t="str">
        <f>Badges!C138</f>
        <v>Name pendant from Egypt</v>
      </c>
      <c r="K10" s="295" t="str">
        <f>IF(Badges!P138="A","A"," ")</f>
        <v xml:space="preserve"> </v>
      </c>
      <c r="M10" s="292"/>
      <c r="N10" s="293" t="str">
        <f>Badges!C211</f>
        <v>Have fun with flashlights</v>
      </c>
      <c r="O10" s="295" t="str">
        <f>IF(Badges!P211="A","A"," ")</f>
        <v xml:space="preserve"> </v>
      </c>
      <c r="Q10" s="292"/>
      <c r="R10" s="293" t="str">
        <f>Badges!C287</f>
        <v>Write a speech for your character</v>
      </c>
      <c r="S10" s="295" t="str">
        <f>IF(Badges!P287="A","A"," ")</f>
        <v xml:space="preserve"> </v>
      </c>
    </row>
    <row r="11" spans="1:21" x14ac:dyDescent="0.2">
      <c r="A11" s="505" t="str">
        <f>Summary!A10</f>
        <v>Jeweler</v>
      </c>
      <c r="B11" s="506"/>
      <c r="C11" s="296" t="str">
        <f>IF(Badges!P144="C","C",IF(Badges!P144="P","P",""))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IF(Badges!P288="A","A"," ")</f>
        <v xml:space="preserve"> </v>
      </c>
    </row>
    <row r="12" spans="1:21" x14ac:dyDescent="0.2">
      <c r="A12" s="497" t="str">
        <f>Summary!A11</f>
        <v>Gardener</v>
      </c>
      <c r="B12" s="498"/>
      <c r="C12" s="297" t="str">
        <f>IF(Badges!P167="C","C",IF(Badges!P167="P","P",""))</f>
        <v/>
      </c>
      <c r="E12" s="292"/>
      <c r="F12" s="293" t="str">
        <f>Badges!C66</f>
        <v>Make a simple instrument</v>
      </c>
      <c r="G12" s="295" t="str">
        <f>IF(Badges!P66="A","A"," ")</f>
        <v xml:space="preserve"> </v>
      </c>
      <c r="I12" s="292"/>
      <c r="J12" s="293" t="str">
        <f>Badges!C140</f>
        <v>Make jewelry for a friend</v>
      </c>
      <c r="K12" s="295" t="str">
        <f>IF(Badges!P140="A","A","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IF(Badges!P190="C","C",IF(Badges!P190="P","P",""))</f>
        <v/>
      </c>
      <c r="E13" s="292"/>
      <c r="F13" s="293" t="str">
        <f>Badges!C67</f>
        <v>Compose your own song</v>
      </c>
      <c r="G13" s="295" t="str">
        <f>IF(Badges!P67="A","A"," ")</f>
        <v xml:space="preserve"> </v>
      </c>
      <c r="I13" s="292"/>
      <c r="J13" s="293" t="str">
        <f>Badges!C141</f>
        <v>Make jewelry for the girls in your</v>
      </c>
      <c r="K13" s="295" t="str">
        <f>IF(Badges!P141="A","A"," ")</f>
        <v xml:space="preserve"> </v>
      </c>
      <c r="M13" s="292"/>
      <c r="N13" s="293" t="str">
        <f>Badges!C216</f>
        <v>Get a bike ready to ride</v>
      </c>
      <c r="O13" s="295" t="str">
        <f>IF(Badges!P216="A","A"," ")</f>
        <v xml:space="preserve"> </v>
      </c>
      <c r="Q13" s="292"/>
      <c r="R13" s="293" t="str">
        <f>Badges!C290</f>
        <v>Do it yourself</v>
      </c>
      <c r="S13" s="295" t="str">
        <f>IF(Badges!P290="A","A"," ")</f>
        <v xml:space="preserve"> </v>
      </c>
    </row>
    <row r="14" spans="1:21" x14ac:dyDescent="0.2">
      <c r="A14" s="497" t="str">
        <f>Summary!A13</f>
        <v>Camper</v>
      </c>
      <c r="B14" s="498"/>
      <c r="C14" s="297" t="str">
        <f>IF(Badges!P213="C","C",IF(Badges!P213="P","P",""))</f>
        <v/>
      </c>
      <c r="E14" s="292"/>
      <c r="F14" s="293" t="str">
        <f>Badges!C68</f>
        <v>Make up lyrics to a song</v>
      </c>
      <c r="G14" s="295" t="str">
        <f>IF(Badges!P68="A","A"," ")</f>
        <v xml:space="preserve"> </v>
      </c>
      <c r="I14" s="292"/>
      <c r="J14" s="293" t="str">
        <f>Badges!C142</f>
        <v>Make jewelry for a relative</v>
      </c>
      <c r="K14" s="295" t="str">
        <f>IF(Badges!P142="A","A"," ")</f>
        <v xml:space="preserve"> </v>
      </c>
      <c r="M14" s="292"/>
      <c r="N14" s="293" t="str">
        <f>Badges!C217</f>
        <v>Help take care of a car</v>
      </c>
      <c r="O14" s="295" t="str">
        <f>IF(Badges!P217="A","A"," ")</f>
        <v xml:space="preserve"> </v>
      </c>
      <c r="Q14" s="292"/>
      <c r="R14" s="293" t="str">
        <f>Badges!C291</f>
        <v>Make two or three accessories</v>
      </c>
      <c r="S14" s="295" t="str">
        <f>IF(Badges!P291="A","A"," ")</f>
        <v xml:space="preserve"> </v>
      </c>
    </row>
    <row r="15" spans="1:21" x14ac:dyDescent="0.2">
      <c r="A15" s="502" t="str">
        <f>Summary!A14</f>
        <v>Independence</v>
      </c>
      <c r="B15" s="503"/>
      <c r="C15" s="298" t="str">
        <f>IF(Badges!P236="C","C",IF(Badges!P236="P","P",""))</f>
        <v/>
      </c>
      <c r="E15" s="292">
        <v>5</v>
      </c>
      <c r="F15" s="293" t="str">
        <f>Badges!C69</f>
        <v>Perform your music</v>
      </c>
      <c r="G15" s="294"/>
      <c r="I15" s="500" t="str">
        <f>Badges!B145</f>
        <v>Gardener</v>
      </c>
      <c r="J15" s="501"/>
      <c r="K15" s="501"/>
      <c r="M15" s="292"/>
      <c r="N15" s="293" t="str">
        <f>Badges!C218</f>
        <v>Use public transportation</v>
      </c>
      <c r="O15" s="295" t="str">
        <f>IF(Badges!P218="A","A"," ")</f>
        <v xml:space="preserve"> </v>
      </c>
      <c r="Q15" s="292"/>
      <c r="R15" s="293" t="str">
        <f>Badges!C292</f>
        <v>Draw it out</v>
      </c>
      <c r="S15" s="295" t="str">
        <f>IF(Badges!P292="A","A"," ")</f>
        <v xml:space="preserve"> </v>
      </c>
    </row>
    <row r="16" spans="1:21" x14ac:dyDescent="0.2">
      <c r="A16" s="504" t="str">
        <f>Summary!A15</f>
        <v>It's Your Story -- Tell It!</v>
      </c>
      <c r="B16" s="504"/>
      <c r="C16" s="504"/>
      <c r="E16" s="292"/>
      <c r="F16" s="293" t="str">
        <f>Badges!C70</f>
        <v>Create a performance</v>
      </c>
      <c r="G16" s="295" t="str">
        <f>IF(Badges!P70="A","A","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IF(Badges!P260="C","C",IF(Badges!P260="P","P",""))</f>
        <v/>
      </c>
      <c r="E17" s="292"/>
      <c r="F17" s="293" t="str">
        <f>Badges!C71</f>
        <v>Perform in a musical event</v>
      </c>
      <c r="G17" s="295" t="str">
        <f>IF(Badges!P71="A","A"," ")</f>
        <v xml:space="preserve"> </v>
      </c>
      <c r="I17" s="292"/>
      <c r="J17" s="293" t="str">
        <f>Badges!C147</f>
        <v>Visit an outdoor garden</v>
      </c>
      <c r="K17" s="295" t="str">
        <f>IF(Badges!P146="A","A"," ")</f>
        <v xml:space="preserve"> </v>
      </c>
      <c r="M17" s="292"/>
      <c r="N17" s="293" t="str">
        <f>Badges!C220</f>
        <v>Become a laundry expert</v>
      </c>
      <c r="O17" s="295" t="str">
        <f>IF(Badges!P220="A","A"," ")</f>
        <v xml:space="preserve"> </v>
      </c>
      <c r="Q17" s="292"/>
      <c r="R17" s="293" t="str">
        <f>Badges!C294</f>
        <v>What are your chores/duties</v>
      </c>
      <c r="S17" s="295" t="str">
        <f>IF(Badges!P294="A","A"," ")</f>
        <v xml:space="preserve"> </v>
      </c>
    </row>
    <row r="18" spans="1:19" x14ac:dyDescent="0.2">
      <c r="A18" s="497" t="str">
        <f>Summary!A17</f>
        <v>Animal Habitats</v>
      </c>
      <c r="B18" s="498"/>
      <c r="C18" s="297" t="str">
        <f>IF(Badges!P283="C","C",IF(Badges!P283="P","P",""))</f>
        <v/>
      </c>
      <c r="E18" s="292"/>
      <c r="F18" s="293" t="str">
        <f>Badges!C72</f>
        <v>Add to your skills</v>
      </c>
      <c r="G18" s="295" t="str">
        <f>IF(Badges!P72="A","A"," ")</f>
        <v xml:space="preserve"> </v>
      </c>
      <c r="I18" s="292"/>
      <c r="J18" s="293" t="str">
        <f>Badges!C148</f>
        <v>Visit an indoor garden</v>
      </c>
      <c r="K18" s="295" t="str">
        <f>IF(Badges!P147="A","A"," ")</f>
        <v xml:space="preserve"> </v>
      </c>
      <c r="M18" s="292"/>
      <c r="N18" s="293" t="str">
        <f>Badges!C221</f>
        <v>Learn two basic sewing skills-and</v>
      </c>
      <c r="O18" s="295" t="str">
        <f>IF(Badges!P221="A","A"," ")</f>
        <v xml:space="preserve"> </v>
      </c>
      <c r="Q18" s="292"/>
      <c r="R18" s="293" t="str">
        <f>Badges!C295</f>
        <v>Food and meals</v>
      </c>
      <c r="S18" s="295" t="str">
        <f>IF(Badges!P295="A","A"," ")</f>
        <v xml:space="preserve"> </v>
      </c>
    </row>
    <row r="19" spans="1:19" x14ac:dyDescent="0.2">
      <c r="A19" s="497" t="str">
        <f>Summary!A18</f>
        <v>Playing the Past</v>
      </c>
      <c r="B19" s="498"/>
      <c r="C19" s="297" t="str">
        <f>IF(Badges!P306="C","C",IF(Badges!P306="P","P",""))</f>
        <v/>
      </c>
      <c r="E19" s="500" t="str">
        <f>Badges!B75</f>
        <v>Entertainment Technology</v>
      </c>
      <c r="F19" s="501"/>
      <c r="G19" s="501"/>
      <c r="I19" s="292"/>
      <c r="J19" s="293" t="str">
        <f>Badges!C149</f>
        <v>Visit a landscaped garden</v>
      </c>
      <c r="K19" s="295" t="str">
        <f>IF(Badges!P148="A","A"," ")</f>
        <v xml:space="preserve"> </v>
      </c>
      <c r="M19" s="292"/>
      <c r="N19" s="293" t="str">
        <f>Badges!C222</f>
        <v>Try on the role of clothes</v>
      </c>
      <c r="O19" s="295" t="str">
        <f>IF(Badges!P222="A","A"," ")</f>
        <v xml:space="preserve"> </v>
      </c>
      <c r="Q19" s="292"/>
      <c r="R19" s="293" t="str">
        <f>Badges!C296</f>
        <v>Home Sweet Home</v>
      </c>
      <c r="S19" s="295" t="str">
        <f>IF(Badges!P296="A","A"," ")</f>
        <v xml:space="preserve"> </v>
      </c>
    </row>
    <row r="20" spans="1:19" x14ac:dyDescent="0.2">
      <c r="A20" s="497" t="str">
        <f>Summary!A19</f>
        <v>Product Designer</v>
      </c>
      <c r="B20" s="498"/>
      <c r="C20" s="297" t="str">
        <f>IF(Badges!P329="C","C",IF(Badges!P329="P","P",""))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IF(Badges!P352="C","C",IF(Badges!P352="P","P",""))</f>
        <v/>
      </c>
      <c r="E21" s="292"/>
      <c r="F21" s="293" t="str">
        <f>Badges!C77</f>
        <v>Make a flip book</v>
      </c>
      <c r="G21" s="295" t="str">
        <f>IF(Badges!P77="A","A"," ")</f>
        <v xml:space="preserve"> </v>
      </c>
      <c r="I21" s="292"/>
      <c r="J21" s="293" t="str">
        <f>Badges!C151</f>
        <v>Plan your dream garden</v>
      </c>
      <c r="K21" s="295" t="str">
        <f>IF(Badges!P150="A","A"," ")</f>
        <v xml:space="preserve"> </v>
      </c>
      <c r="M21" s="292"/>
      <c r="N21" s="293" t="str">
        <f>Badges!C224</f>
        <v>At school</v>
      </c>
      <c r="O21" s="295" t="str">
        <f>IF(Badges!P224="A","A"," ")</f>
        <v xml:space="preserve"> </v>
      </c>
      <c r="Q21" s="292"/>
      <c r="R21" s="293" t="str">
        <f>Badges!C298</f>
        <v>Make music</v>
      </c>
      <c r="S21" s="295" t="str">
        <f>IF(Badges!P298="A","A"," ")</f>
        <v xml:space="preserve"> </v>
      </c>
    </row>
    <row r="22" spans="1:19" x14ac:dyDescent="0.2">
      <c r="A22" s="299"/>
      <c r="B22" s="300"/>
      <c r="C22" s="340"/>
      <c r="E22" s="292"/>
      <c r="F22" s="293" t="str">
        <f>Badges!C78</f>
        <v>Play around with stop-action</v>
      </c>
      <c r="G22" s="295" t="str">
        <f>IF(Badges!P78="A","A"," ")</f>
        <v xml:space="preserve"> </v>
      </c>
      <c r="I22" s="292"/>
      <c r="J22" s="293" t="str">
        <f>Badges!C152</f>
        <v>Look into surprising gardens</v>
      </c>
      <c r="K22" s="295" t="str">
        <f>IF(Badges!P151="A","A"," ")</f>
        <v xml:space="preserve"> </v>
      </c>
      <c r="M22" s="292"/>
      <c r="N22" s="293" t="str">
        <f>Badges!C225</f>
        <v>At home</v>
      </c>
      <c r="O22" s="295" t="str">
        <f>IF(Badges!P225="A","A"," ")</f>
        <v xml:space="preserve"> </v>
      </c>
      <c r="Q22" s="292"/>
      <c r="R22" s="293" t="str">
        <f>Badges!C299</f>
        <v>Play a game-or two</v>
      </c>
      <c r="S22" s="295" t="str">
        <f>IF(Badges!P299="A","A"," ")</f>
        <v xml:space="preserve"> </v>
      </c>
    </row>
    <row r="23" spans="1:19" x14ac:dyDescent="0.2">
      <c r="A23" s="500" t="str">
        <f>Badges!B6</f>
        <v>Digital Photographer</v>
      </c>
      <c r="B23" s="501"/>
      <c r="C23" s="501"/>
      <c r="E23" s="292"/>
      <c r="F23" s="293" t="str">
        <f>Badges!C79</f>
        <v>Make your own thaumatrope</v>
      </c>
      <c r="G23" s="295" t="str">
        <f>IF(Badges!P79="A","A"," ")</f>
        <v xml:space="preserve"> </v>
      </c>
      <c r="I23" s="292"/>
      <c r="J23" s="293" t="str">
        <f>Badges!C153</f>
        <v>Make a mini Zen garden</v>
      </c>
      <c r="K23" s="295" t="str">
        <f>IF(Badges!P152="A","A"," ")</f>
        <v xml:space="preserve"> </v>
      </c>
      <c r="M23" s="292"/>
      <c r="N23" s="293" t="str">
        <f>Badges!C226</f>
        <v>With your friends</v>
      </c>
      <c r="O23" s="295" t="str">
        <f>IF(Badges!P226="A","A"," ")</f>
        <v xml:space="preserve"> </v>
      </c>
      <c r="Q23" s="292"/>
      <c r="R23" s="293" t="str">
        <f>Badges!C300</f>
        <v>Create art</v>
      </c>
      <c r="S23" s="295" t="str">
        <f>IF(Badges!P300="A","A","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IF(Badges!P8="A","A"," ")</f>
        <v xml:space="preserve"> </v>
      </c>
      <c r="E25" s="292"/>
      <c r="F25" s="293" t="str">
        <f>Badges!C81</f>
        <v>Use a free downloadable program</v>
      </c>
      <c r="G25" s="295" t="str">
        <f>IF(Badges!P81="A","A"," ")</f>
        <v xml:space="preserve"> </v>
      </c>
      <c r="I25" s="292"/>
      <c r="J25" s="293" t="str">
        <f>Badges!C155</f>
        <v>Find six plants that will grow in your</v>
      </c>
      <c r="K25" s="295" t="str">
        <f>IF(Badges!P154="A","A"," ")</f>
        <v xml:space="preserve"> </v>
      </c>
      <c r="M25" s="292"/>
      <c r="N25" s="293" t="str">
        <f>Badges!C228</f>
        <v>Solve a pesky plumbing problem</v>
      </c>
      <c r="O25" s="295" t="str">
        <f>IF(Badges!P228="A","A"," ")</f>
        <v xml:space="preserve"> </v>
      </c>
      <c r="Q25" s="292"/>
      <c r="R25" s="293" t="str">
        <f>Badges!C302</f>
        <v>Make your own event</v>
      </c>
      <c r="S25" s="295" t="str">
        <f>IF(Badges!P302="A","A"," ")</f>
        <v xml:space="preserve"> </v>
      </c>
    </row>
    <row r="26" spans="1:19" x14ac:dyDescent="0.2">
      <c r="A26" s="292"/>
      <c r="B26" s="293" t="str">
        <f>Badges!C9</f>
        <v>Visit a camera store</v>
      </c>
      <c r="C26" s="295" t="str">
        <f>IF(Badges!P9="A","A"," ")</f>
        <v xml:space="preserve"> </v>
      </c>
      <c r="E26" s="292"/>
      <c r="F26" s="293" t="str">
        <f>Badges!C82</f>
        <v>Go onto an interactive site</v>
      </c>
      <c r="G26" s="295" t="str">
        <f>IF(Badges!P82="A","A"," ")</f>
        <v xml:space="preserve"> </v>
      </c>
      <c r="I26" s="292"/>
      <c r="J26" s="293" t="str">
        <f>Badges!C156</f>
        <v>Find six plants that grow in different</v>
      </c>
      <c r="K26" s="295" t="str">
        <f>IF(Badges!P155="A","A"," ")</f>
        <v xml:space="preserve"> </v>
      </c>
      <c r="M26" s="292"/>
      <c r="N26" s="293" t="str">
        <f>Badges!C229</f>
        <v>Clean to the beat</v>
      </c>
      <c r="O26" s="295" t="str">
        <f>IF(Badges!P229="A","A"," ")</f>
        <v xml:space="preserve"> </v>
      </c>
      <c r="Q26" s="292"/>
      <c r="R26" s="293" t="str">
        <f>Badges!C303</f>
        <v>Have a living-history party</v>
      </c>
      <c r="S26" s="295" t="str">
        <f>IF(Badges!P303="A","A"," ")</f>
        <v xml:space="preserve"> </v>
      </c>
    </row>
    <row r="27" spans="1:19" x14ac:dyDescent="0.2">
      <c r="A27" s="292"/>
      <c r="B27" s="293" t="str">
        <f>Badges!C10</f>
        <v>Teach yourself the basics</v>
      </c>
      <c r="C27" s="295" t="str">
        <f>IF(Badges!P10="A","A"," ")</f>
        <v xml:space="preserve"> </v>
      </c>
      <c r="E27" s="292"/>
      <c r="F27" s="293" t="str">
        <f>Badges!C79</f>
        <v>Make your own thaumatrope</v>
      </c>
      <c r="G27" s="295" t="str">
        <f>IF(Badges!P83="A","A"," ")</f>
        <v xml:space="preserve"> </v>
      </c>
      <c r="I27" s="292"/>
      <c r="J27" s="293" t="str">
        <f>Badges!C157</f>
        <v>Find six seasonal plants</v>
      </c>
      <c r="K27" s="295" t="str">
        <f>IF(Badges!P156="A","A"," ")</f>
        <v xml:space="preserve"> </v>
      </c>
      <c r="M27" s="292"/>
      <c r="N27" s="293" t="str">
        <f>Badges!C230</f>
        <v>Hang something up</v>
      </c>
      <c r="O27" s="295" t="str">
        <f>IF(Badges!P230="A","A"," ")</f>
        <v xml:space="preserve"> </v>
      </c>
      <c r="Q27" s="292"/>
      <c r="R27" s="293" t="str">
        <f>Badges!C304</f>
        <v>Attend a history-oriented event in</v>
      </c>
      <c r="S27" s="295" t="str">
        <f>IF(Badges!P304="A","A","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IF(Badges!P12="A","A"," ")</f>
        <v xml:space="preserve"> </v>
      </c>
      <c r="E29" s="292"/>
      <c r="F29" s="293" t="str">
        <f>Badges!C85</f>
        <v>Create a roller coaster with marbles</v>
      </c>
      <c r="G29" s="295" t="str">
        <f>IF(Badges!P85="A","A"," ")</f>
        <v xml:space="preserve"> </v>
      </c>
      <c r="I29" s="292"/>
      <c r="J29" s="293" t="str">
        <f>Badges!C159</f>
        <v>Experiment with soil</v>
      </c>
      <c r="K29" s="295" t="str">
        <f>IF(Badges!P158="A","A"," ")</f>
        <v xml:space="preserve"> </v>
      </c>
      <c r="M29" s="292"/>
      <c r="N29" s="293" t="str">
        <f>Badges!C232</f>
        <v>Stay home alone</v>
      </c>
      <c r="O29" s="295" t="str">
        <f>IF(Badges!P232="A","A"," ")</f>
        <v xml:space="preserve"> </v>
      </c>
      <c r="Q29" s="292">
        <v>1</v>
      </c>
      <c r="R29" s="293" t="str">
        <f>Badges!C308</f>
        <v>Observe what makes a great</v>
      </c>
      <c r="S29" s="294"/>
    </row>
    <row r="30" spans="1:19" x14ac:dyDescent="0.2">
      <c r="A30" s="292"/>
      <c r="B30" s="293" t="str">
        <f>Badges!C13</f>
        <v>Photograph a pet</v>
      </c>
      <c r="C30" s="295" t="str">
        <f>IF(Badges!P13="A","A"," ")</f>
        <v xml:space="preserve"> </v>
      </c>
      <c r="E30" s="292"/>
      <c r="F30" s="293" t="str">
        <f>Badges!C86</f>
        <v>Catapult some stuff</v>
      </c>
      <c r="G30" s="295" t="str">
        <f>IF(Badges!P86="A","A"," ")</f>
        <v xml:space="preserve"> </v>
      </c>
      <c r="I30" s="292"/>
      <c r="J30" s="293" t="str">
        <f>Badges!C160</f>
        <v>Experiment with water</v>
      </c>
      <c r="K30" s="295" t="str">
        <f>IF(Badges!P159="A","A"," ")</f>
        <v xml:space="preserve"> </v>
      </c>
      <c r="M30" s="292"/>
      <c r="N30" s="293" t="str">
        <f>Badges!C233</f>
        <v>Run a family errand</v>
      </c>
      <c r="O30" s="295" t="str">
        <f>IF(Badges!P233="A","A"," ")</f>
        <v xml:space="preserve"> </v>
      </c>
      <c r="Q30" s="292"/>
      <c r="R30" s="293" t="str">
        <f>Badges!C309</f>
        <v>Choose a product you use at school</v>
      </c>
      <c r="S30" s="295" t="str">
        <f>IF(Badges!P309="A","A"," ")</f>
        <v xml:space="preserve"> </v>
      </c>
    </row>
    <row r="31" spans="1:19" x14ac:dyDescent="0.2">
      <c r="A31" s="292"/>
      <c r="B31" s="293" t="str">
        <f>Badges!C14</f>
        <v>Photograph a landscape</v>
      </c>
      <c r="C31" s="295" t="str">
        <f>IF(Badges!P14="A","A"," ")</f>
        <v xml:space="preserve"> </v>
      </c>
      <c r="E31" s="292"/>
      <c r="F31" s="293" t="str">
        <f>Badges!C83</f>
        <v>Talk to a developer</v>
      </c>
      <c r="G31" s="295" t="str">
        <f>IF(Badges!P87="A","A"," ")</f>
        <v xml:space="preserve"> </v>
      </c>
      <c r="I31" s="292"/>
      <c r="J31" s="293" t="str">
        <f>Badges!C161</f>
        <v>Experiment with sunlight</v>
      </c>
      <c r="K31" s="295" t="str">
        <f>IF(Badges!P160="A","A"," ")</f>
        <v xml:space="preserve"> </v>
      </c>
      <c r="M31" s="292"/>
      <c r="N31" s="293" t="str">
        <f>Badges!C234</f>
        <v>Go out with a friend</v>
      </c>
      <c r="O31" s="295" t="str">
        <f>IF(Badges!P234="A","A"," ")</f>
        <v xml:space="preserve"> </v>
      </c>
      <c r="Q31" s="292"/>
      <c r="R31" s="293" t="str">
        <f>Badges!C310</f>
        <v>Choose a product from a hobby</v>
      </c>
      <c r="S31" s="295" t="str">
        <f>IF(Badges!P310="A","A","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IF(Badges!P311="A","A"," ")</f>
        <v xml:space="preserve"> </v>
      </c>
    </row>
    <row r="33" spans="1:19" x14ac:dyDescent="0.2">
      <c r="A33" s="292"/>
      <c r="B33" s="293" t="str">
        <f>Badges!C16</f>
        <v>Fix something</v>
      </c>
      <c r="C33" s="295" t="str">
        <f>IF(Badges!P16="A","A"," ")</f>
        <v xml:space="preserve"> </v>
      </c>
      <c r="E33" s="292"/>
      <c r="F33" s="293" t="str">
        <f>Badges!C89</f>
        <v>Try the blue screen</v>
      </c>
      <c r="G33" s="295" t="str">
        <f>IF(Badges!P89="A","A"," ")</f>
        <v xml:space="preserve"> </v>
      </c>
      <c r="I33" s="292"/>
      <c r="J33" s="293" t="str">
        <f>Badges!C163</f>
        <v>Plant an outdoor garden</v>
      </c>
      <c r="K33" s="295" t="str">
        <f>IF(Badges!P162="A","A","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IF(Badges!P17="A","A"," ")</f>
        <v xml:space="preserve"> </v>
      </c>
      <c r="E34" s="292"/>
      <c r="F34" s="293" t="str">
        <f>Badges!C90</f>
        <v>Play makeup artist</v>
      </c>
      <c r="G34" s="295" t="str">
        <f>IF(Badges!P90="A","A"," ")</f>
        <v xml:space="preserve"> </v>
      </c>
      <c r="I34" s="292"/>
      <c r="J34" s="293" t="str">
        <f>Badges!C164</f>
        <v>Plant an indoor garden</v>
      </c>
      <c r="K34" s="295" t="str">
        <f>IF(Badges!P163="A","A"," ")</f>
        <v xml:space="preserve"> </v>
      </c>
      <c r="M34" s="292"/>
      <c r="N34" s="293" t="str">
        <f>Badges!C240</f>
        <v>With an adult, visit an official</v>
      </c>
      <c r="O34" s="295" t="str">
        <f>IF(Badges!P240="A","A"," ")</f>
        <v xml:space="preserve"> </v>
      </c>
      <c r="Q34" s="292"/>
      <c r="R34" s="293" t="str">
        <f>Badges!C313</f>
        <v>Observe</v>
      </c>
      <c r="S34" s="295" t="str">
        <f>IF(Badges!P313="A","A"," ")</f>
        <v xml:space="preserve"> </v>
      </c>
    </row>
    <row r="35" spans="1:19" x14ac:dyDescent="0.2">
      <c r="A35" s="292"/>
      <c r="B35" s="293" t="str">
        <f>Badges!C18</f>
        <v>Add something</v>
      </c>
      <c r="C35" s="295" t="str">
        <f>IF(Badges!P18="A","A"," ")</f>
        <v xml:space="preserve"> </v>
      </c>
      <c r="E35" s="292"/>
      <c r="F35" s="293" t="str">
        <f>Badges!C87</f>
        <v>Figure out centrifugal force</v>
      </c>
      <c r="G35" s="295" t="str">
        <f>IF(Badges!P91="A","A"," ")</f>
        <v xml:space="preserve"> </v>
      </c>
      <c r="I35" s="292"/>
      <c r="J35" s="293" t="str">
        <f>Badges!C165</f>
        <v>Help with planting at a community</v>
      </c>
      <c r="K35" s="295" t="str">
        <f>IF(Badges!P164="A","A"," ")</f>
        <v xml:space="preserve"> </v>
      </c>
      <c r="M35" s="292"/>
      <c r="N35" s="293" t="str">
        <f>Badges!C241</f>
        <v>Invite a geocacher to talk to you</v>
      </c>
      <c r="O35" s="295" t="str">
        <f>IF(Badges!P241="A","A"," ")</f>
        <v xml:space="preserve"> </v>
      </c>
      <c r="Q35" s="292"/>
      <c r="R35" s="293" t="str">
        <f>Badges!C314</f>
        <v>Interview</v>
      </c>
      <c r="S35" s="295" t="str">
        <f>IF(Badges!P314="A","A","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IF(Badges!P242="A","A"," ")</f>
        <v xml:space="preserve"> </v>
      </c>
      <c r="Q36" s="292"/>
      <c r="R36" s="293" t="str">
        <f>Badges!C315</f>
        <v>Photograph</v>
      </c>
      <c r="S36" s="295" t="str">
        <f>IF(Badges!P315="A","A"," ")</f>
        <v xml:space="preserve"> </v>
      </c>
    </row>
    <row r="37" spans="1:19" ht="12.75" customHeight="1" x14ac:dyDescent="0.2">
      <c r="A37" s="292"/>
      <c r="B37" s="293" t="str">
        <f>Badges!C20</f>
        <v>Create a collage</v>
      </c>
      <c r="C37" s="295" t="str">
        <f>IF(Badges!P20="A","A"," ")</f>
        <v xml:space="preserve"> </v>
      </c>
      <c r="E37" s="292"/>
      <c r="F37" s="293" t="str">
        <f>Badges!C93</f>
        <v>Experiment with acoustics</v>
      </c>
      <c r="G37" s="295" t="str">
        <f>IF(Badges!P93="A","A","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IF(Badges!P21="A","A"," ")</f>
        <v xml:space="preserve"> </v>
      </c>
      <c r="E38" s="292"/>
      <c r="F38" s="293" t="str">
        <f>Badges!C94</f>
        <v>Go on an elephant hike</v>
      </c>
      <c r="G38" s="295" t="str">
        <f>IF(Badges!P94="A","A"," ")</f>
        <v xml:space="preserve"> </v>
      </c>
      <c r="I38" s="292"/>
      <c r="J38" s="293" t="str">
        <f>Badges!C170</f>
        <v>Ask an adult helper to find and</v>
      </c>
      <c r="K38" s="295" t="str">
        <f>IF(Badges!P170="A","A"," ")</f>
        <v xml:space="preserve"> </v>
      </c>
      <c r="M38" s="292"/>
      <c r="N38" s="293" t="str">
        <f>Badges!C244</f>
        <v>Find the GPS coordinates of three</v>
      </c>
      <c r="O38" s="295" t="str">
        <f>IF(Badges!P244="A","A"," ")</f>
        <v xml:space="preserve"> </v>
      </c>
      <c r="Q38" s="292"/>
      <c r="R38" s="293" t="str">
        <f>Badges!C317</f>
        <v>Step by step</v>
      </c>
      <c r="S38" s="295" t="str">
        <f>IF(Badges!P317="A","A"," ")</f>
        <v xml:space="preserve"> </v>
      </c>
    </row>
    <row r="39" spans="1:19" x14ac:dyDescent="0.2">
      <c r="A39" s="292"/>
      <c r="B39" s="293" t="str">
        <f>Badges!C22</f>
        <v>Make a gift for someone special</v>
      </c>
      <c r="C39" s="295" t="str">
        <f>IF(Badges!P22="A","A"," ")</f>
        <v xml:space="preserve"> </v>
      </c>
      <c r="E39" s="292"/>
      <c r="F39" s="293" t="str">
        <f>Badges!C91</f>
        <v>Make your own 3-D glasses</v>
      </c>
      <c r="G39" s="295" t="str">
        <f>IF(Badges!P95="A","A"," ")</f>
        <v xml:space="preserve"> </v>
      </c>
      <c r="I39" s="292"/>
      <c r="J39" s="293" t="str">
        <f>Badges!C171</f>
        <v>Shake up a room</v>
      </c>
      <c r="K39" s="295" t="str">
        <f>IF(Badges!P171="A","A"," ")</f>
        <v xml:space="preserve"> </v>
      </c>
      <c r="M39" s="292"/>
      <c r="N39" s="293" t="str">
        <f>Badges!C245</f>
        <v>Hide an item for a friend to find</v>
      </c>
      <c r="O39" s="295" t="str">
        <f>IF(Badges!P245="A","A"," ")</f>
        <v xml:space="preserve"> </v>
      </c>
      <c r="Q39" s="292"/>
      <c r="R39" s="293" t="str">
        <f>Badges!C318</f>
        <v>Draw the product</v>
      </c>
      <c r="S39" s="295" t="str">
        <f>IF(Badges!P318="A","A","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IF(Badges!P172="A","A"," ")</f>
        <v xml:space="preserve"> </v>
      </c>
      <c r="M40" s="292"/>
      <c r="N40" s="293" t="str">
        <f>Badges!C246</f>
        <v>Go on a photo hunt</v>
      </c>
      <c r="O40" s="295" t="str">
        <f>IF(Badges!P246="A","A"," ")</f>
        <v xml:space="preserve"> </v>
      </c>
      <c r="Q40" s="292"/>
      <c r="R40" s="293" t="str">
        <f>Badges!C319</f>
        <v>Analyze a group of products</v>
      </c>
      <c r="S40" s="295" t="str">
        <f>IF(Badges!P319="A","A"," ")</f>
        <v xml:space="preserve"> </v>
      </c>
    </row>
    <row r="41" spans="1:19" x14ac:dyDescent="0.2">
      <c r="A41" s="292"/>
      <c r="B41" s="293" t="str">
        <f>Badges!C24</f>
        <v>Make a digital album</v>
      </c>
      <c r="C41" s="295" t="str">
        <f>IF(Badges!P24="A","A","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IF(Badges!P25="A","A"," ")</f>
        <v xml:space="preserve"> </v>
      </c>
      <c r="E42" s="292"/>
      <c r="F42" s="293" t="str">
        <f>Badges!C100</f>
        <v>Write one haiku and one limerick</v>
      </c>
      <c r="G42" s="295" t="str">
        <f>IF(Badges!P100="A","A"," ")</f>
        <v xml:space="preserve"> </v>
      </c>
      <c r="I42" s="292"/>
      <c r="J42" s="293" t="str">
        <f>Badges!C174</f>
        <v>Learn some classic codes</v>
      </c>
      <c r="K42" s="295" t="str">
        <f>IF(Badges!P174="A","A"," ")</f>
        <v xml:space="preserve"> </v>
      </c>
      <c r="M42" s="292"/>
      <c r="N42" s="293" t="str">
        <f>Badges!C248</f>
        <v>Make something that represents</v>
      </c>
      <c r="O42" s="295" t="str">
        <f>IF(Badges!P248="A","A"," ")</f>
        <v xml:space="preserve"> </v>
      </c>
      <c r="Q42" s="292"/>
      <c r="R42" s="293" t="str">
        <f>Badges!C321</f>
        <v>From terrible to terrific</v>
      </c>
      <c r="S42" s="295" t="str">
        <f>IF(Badges!P321="A","A"," ")</f>
        <v xml:space="preserve"> </v>
      </c>
    </row>
    <row r="43" spans="1:19" ht="12.75" customHeight="1" x14ac:dyDescent="0.2">
      <c r="A43" s="292"/>
      <c r="B43" s="293" t="str">
        <f>Badges!C26</f>
        <v>Start an online photo journal</v>
      </c>
      <c r="C43" s="295" t="str">
        <f>IF(Badges!P26="A","A"," ")</f>
        <v xml:space="preserve"> </v>
      </c>
      <c r="E43" s="292"/>
      <c r="F43" s="293" t="str">
        <f>Badges!C101</f>
        <v>Write one sonnet</v>
      </c>
      <c r="G43" s="295" t="str">
        <f>IF(Badges!P101="A","A"," ")</f>
        <v xml:space="preserve"> </v>
      </c>
      <c r="I43" s="292"/>
      <c r="J43" s="293" t="str">
        <f>Badges!C175</f>
        <v>Create your own code with your</v>
      </c>
      <c r="K43" s="295" t="str">
        <f>IF(Badges!P175="A","A"," ")</f>
        <v xml:space="preserve"> </v>
      </c>
      <c r="M43" s="292"/>
      <c r="N43" s="293" t="str">
        <f>Badges!C249</f>
        <v>Make a piece of jewelry</v>
      </c>
      <c r="O43" s="295" t="str">
        <f>IF(Badges!P249="A","A"," ")</f>
        <v xml:space="preserve"> </v>
      </c>
      <c r="Q43" s="292"/>
      <c r="R43" s="293" t="str">
        <f>Badges!C322</f>
        <v>Troubleshoot</v>
      </c>
      <c r="S43" s="295" t="str">
        <f>IF(Badges!P322="A","A"," ")</f>
        <v xml:space="preserve"> </v>
      </c>
    </row>
    <row r="44" spans="1:19" x14ac:dyDescent="0.2">
      <c r="A44" s="500" t="str">
        <f>Badges!B29</f>
        <v>Staying Fit</v>
      </c>
      <c r="B44" s="501"/>
      <c r="C44" s="501"/>
      <c r="E44" s="292"/>
      <c r="F44" s="293" t="str">
        <f>Badges!C102</f>
        <v>Write a free-verse poem</v>
      </c>
      <c r="G44" s="295" t="str">
        <f>IF(Badges!P102="A","A"," ")</f>
        <v xml:space="preserve"> </v>
      </c>
      <c r="I44" s="292"/>
      <c r="J44" s="293" t="str">
        <f>Badges!C176</f>
        <v>Make invisible inks</v>
      </c>
      <c r="K44" s="295" t="str">
        <f>IF(Badges!P176="A","A"," ")</f>
        <v xml:space="preserve"> </v>
      </c>
      <c r="M44" s="292"/>
      <c r="N44" s="293" t="str">
        <f>Badges!C250</f>
        <v>Make something that represents</v>
      </c>
      <c r="O44" s="295" t="str">
        <f>IF(Badges!P250="A","A"," ")</f>
        <v xml:space="preserve"> </v>
      </c>
      <c r="Q44" s="292"/>
      <c r="R44" s="293" t="str">
        <f>Badges!C323</f>
        <v>Fire the product, keep the job</v>
      </c>
      <c r="S44" s="295" t="str">
        <f>IF(Badges!P323="A","A","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IF(Badges!P31="A","A"," ")</f>
        <v xml:space="preserve"> </v>
      </c>
      <c r="E46" s="292"/>
      <c r="F46" s="293" t="str">
        <f>Badges!C104</f>
        <v>Mystery</v>
      </c>
      <c r="G46" s="295" t="str">
        <f>IF(Badges!P104="A","A"," ")</f>
        <v xml:space="preserve"> </v>
      </c>
      <c r="I46" s="292"/>
      <c r="J46" s="293" t="str">
        <f>Badges!C178</f>
        <v>Study three sets of prints</v>
      </c>
      <c r="K46" s="295" t="str">
        <f>IF(Badges!P178="A","A"," ")</f>
        <v xml:space="preserve"> </v>
      </c>
      <c r="M46" s="292"/>
      <c r="N46" s="293" t="str">
        <f>Badges!C252</f>
        <v>Make it a hiking adventure</v>
      </c>
      <c r="O46" s="295" t="str">
        <f>IF(Badges!P252="A","A"," ")</f>
        <v xml:space="preserve"> </v>
      </c>
      <c r="Q46" s="292"/>
      <c r="R46" s="293" t="str">
        <f>Badges!C325</f>
        <v>Draw your idea</v>
      </c>
      <c r="S46" s="295" t="str">
        <f>IF(Badges!P325="A","A"," ")</f>
        <v xml:space="preserve"> </v>
      </c>
    </row>
    <row r="47" spans="1:19" x14ac:dyDescent="0.2">
      <c r="A47" s="292"/>
      <c r="B47" s="293" t="str">
        <f>Badges!C32</f>
        <v>Find a way to make your day more</v>
      </c>
      <c r="C47" s="295" t="str">
        <f>IF(Badges!P32="A","A"," ")</f>
        <v xml:space="preserve"> </v>
      </c>
      <c r="E47" s="292"/>
      <c r="F47" s="293" t="str">
        <f>Badges!C105</f>
        <v>Humor</v>
      </c>
      <c r="G47" s="295" t="str">
        <f>IF(Badges!P105="A","A"," ")</f>
        <v xml:space="preserve"> </v>
      </c>
      <c r="I47" s="292"/>
      <c r="J47" s="293" t="str">
        <f>Badges!C179</f>
        <v>Make your own identity card</v>
      </c>
      <c r="K47" s="295" t="str">
        <f>IF(Badges!P179="A","A"," ")</f>
        <v xml:space="preserve"> </v>
      </c>
      <c r="M47" s="292"/>
      <c r="N47" s="293" t="str">
        <f>Badges!C253</f>
        <v>Take a multi-cache adventure</v>
      </c>
      <c r="O47" s="295" t="str">
        <f>IF(Badges!P253="A","A"," ")</f>
        <v xml:space="preserve"> </v>
      </c>
      <c r="Q47" s="292"/>
      <c r="R47" s="293" t="str">
        <f>Badges!C326</f>
        <v>Build a prototype</v>
      </c>
      <c r="S47" s="295" t="str">
        <f>IF(Badges!P326="A","A"," ")</f>
        <v xml:space="preserve"> </v>
      </c>
    </row>
    <row r="48" spans="1:19" x14ac:dyDescent="0.2">
      <c r="A48" s="292"/>
      <c r="B48" s="293" t="str">
        <f>Badges!C33</f>
        <v>Forget being a couch potato</v>
      </c>
      <c r="C48" s="295" t="str">
        <f>IF(Badges!P33="A","A"," ")</f>
        <v xml:space="preserve"> </v>
      </c>
      <c r="E48" s="292"/>
      <c r="F48" s="293" t="str">
        <f>Badges!C106</f>
        <v>Adventure</v>
      </c>
      <c r="G48" s="295" t="str">
        <f>IF(Badges!P106="A","A"," ")</f>
        <v xml:space="preserve"> </v>
      </c>
      <c r="I48" s="292"/>
      <c r="J48" s="293" t="str">
        <f>Badges!C180</f>
        <v>Get fingerprinted at your local police</v>
      </c>
      <c r="K48" s="295" t="str">
        <f>IF(Badges!P180="A","A"," ")</f>
        <v xml:space="preserve"> </v>
      </c>
      <c r="M48" s="292"/>
      <c r="N48" s="293" t="str">
        <f>Badges!C254</f>
        <v>Go on a themed adventure</v>
      </c>
      <c r="O48" s="295" t="str">
        <f>IF(Badges!P254="A","A"," ")</f>
        <v xml:space="preserve"> </v>
      </c>
      <c r="Q48" s="292"/>
      <c r="R48" s="293" t="str">
        <f>Badges!C327</f>
        <v>Make your change on the original</v>
      </c>
      <c r="S48" s="295" t="str">
        <f>IF(Badges!P327="A","A","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IF(Badges!P35="A","A"," ")</f>
        <v xml:space="preserve"> </v>
      </c>
      <c r="E50" s="292"/>
      <c r="F50" s="293" t="str">
        <f>Badges!C108</f>
        <v>A favorite Girl Scout memory</v>
      </c>
      <c r="G50" s="295" t="str">
        <f>IF(Badges!P108="A","A"," ")</f>
        <v xml:space="preserve"> </v>
      </c>
      <c r="I50" s="292"/>
      <c r="J50" s="293" t="str">
        <f>Badges!C182</f>
        <v>Look at three kinds of "evidence"</v>
      </c>
      <c r="K50" s="295" t="str">
        <f>IF(Badges!P182="A","A"," ")</f>
        <v xml:space="preserve"> </v>
      </c>
      <c r="M50" s="292"/>
      <c r="N50" s="293" t="str">
        <f>Badges!C256</f>
        <v>Make a bug go around the world</v>
      </c>
      <c r="O50" s="295" t="str">
        <f>IF(Badges!P256="A","A"," ")</f>
        <v xml:space="preserve"> </v>
      </c>
      <c r="Q50" s="292">
        <v>1</v>
      </c>
      <c r="R50" s="293" t="str">
        <f>Badges!C331</f>
        <v>Hold a conversation</v>
      </c>
      <c r="S50" s="294"/>
    </row>
    <row r="51" spans="1:19" x14ac:dyDescent="0.2">
      <c r="A51" s="292"/>
      <c r="B51" s="293" t="str">
        <f>Badges!C36</f>
        <v>Play a brainstorm game</v>
      </c>
      <c r="C51" s="295" t="str">
        <f>IF(Badges!P36="A","A"," ")</f>
        <v xml:space="preserve"> </v>
      </c>
      <c r="E51" s="292"/>
      <c r="F51" s="293" t="str">
        <f>Badges!C109</f>
        <v>A memorable day</v>
      </c>
      <c r="G51" s="295" t="str">
        <f>IF(Badges!P109="A","A"," ")</f>
        <v xml:space="preserve"> </v>
      </c>
      <c r="I51" s="292"/>
      <c r="J51" s="293" t="str">
        <f>Badges!C183</f>
        <v>Find out about DNA</v>
      </c>
      <c r="K51" s="295" t="str">
        <f>IF(Badges!P183="A","A"," ")</f>
        <v xml:space="preserve"> </v>
      </c>
      <c r="M51" s="292"/>
      <c r="N51" s="293" t="str">
        <f>Badges!C257</f>
        <v>Have your bug follow the girls</v>
      </c>
      <c r="O51" s="295" t="str">
        <f>IF(Badges!P257="A","A"," ")</f>
        <v xml:space="preserve"> </v>
      </c>
      <c r="Q51" s="292"/>
      <c r="R51" s="293" t="str">
        <f>Badges!C332</f>
        <v>Practice conversation starters</v>
      </c>
      <c r="S51" s="295" t="str">
        <f>IF(Badges!P332="A","A"," ")</f>
        <v xml:space="preserve"> </v>
      </c>
    </row>
    <row r="52" spans="1:19" x14ac:dyDescent="0.2">
      <c r="A52" s="292"/>
      <c r="B52" s="293" t="str">
        <f>Badges!C37</f>
        <v>Nutrient scavenger hunt</v>
      </c>
      <c r="C52" s="295" t="str">
        <f>IF(Badges!P37="A","A"," ")</f>
        <v xml:space="preserve"> </v>
      </c>
      <c r="E52" s="292"/>
      <c r="F52" s="293" t="str">
        <f>Badges!C110</f>
        <v>A big adventure</v>
      </c>
      <c r="G52" s="295" t="str">
        <f>IF(Badges!P110="A","A"," ")</f>
        <v xml:space="preserve"> </v>
      </c>
      <c r="I52" s="292"/>
      <c r="J52" s="293" t="str">
        <f>Badges!C184</f>
        <v>Detect handwriting details</v>
      </c>
      <c r="K52" s="295" t="str">
        <f>IF(Badges!P184="A","A"," ")</f>
        <v xml:space="preserve"> </v>
      </c>
      <c r="M52" s="292"/>
      <c r="N52" s="293" t="str">
        <f>Badges!C258</f>
        <v>Track a bug's travels</v>
      </c>
      <c r="O52" s="295" t="str">
        <f>IF(Badges!P258="A","A"," ")</f>
        <v xml:space="preserve"> </v>
      </c>
      <c r="Q52" s="292"/>
      <c r="R52" s="293" t="str">
        <f>Badges!C333</f>
        <v>Invite an expert to come talk about</v>
      </c>
      <c r="S52" s="295" t="str">
        <f>IF(Badges!P333="A","A","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IF(Badges!P334="A","A"," ")</f>
        <v xml:space="preserve"> </v>
      </c>
    </row>
    <row r="54" spans="1:19" x14ac:dyDescent="0.2">
      <c r="A54" s="292"/>
      <c r="B54" s="293" t="str">
        <f>Badges!C39</f>
        <v>Dear self</v>
      </c>
      <c r="C54" s="295" t="str">
        <f>IF(Badges!P39="A","A"," ")</f>
        <v xml:space="preserve"> </v>
      </c>
      <c r="E54" s="292"/>
      <c r="F54" s="293" t="str">
        <f>Badges!C112</f>
        <v>An interview article</v>
      </c>
      <c r="G54" s="295" t="str">
        <f>IF(Badges!P112="A","A"," ")</f>
        <v xml:space="preserve"> </v>
      </c>
      <c r="I54" s="292"/>
      <c r="J54" s="293" t="str">
        <f>Badges!C186</f>
        <v>Ask friends to create a clue hunt</v>
      </c>
      <c r="K54" s="295" t="str">
        <f>IF(Badges!P186="A","A","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IF(Badges!P40="A","A"," ")</f>
        <v xml:space="preserve"> </v>
      </c>
      <c r="E55" s="292"/>
      <c r="F55" s="293" t="str">
        <f>Badges!C113</f>
        <v>A news story</v>
      </c>
      <c r="G55" s="295" t="str">
        <f>IF(Badges!P113="A","A"," ")</f>
        <v xml:space="preserve"> </v>
      </c>
      <c r="I55" s="292"/>
      <c r="J55" s="293" t="str">
        <f>Badges!C187</f>
        <v>Find clues "on the scene"</v>
      </c>
      <c r="K55" s="295" t="str">
        <f>IF(Badges!P187="A","A"," ")</f>
        <v xml:space="preserve"> </v>
      </c>
      <c r="M55" s="292"/>
      <c r="N55" s="293" t="str">
        <f>Badges!C263</f>
        <v>Observe a pet or tame animal</v>
      </c>
      <c r="O55" s="295" t="str">
        <f>IF(Badges!P263="A","A"," ")</f>
        <v xml:space="preserve"> </v>
      </c>
      <c r="Q55" s="292"/>
      <c r="R55" s="293" t="str">
        <f>Badges!C336</f>
        <v>Brainstorm five things not to do at</v>
      </c>
      <c r="S55" s="295" t="str">
        <f>IF(Badges!P336="A","A"," ")</f>
        <v xml:space="preserve"> </v>
      </c>
    </row>
    <row r="56" spans="1:19" x14ac:dyDescent="0.2">
      <c r="A56" s="292"/>
      <c r="B56" s="293" t="str">
        <f>Badges!C41</f>
        <v>Create a stress-free zone</v>
      </c>
      <c r="C56" s="295" t="str">
        <f>IF(Badges!P41="A","A"," ")</f>
        <v xml:space="preserve"> </v>
      </c>
      <c r="E56" s="292"/>
      <c r="F56" s="293" t="str">
        <f>Badges!C114</f>
        <v>A "roundup" article</v>
      </c>
      <c r="G56" s="295" t="str">
        <f>IF(Badges!P114="A","A"," ")</f>
        <v xml:space="preserve"> </v>
      </c>
      <c r="I56" s="292"/>
      <c r="J56" s="293" t="str">
        <f>Badges!C188</f>
        <v>Solve three online mysteries.</v>
      </c>
      <c r="K56" s="295" t="str">
        <f>IF(Badges!P188="A","A"," ")</f>
        <v xml:space="preserve"> </v>
      </c>
      <c r="M56" s="292"/>
      <c r="N56" s="293" t="str">
        <f>Badges!C264</f>
        <v>Make a skit or puppet show about</v>
      </c>
      <c r="O56" s="295" t="str">
        <f>IF(Badges!P264="A","A"," ")</f>
        <v xml:space="preserve"> </v>
      </c>
      <c r="Q56" s="292"/>
      <c r="R56" s="293" t="str">
        <f>Badges!C337</f>
        <v>Set the table</v>
      </c>
      <c r="S56" s="295" t="str">
        <f>IF(Badges!P337="A","A","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IF(Badges!P265="A","A"," ")</f>
        <v xml:space="preserve"> </v>
      </c>
      <c r="Q57" s="292"/>
      <c r="R57" s="293" t="str">
        <f>Badges!C338</f>
        <v>Study table manners from other</v>
      </c>
      <c r="S57" s="295" t="str">
        <f>IF(Badges!P338="A","A"," ")</f>
        <v xml:space="preserve"> </v>
      </c>
    </row>
    <row r="58" spans="1:19" x14ac:dyDescent="0.2">
      <c r="A58" s="292"/>
      <c r="B58" s="293" t="str">
        <f>Badges!C43</f>
        <v>Review health websites</v>
      </c>
      <c r="C58" s="295" t="str">
        <f>IF(Badges!P43="A","A"," ")</f>
        <v xml:space="preserve"> </v>
      </c>
      <c r="E58" s="292"/>
      <c r="F58" s="293" t="str">
        <f>Badges!C116</f>
        <v>A favorite animal</v>
      </c>
      <c r="G58" s="295" t="str">
        <f>IF(Badges!P116="A","A","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IF(Badges!P44="A","A"," ")</f>
        <v xml:space="preserve"> </v>
      </c>
      <c r="E59" s="292"/>
      <c r="F59" s="293" t="str">
        <f>Badges!C117</f>
        <v>A place you'd like to visit</v>
      </c>
      <c r="G59" s="295" t="str">
        <f>IF(Badges!P117="A","A"," ")</f>
        <v xml:space="preserve"> </v>
      </c>
      <c r="I59" s="292"/>
      <c r="J59" s="293" t="str">
        <f>Badges!C193</f>
        <v>Talk to an experienced camper</v>
      </c>
      <c r="K59" s="295" t="str">
        <f>IF(Badges!P193="A","A"," ")</f>
        <v xml:space="preserve"> </v>
      </c>
      <c r="M59" s="292"/>
      <c r="N59" s="293" t="str">
        <f>Badges!C267</f>
        <v>Visit a zoo or animal sanctuary</v>
      </c>
      <c r="O59" s="295" t="str">
        <f>IF(Badges!P267="A","A"," ")</f>
        <v xml:space="preserve"> </v>
      </c>
      <c r="Q59" s="292"/>
      <c r="R59" s="293" t="str">
        <f>Badges!C340</f>
        <v>Wedding</v>
      </c>
      <c r="S59" s="295" t="str">
        <f>IF(Badges!P340="A","A"," ")</f>
        <v xml:space="preserve"> </v>
      </c>
    </row>
    <row r="60" spans="1:19" x14ac:dyDescent="0.2">
      <c r="A60" s="292"/>
      <c r="B60" s="293" t="str">
        <f>Badges!C45</f>
        <v>Find truth in advertising</v>
      </c>
      <c r="C60" s="295" t="str">
        <f>IF(Badges!P45="A","A"," ")</f>
        <v xml:space="preserve"> </v>
      </c>
      <c r="E60" s="292"/>
      <c r="F60" s="293" t="str">
        <f>Badges!C118</f>
        <v>Your favorite book</v>
      </c>
      <c r="G60" s="295" t="str">
        <f>IF(Badges!P118="A","A"," ")</f>
        <v xml:space="preserve"> </v>
      </c>
      <c r="I60" s="292"/>
      <c r="J60" s="293" t="str">
        <f>Badges!C194</f>
        <v>Go to an outdoor store</v>
      </c>
      <c r="K60" s="295" t="str">
        <f>IF(Badges!P194="A","A"," ")</f>
        <v xml:space="preserve"> </v>
      </c>
      <c r="M60" s="292"/>
      <c r="N60" s="293" t="str">
        <f>Badges!C268</f>
        <v>Explore an animal habitat near</v>
      </c>
      <c r="O60" s="295" t="str">
        <f>IF(Badges!P268="A","A"," ")</f>
        <v xml:space="preserve"> </v>
      </c>
      <c r="Q60" s="292"/>
      <c r="R60" s="293" t="str">
        <f>Badges!C341</f>
        <v>Funeral or wake</v>
      </c>
      <c r="S60" s="295" t="str">
        <f>IF(Badges!P341="A","A","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IF(Badges!P195="A","A"," ")</f>
        <v xml:space="preserve"> </v>
      </c>
      <c r="M61" s="292"/>
      <c r="N61" s="293" t="str">
        <f>Badges!C269</f>
        <v>Make a habitat collage</v>
      </c>
      <c r="O61" s="295" t="str">
        <f>IF(Badges!P269="A","A"," ")</f>
        <v xml:space="preserve"> </v>
      </c>
      <c r="Q61" s="292"/>
      <c r="R61" s="293" t="str">
        <f>Badges!C342</f>
        <v>Coming-of-age ceremony</v>
      </c>
      <c r="S61" s="295" t="str">
        <f>IF(Badges!P342="A","A"," ")</f>
        <v xml:space="preserve"> </v>
      </c>
    </row>
    <row r="62" spans="1:19" ht="12.75" customHeight="1" x14ac:dyDescent="0.2">
      <c r="A62" s="292"/>
      <c r="B62" s="293" t="str">
        <f>Badges!C47</f>
        <v>Have a "slow food" dinner</v>
      </c>
      <c r="C62" s="295" t="str">
        <f>IF(Badges!P47="A","A","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IF(Badges!P48="A","A"," ")</f>
        <v xml:space="preserve"> </v>
      </c>
      <c r="E63" s="292"/>
      <c r="F63" s="293" t="str">
        <f>Badges!C124</f>
        <v>Visit a jewelry store or jewelry artist</v>
      </c>
      <c r="G63" s="295" t="str">
        <f>IF(Badges!P124="A","A"," ")</f>
        <v xml:space="preserve"> </v>
      </c>
      <c r="I63" s="292"/>
      <c r="J63" s="293" t="str">
        <f>Badges!C197</f>
        <v>Tie useful knots</v>
      </c>
      <c r="K63" s="295" t="str">
        <f>IF(Badges!P197="A","A"," ")</f>
        <v xml:space="preserve"> </v>
      </c>
      <c r="M63" s="292"/>
      <c r="N63" s="293" t="str">
        <f>Badges!C271</f>
        <v>Check out baby-animal habitats</v>
      </c>
      <c r="O63" s="295" t="str">
        <f>IF(Badges!P271="A","A"," ")</f>
        <v xml:space="preserve"> </v>
      </c>
      <c r="Q63" s="292"/>
      <c r="R63" s="293" t="str">
        <f>Badges!C344</f>
        <v>Thank the host</v>
      </c>
      <c r="S63" s="295" t="str">
        <f>IF(Badges!P344="A","A"," ")</f>
        <v xml:space="preserve"> </v>
      </c>
    </row>
    <row r="64" spans="1:19" x14ac:dyDescent="0.2">
      <c r="A64" s="292"/>
      <c r="B64" s="293" t="str">
        <f>Badges!C49</f>
        <v>Have a family check-in night</v>
      </c>
      <c r="C64" s="295" t="str">
        <f>IF(Badges!P49="A","A"," ")</f>
        <v xml:space="preserve"> </v>
      </c>
      <c r="E64" s="292"/>
      <c r="F64" s="293" t="str">
        <f>Badges!C125</f>
        <v>Visit a museum with an exhibit on</v>
      </c>
      <c r="G64" s="295" t="str">
        <f>IF(Badges!P125="A","A"," ")</f>
        <v xml:space="preserve"> </v>
      </c>
      <c r="I64" s="292"/>
      <c r="J64" s="293" t="str">
        <f>Badges!C198</f>
        <v>Use a map and compass or GPS</v>
      </c>
      <c r="K64" s="295" t="str">
        <f>IF(Badges!P198="A","A"," ")</f>
        <v xml:space="preserve"> </v>
      </c>
      <c r="M64" s="292"/>
      <c r="N64" s="293" t="str">
        <f>Badges!C272</f>
        <v>Make your own animal house</v>
      </c>
      <c r="O64" s="295" t="str">
        <f>IF(Badges!P272="A","A"," ")</f>
        <v xml:space="preserve"> </v>
      </c>
      <c r="Q64" s="292"/>
      <c r="R64" s="293" t="str">
        <f>Badges!C345</f>
        <v>Handwrite a thank-you note</v>
      </c>
      <c r="S64" s="295" t="str">
        <f>IF(Badges!P345="A","A"," ")</f>
        <v xml:space="preserve"> </v>
      </c>
    </row>
    <row r="65" spans="1:19" x14ac:dyDescent="0.2">
      <c r="A65" s="500" t="str">
        <f>Badges!B52</f>
        <v>Musician</v>
      </c>
      <c r="B65" s="501"/>
      <c r="C65" s="501"/>
      <c r="E65" s="292"/>
      <c r="F65" s="293" t="str">
        <f>Badges!C126</f>
        <v>Invite a jewelry maker to talk to your</v>
      </c>
      <c r="G65" s="295" t="str">
        <f>IF(Badges!P126="A","A"," ")</f>
        <v xml:space="preserve"> </v>
      </c>
      <c r="I65" s="292"/>
      <c r="J65" s="293" t="str">
        <f>Badges!C199</f>
        <v>Build a campfire</v>
      </c>
      <c r="K65" s="295" t="str">
        <f>IF(Badges!P199="A","A"," ")</f>
        <v xml:space="preserve"> </v>
      </c>
      <c r="M65" s="292"/>
      <c r="N65" s="293" t="str">
        <f>Badges!C273</f>
        <v>Insulate your own "nest."</v>
      </c>
      <c r="O65" s="295" t="str">
        <f>IF(Badges!P273="A","A"," ")</f>
        <v xml:space="preserve"> </v>
      </c>
      <c r="Q65" s="292"/>
      <c r="R65" s="293" t="str">
        <f>Badges!C346</f>
        <v>Make a thank-you gift</v>
      </c>
      <c r="S65" s="295" t="str">
        <f>IF(Badges!P346="A","A","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IF(Badges!P54="A","A"," ")</f>
        <v xml:space="preserve"> </v>
      </c>
      <c r="E67" s="292"/>
      <c r="F67" s="293" t="str">
        <f>Badges!C128</f>
        <v>Make a chain-loop necklace or</v>
      </c>
      <c r="G67" s="295" t="str">
        <f>IF(Badges!P128="A","A"," ")</f>
        <v xml:space="preserve"> </v>
      </c>
      <c r="I67" s="292"/>
      <c r="J67" s="293" t="str">
        <f>Badges!C201</f>
        <v>Make a one-pot meal</v>
      </c>
      <c r="K67" s="295" t="str">
        <f>IF(Badges!P201="A","A"," ")</f>
        <v xml:space="preserve"> </v>
      </c>
      <c r="M67" s="292"/>
      <c r="N67" s="293" t="str">
        <f>Badges!C275</f>
        <v>The Artic Circle</v>
      </c>
      <c r="O67" s="295" t="str">
        <f>IF(Badges!P275="A","A"," ")</f>
        <v xml:space="preserve"> </v>
      </c>
      <c r="Q67" s="292"/>
      <c r="R67" s="293" t="str">
        <f>Badges!C348</f>
        <v>Other Girl Scouts</v>
      </c>
      <c r="S67" s="295" t="str">
        <f>IF(Badges!P348="A","A"," ")</f>
        <v xml:space="preserve"> </v>
      </c>
    </row>
    <row r="68" spans="1:19" x14ac:dyDescent="0.2">
      <c r="A68" s="292"/>
      <c r="B68" s="293" t="str">
        <f>Badges!C55</f>
        <v>Be a conductor</v>
      </c>
      <c r="C68" s="295" t="str">
        <f>IF(Badges!P55="A","A"," ")</f>
        <v xml:space="preserve"> </v>
      </c>
      <c r="E68" s="292"/>
      <c r="F68" s="293" t="str">
        <f>Badges!C129</f>
        <v>Make a pendant with a photo or</v>
      </c>
      <c r="G68" s="295" t="str">
        <f>IF(Badges!P129="A","A"," ")</f>
        <v xml:space="preserve"> </v>
      </c>
      <c r="I68" s="292"/>
      <c r="J68" s="293" t="str">
        <f>Badges!C202</f>
        <v>Cook in foil</v>
      </c>
      <c r="K68" s="295" t="str">
        <f>IF(Badges!P202="A","A"," ")</f>
        <v xml:space="preserve"> </v>
      </c>
      <c r="M68" s="292"/>
      <c r="N68" s="293" t="str">
        <f>Badges!C276</f>
        <v>The Gulf of Mexico</v>
      </c>
      <c r="O68" s="295" t="str">
        <f>IF(Badges!P276="A","A"," ")</f>
        <v xml:space="preserve"> </v>
      </c>
      <c r="Q68" s="292"/>
      <c r="R68" s="293" t="str">
        <f>Badges!C349</f>
        <v>Your friends and their parents</v>
      </c>
      <c r="S68" s="295" t="str">
        <f>IF(Badges!P349="A","A"," ")</f>
        <v xml:space="preserve"> </v>
      </c>
    </row>
    <row r="69" spans="1:19" x14ac:dyDescent="0.2">
      <c r="A69" s="292"/>
      <c r="B69" s="293" t="str">
        <f>Badges!C56</f>
        <v>Get in the musical mood</v>
      </c>
      <c r="C69" s="295" t="str">
        <f>IF(Badges!P56="A","A"," ")</f>
        <v xml:space="preserve"> </v>
      </c>
      <c r="E69" s="292"/>
      <c r="F69" s="293" t="str">
        <f>Badges!C130</f>
        <v>Make earrings by twisting wire into</v>
      </c>
      <c r="G69" s="295" t="str">
        <f>IF(Badges!P130="A","A"," ")</f>
        <v xml:space="preserve"> </v>
      </c>
      <c r="I69" s="292"/>
      <c r="J69" s="293" t="str">
        <f>Badges!C203</f>
        <v>Cook a meal on a stick</v>
      </c>
      <c r="K69" s="295" t="str">
        <f>IF(Badges!P203="A","A"," ")</f>
        <v xml:space="preserve"> </v>
      </c>
      <c r="M69" s="292"/>
      <c r="N69" s="293" t="str">
        <f>Badges!C277</f>
        <v>The Amazon rain forest</v>
      </c>
      <c r="O69" s="295" t="str">
        <f>IF(Badges!P277="A","A"," ")</f>
        <v xml:space="preserve"> </v>
      </c>
      <c r="Q69" s="292"/>
      <c r="R69" s="293" t="str">
        <f>Badges!C350</f>
        <v>Everyone in your class</v>
      </c>
      <c r="S69" s="295" t="str">
        <f>IF(Badges!P350="A","A"," ")</f>
        <v xml:space="preserve"> </v>
      </c>
    </row>
    <row r="70" spans="1:19" ht="23.25" x14ac:dyDescent="0.35">
      <c r="A70" s="507" t="str">
        <f ca="1">MID(CELL("filename",A8),FIND(IF(ISERROR(FIND("]",CELL("filename",A8))),"$","]"),CELL("filename",A8))+1,256)</f>
        <v>Junior 13</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IF('Age-Level'!P9="C","C",IF('Age-Level'!P9="P","P",""))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IF('Age-Level'!P11="A","A"," ")</f>
        <v xml:space="preserve"> </v>
      </c>
    </row>
    <row r="73" spans="1:19" x14ac:dyDescent="0.2">
      <c r="A73" s="505" t="str">
        <f>Summary!A22</f>
        <v>Drawing</v>
      </c>
      <c r="B73" s="506"/>
      <c r="C73" s="296" t="str">
        <f>IF(Badges!P376="C","C",IF(Badges!P376="P","P",""))</f>
        <v/>
      </c>
      <c r="E73" s="292"/>
      <c r="F73" s="293" t="str">
        <f>Badges!C387</f>
        <v xml:space="preserve">Work with an older athlete in </v>
      </c>
      <c r="G73" s="295" t="str">
        <f>IF(Badges!P387="A","A"," ")</f>
        <v xml:space="preserve"> </v>
      </c>
      <c r="I73" s="292"/>
      <c r="J73" s="293" t="str">
        <f>Badges!C460</f>
        <v>With your Junior friends, organize</v>
      </c>
      <c r="K73" s="295" t="str">
        <f>IF(Badges!P460="A","A"," ")</f>
        <v xml:space="preserve"> </v>
      </c>
      <c r="M73" s="292"/>
      <c r="N73" s="293" t="str">
        <f>Badges!C534</f>
        <v>Pitch your pretend business</v>
      </c>
      <c r="O73" s="295" t="str">
        <f>IF(Badges!P534="A","A"," ")</f>
        <v xml:space="preserve"> </v>
      </c>
      <c r="Q73" s="499" t="str">
        <f>'Age-Level'!C12</f>
        <v>Cookie Sales (Year 1)</v>
      </c>
      <c r="R73" s="499"/>
      <c r="S73" s="304" t="str">
        <f>IF('Age-Level'!P12="A","A"," ")</f>
        <v xml:space="preserve"> </v>
      </c>
    </row>
    <row r="74" spans="1:19" x14ac:dyDescent="0.2">
      <c r="A74" s="497" t="str">
        <f>Summary!A23</f>
        <v>Practice with Purpose</v>
      </c>
      <c r="B74" s="498"/>
      <c r="C74" s="297" t="str">
        <f>IF(Badges!P399="C","C",IF(Badges!P399="P","P",""))</f>
        <v/>
      </c>
      <c r="E74" s="292"/>
      <c r="F74" s="293" t="str">
        <f>Badges!C388</f>
        <v>Work with an expert, coach</v>
      </c>
      <c r="G74" s="295" t="str">
        <f>IF(Badges!P388="A","A"," ")</f>
        <v xml:space="preserve"> </v>
      </c>
      <c r="I74" s="292"/>
      <c r="J74" s="293" t="str">
        <f>Badges!C461</f>
        <v>Research situations that require</v>
      </c>
      <c r="K74" s="295" t="str">
        <f>IF(Badges!P461="A","A"," ")</f>
        <v xml:space="preserve"> </v>
      </c>
      <c r="M74" s="292"/>
      <c r="N74" s="293" t="str">
        <f>Badges!C535</f>
        <v>Conduct a "focus group"</v>
      </c>
      <c r="O74" s="295" t="str">
        <f>IF(Badges!P535="A","A"," ")</f>
        <v xml:space="preserve"> </v>
      </c>
      <c r="Q74" s="499" t="str">
        <f>'Age-Level'!C13</f>
        <v>Cookie Pin (Year 1)</v>
      </c>
      <c r="R74" s="499"/>
      <c r="S74" s="304" t="str">
        <f>IF('Age-Level'!P13="A","A"," ")</f>
        <v xml:space="preserve"> </v>
      </c>
    </row>
    <row r="75" spans="1:19" x14ac:dyDescent="0.2">
      <c r="A75" s="497" t="str">
        <f>Summary!A24</f>
        <v>Inside Government</v>
      </c>
      <c r="B75" s="498"/>
      <c r="C75" s="297" t="str">
        <f>IF(Badges!P422="C","C",IF(Badges!P422="P","P",""))</f>
        <v/>
      </c>
      <c r="E75" s="292"/>
      <c r="F75" s="293" t="str">
        <f>Badges!C389</f>
        <v xml:space="preserve">Find a video with strength </v>
      </c>
      <c r="G75" s="295" t="str">
        <f>IF(Badges!P389="A","A"," ")</f>
        <v xml:space="preserve"> </v>
      </c>
      <c r="I75" s="292"/>
      <c r="J75" s="293" t="str">
        <f>Badges!C462</f>
        <v>Go on a field trip to an ER</v>
      </c>
      <c r="K75" s="295" t="str">
        <f>IF(Badges!P462="A","A"," ")</f>
        <v xml:space="preserve"> </v>
      </c>
      <c r="M75" s="292"/>
      <c r="N75" s="293" t="str">
        <f>Badges!C536</f>
        <v>Do a survey</v>
      </c>
      <c r="O75" s="295" t="str">
        <f>IF(Badges!P536="A","A"," ")</f>
        <v xml:space="preserve"> </v>
      </c>
      <c r="Q75" s="499" t="str">
        <f>'Age-Level'!C14</f>
        <v>Cookie Rally (Year 2)</v>
      </c>
      <c r="R75" s="499"/>
      <c r="S75" s="304" t="str">
        <f>IF('Age-Level'!P14="A","A"," ")</f>
        <v xml:space="preserve"> </v>
      </c>
    </row>
    <row r="76" spans="1:19" x14ac:dyDescent="0.2">
      <c r="A76" s="497" t="str">
        <f>Summary!A25</f>
        <v>Simple Meals</v>
      </c>
      <c r="B76" s="498"/>
      <c r="C76" s="297" t="str">
        <f>IF(Badges!P445="C","C",IF(Badges!P445="P","P",""))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IF('Age-Level'!P15="A","A"," ")</f>
        <v xml:space="preserve"> </v>
      </c>
    </row>
    <row r="77" spans="1:19" x14ac:dyDescent="0.2">
      <c r="A77" s="497" t="str">
        <f>Summary!A26</f>
        <v>Junior First Aid</v>
      </c>
      <c r="B77" s="498"/>
      <c r="C77" s="297" t="str">
        <f>IF(Badges!P468="C","C",IF(Badges!P468="P","P",""))</f>
        <v/>
      </c>
      <c r="E77" s="292"/>
      <c r="F77" s="293" t="str">
        <f>Badges!C391</f>
        <v>Talk to a coach or gym teacher</v>
      </c>
      <c r="G77" s="295" t="str">
        <f>IF(Badges!P391="A","A"," ")</f>
        <v xml:space="preserve"> </v>
      </c>
      <c r="I77" s="292"/>
      <c r="J77" s="293" t="str">
        <f>Badges!C464</f>
        <v>Read about illnesses and how to</v>
      </c>
      <c r="K77" s="295" t="str">
        <f>IF(Badges!P464="A","A"," ")</f>
        <v xml:space="preserve"> </v>
      </c>
      <c r="M77" s="292">
        <v>1</v>
      </c>
      <c r="N77" s="293" t="str">
        <f>Badges!C540</f>
        <v>Explore your needs and wants</v>
      </c>
      <c r="O77" s="294"/>
      <c r="Q77" s="499" t="str">
        <f>'Age-Level'!C16</f>
        <v>Cookie Pin (Year 2)</v>
      </c>
      <c r="R77" s="499"/>
      <c r="S77" s="304" t="str">
        <f>IF('Age-Level'!P16="A","A"," ")</f>
        <v xml:space="preserve"> </v>
      </c>
    </row>
    <row r="78" spans="1:19" x14ac:dyDescent="0.2">
      <c r="A78" s="497" t="str">
        <f>Summary!A27</f>
        <v>Junior Girl Scout Way</v>
      </c>
      <c r="B78" s="498"/>
      <c r="C78" s="297" t="str">
        <f>IF(Badges!P491="C","C",IF(Badges!P491="P","P",""))</f>
        <v/>
      </c>
      <c r="E78" s="292"/>
      <c r="F78" s="293" t="str">
        <f>Badges!C392</f>
        <v>Work with a friend who likes the</v>
      </c>
      <c r="G78" s="295" t="str">
        <f>IF(Badges!P392="A","A"," ")</f>
        <v xml:space="preserve"> </v>
      </c>
      <c r="I78" s="292"/>
      <c r="J78" s="293" t="str">
        <f>Badges!C465</f>
        <v>Visit a medical clinic</v>
      </c>
      <c r="K78" s="295" t="str">
        <f>IF(Badges!P465="A","A"," ")</f>
        <v xml:space="preserve"> </v>
      </c>
      <c r="M78" s="292"/>
      <c r="N78" s="293" t="str">
        <f>Badges!C541</f>
        <v>Go on a home tour</v>
      </c>
      <c r="O78" s="295" t="str">
        <f>IF(Badges!P541="A","A"," ")</f>
        <v xml:space="preserve"> </v>
      </c>
      <c r="Q78" s="499" t="str">
        <f>'Age-Level'!C18</f>
        <v>Fall Sales (Year 1)</v>
      </c>
      <c r="R78" s="499"/>
      <c r="S78" s="297" t="str">
        <f>IF('Age-Level'!P18="A","A","")</f>
        <v/>
      </c>
    </row>
    <row r="79" spans="1:19" x14ac:dyDescent="0.2">
      <c r="A79" s="502" t="str">
        <f>Summary!A28</f>
        <v>Flowers</v>
      </c>
      <c r="B79" s="503"/>
      <c r="C79" s="298" t="str">
        <f>IF(Badges!P514="C","C",IF(Badges!P514="P","P",""))</f>
        <v/>
      </c>
      <c r="E79" s="292"/>
      <c r="F79" s="293" t="str">
        <f>Badges!C393</f>
        <v>Find a drill in a book or online</v>
      </c>
      <c r="G79" s="295" t="str">
        <f>IF(Badges!P393="A","A"," ")</f>
        <v xml:space="preserve"> </v>
      </c>
      <c r="I79" s="292"/>
      <c r="J79" s="293" t="str">
        <f>Badges!C466</f>
        <v>Talk to family members and</v>
      </c>
      <c r="K79" s="295" t="str">
        <f>IF(Badges!P466="A","A"," ")</f>
        <v xml:space="preserve"> </v>
      </c>
      <c r="M79" s="292"/>
      <c r="N79" s="293" t="str">
        <f>Badges!C542</f>
        <v>Make a collage</v>
      </c>
      <c r="O79" s="295" t="str">
        <f>IF(Badges!P542="A","A"," ")</f>
        <v xml:space="preserve"> </v>
      </c>
      <c r="Q79" s="499" t="str">
        <f>'Age-Level'!C19</f>
        <v>Fall Sales (Year 2)</v>
      </c>
      <c r="R79" s="499"/>
      <c r="S79" s="297" t="str">
        <f>IF('Age-Level'!P19="A","A","")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IF(Badges!P543="A","A"," ")</f>
        <v xml:space="preserve"> </v>
      </c>
      <c r="Q80" s="499" t="str">
        <f>'Age-Level'!C21</f>
        <v>Thinking Day (Year 1)</v>
      </c>
      <c r="R80" s="499"/>
      <c r="S80" s="297" t="str">
        <f>IF('Age-Level'!P21="A","A","")</f>
        <v/>
      </c>
    </row>
    <row r="81" spans="1:22" x14ac:dyDescent="0.2">
      <c r="A81" s="505" t="str">
        <f>Summary!A30</f>
        <v>Business Owner</v>
      </c>
      <c r="B81" s="506"/>
      <c r="C81" s="296" t="str">
        <f>IF(Badges!P538="C","C",IF(Badges!P538="P","P",""))</f>
        <v/>
      </c>
      <c r="E81" s="292"/>
      <c r="F81" s="293" t="str">
        <f>Badges!C395</f>
        <v>Discuss the process with a</v>
      </c>
      <c r="G81" s="295" t="str">
        <f>IF(Badges!P395="A","A","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IF('Age-Level'!P22="A","A","")</f>
        <v/>
      </c>
    </row>
    <row r="82" spans="1:22" x14ac:dyDescent="0.2">
      <c r="A82" s="497" t="str">
        <f>Summary!A31</f>
        <v>Savvy Shopper</v>
      </c>
      <c r="B82" s="498"/>
      <c r="C82" s="297" t="str">
        <f>IF(Badges!P561="C","C",IF(Badges!P561="P","P",""))</f>
        <v/>
      </c>
      <c r="E82" s="292"/>
      <c r="F82" s="293" t="str">
        <f>Badges!C396</f>
        <v>Write a "Top 10 Tips for</v>
      </c>
      <c r="G82" s="295" t="str">
        <f>IF(Badges!P396="A","A"," ")</f>
        <v xml:space="preserve"> </v>
      </c>
      <c r="I82" s="292"/>
      <c r="J82" s="293" t="str">
        <f>Badges!C471</f>
        <v>Find lift-the-spirit songs</v>
      </c>
      <c r="K82" s="295" t="str">
        <f>IF(Badges!P471="A","A"," ")</f>
        <v xml:space="preserve"> </v>
      </c>
      <c r="M82" s="292"/>
      <c r="N82" s="293" t="str">
        <f>Badges!C545</f>
        <v>Log your wants</v>
      </c>
      <c r="O82" s="295" t="str">
        <f>IF(Badges!P545="A","A"," ")</f>
        <v xml:space="preserve"> </v>
      </c>
      <c r="Q82" s="499" t="str">
        <f>'Age-Level'!C24</f>
        <v>Global Action Award</v>
      </c>
      <c r="R82" s="499"/>
      <c r="S82" s="297" t="str">
        <f>IF('Age-Level'!P24="A","A","")</f>
        <v/>
      </c>
    </row>
    <row r="83" spans="1:22" x14ac:dyDescent="0.2">
      <c r="A83" s="524" t="str">
        <f>Summary!A32</f>
        <v>Cookie Business</v>
      </c>
      <c r="B83" s="525"/>
      <c r="C83" s="526"/>
      <c r="D83" s="288"/>
      <c r="E83" s="292"/>
      <c r="F83" s="293" t="str">
        <f>Badges!C397</f>
        <v>Make a short video or photo</v>
      </c>
      <c r="G83" s="295" t="str">
        <f>IF(Badges!P397="A","A"," ")</f>
        <v xml:space="preserve"> </v>
      </c>
      <c r="I83" s="292"/>
      <c r="J83" s="293" t="str">
        <f>Badges!C472</f>
        <v>Pick songs for a ceremony or</v>
      </c>
      <c r="K83" s="295" t="str">
        <f>IF(Badges!P472="A","A"," ")</f>
        <v xml:space="preserve"> </v>
      </c>
      <c r="M83" s="292"/>
      <c r="N83" s="293" t="str">
        <f>Badges!C546</f>
        <v>Investigate the latest trends</v>
      </c>
      <c r="O83" s="295" t="str">
        <f>IF(Badges!P546="A","A"," ")</f>
        <v xml:space="preserve"> </v>
      </c>
      <c r="Q83" s="499" t="str">
        <f>'Age-Level'!C26</f>
        <v>Journey Summit Pin</v>
      </c>
      <c r="R83" s="499"/>
      <c r="S83" s="297" t="str">
        <f>IF('Age-Level'!P26="A","A","")</f>
        <v/>
      </c>
    </row>
    <row r="84" spans="1:22" x14ac:dyDescent="0.2">
      <c r="A84" s="497" t="str">
        <f>Summary!A33</f>
        <v>Cookie CEO</v>
      </c>
      <c r="B84" s="498"/>
      <c r="C84" s="297" t="str">
        <f>IF(Badges!P575="C","C",IF(Badges!P575="P","P",""))</f>
        <v/>
      </c>
      <c r="E84" s="500" t="str">
        <f>Badges!B400</f>
        <v>Inside Government</v>
      </c>
      <c r="F84" s="500"/>
      <c r="G84" s="500"/>
      <c r="I84" s="292"/>
      <c r="J84" s="293" t="str">
        <f>Badges!C473</f>
        <v>Make up a song to share a</v>
      </c>
      <c r="K84" s="295" t="str">
        <f>IF(Badges!P473="A","A"," ")</f>
        <v xml:space="preserve"> </v>
      </c>
      <c r="M84" s="292"/>
      <c r="N84" s="293" t="str">
        <f>Badges!C547</f>
        <v>Do some time travel</v>
      </c>
      <c r="O84" s="295" t="str">
        <f>IF(Badges!P547="A","A"," ")</f>
        <v xml:space="preserve"> </v>
      </c>
      <c r="Q84" s="499" t="str">
        <f>'Age-Level'!C28</f>
        <v>International Friendship Recognition</v>
      </c>
      <c r="R84" s="499"/>
      <c r="S84" s="297" t="str">
        <f>IF('Age-Level'!P28="A","A","")</f>
        <v/>
      </c>
    </row>
    <row r="85" spans="1:22" x14ac:dyDescent="0.2">
      <c r="A85" s="497" t="str">
        <f>Summary!A34</f>
        <v>Customer Insights</v>
      </c>
      <c r="B85" s="498"/>
      <c r="C85" s="297" t="str">
        <f>IF(Badges!P588="C","C",IF(Badges!P588="P","P",""))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IF('Age-Level'!P30="A","A","")</f>
        <v/>
      </c>
    </row>
    <row r="86" spans="1:22" x14ac:dyDescent="0.2">
      <c r="A86" s="332"/>
      <c r="B86" s="332"/>
      <c r="C86" s="361"/>
      <c r="E86" s="292"/>
      <c r="F86" s="293" t="str">
        <f>Badges!C402</f>
        <v>Be an active citizen in action</v>
      </c>
      <c r="G86" s="295" t="str">
        <f>IF(Badges!P402="A","A"," ")</f>
        <v xml:space="preserve"> </v>
      </c>
      <c r="I86" s="292"/>
      <c r="J86" s="293" t="str">
        <f>Badges!C475</f>
        <v>Celebrate the Girl Scout Promise</v>
      </c>
      <c r="K86" s="295" t="str">
        <f>IF(Badges!P475="A","A"," ")</f>
        <v xml:space="preserve"> </v>
      </c>
      <c r="M86" s="292"/>
      <c r="N86" s="293" t="str">
        <f>Badges!C549</f>
        <v>Family stories</v>
      </c>
      <c r="O86" s="295" t="str">
        <f>IF(Badges!P549="A","A"," ")</f>
        <v xml:space="preserve"> </v>
      </c>
      <c r="Q86" s="499" t="str">
        <f>'Age-Level'!C31</f>
        <v>Rededication (1st year)</v>
      </c>
      <c r="R86" s="499"/>
      <c r="S86" s="309" t="str">
        <f>IF('Age-Level'!P31="C","C","")</f>
        <v/>
      </c>
    </row>
    <row r="87" spans="1:22" x14ac:dyDescent="0.2">
      <c r="A87" s="518" t="s">
        <v>133</v>
      </c>
      <c r="B87" s="519"/>
      <c r="C87" s="519"/>
      <c r="E87" s="292"/>
      <c r="F87" s="293" t="str">
        <f>Badges!C403</f>
        <v>Take a poll</v>
      </c>
      <c r="G87" s="295" t="str">
        <f>IF(Badges!P403="A","A"," ")</f>
        <v xml:space="preserve"> </v>
      </c>
      <c r="I87" s="292"/>
      <c r="J87" s="293" t="str">
        <f>Badges!C476</f>
        <v xml:space="preserve">Imagine yourself as one of the </v>
      </c>
      <c r="K87" s="295" t="str">
        <f>IF(Badges!P476="A","A"," ")</f>
        <v xml:space="preserve"> </v>
      </c>
      <c r="M87" s="292"/>
      <c r="N87" s="293" t="str">
        <f>Badges!C550</f>
        <v>Trade stories with friends</v>
      </c>
      <c r="O87" s="295" t="str">
        <f>IF(Badges!P550="A","A"," ")</f>
        <v xml:space="preserve"> </v>
      </c>
      <c r="Q87" s="499" t="str">
        <f>'Age-Level'!C32</f>
        <v>Rededication (2nd year)</v>
      </c>
      <c r="R87" s="499"/>
      <c r="S87" s="309" t="str">
        <f>IF('Age-Level'!P32="C","C","")</f>
        <v/>
      </c>
    </row>
    <row r="88" spans="1:22" x14ac:dyDescent="0.2">
      <c r="B88" s="520" t="str">
        <f>Journeys!A6</f>
        <v>Agent of Change</v>
      </c>
      <c r="C88" s="521"/>
      <c r="E88" s="292"/>
      <c r="F88" s="293" t="str">
        <f>Badges!C404</f>
        <v>Get a global view</v>
      </c>
      <c r="G88" s="295" t="str">
        <f>IF(Badges!P404="A","A"," ")</f>
        <v xml:space="preserve"> </v>
      </c>
      <c r="I88" s="292"/>
      <c r="J88" s="293" t="str">
        <f>Badges!C477</f>
        <v>Help a Brownie or Daisy group</v>
      </c>
      <c r="K88" s="295" t="str">
        <f>IF(Badges!P477="A","A"," ")</f>
        <v xml:space="preserve"> </v>
      </c>
      <c r="M88" s="292"/>
      <c r="N88" s="293" t="str">
        <f>Badges!C551</f>
        <v>Analyze customer reviews</v>
      </c>
      <c r="O88" s="295" t="str">
        <f>IF(Badges!P551="A","A"," ")</f>
        <v xml:space="preserve"> </v>
      </c>
      <c r="Q88" s="499" t="str">
        <f>'Age-Level'!C33</f>
        <v>Rededication (3rd year)</v>
      </c>
      <c r="R88" s="499"/>
      <c r="S88" s="309" t="str">
        <f>IF('Age-Level'!P33="C","C","")</f>
        <v/>
      </c>
    </row>
    <row r="89" spans="1:22" x14ac:dyDescent="0.2">
      <c r="B89" s="303" t="str">
        <f>Journeys!B7</f>
        <v>The Power of One Award</v>
      </c>
      <c r="C89" s="304" t="str">
        <f>Journeys!P11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IF('Age-Level'!P34="C","C","")</f>
        <v/>
      </c>
    </row>
    <row r="90" spans="1:22" x14ac:dyDescent="0.2">
      <c r="B90" s="303" t="str">
        <f>Journeys!B12</f>
        <v>The Power of Team Award</v>
      </c>
      <c r="C90" s="304" t="str">
        <f>Journeys!P15</f>
        <v xml:space="preserve"> </v>
      </c>
      <c r="E90" s="292"/>
      <c r="F90" s="293" t="str">
        <f>Badges!C406</f>
        <v>Visit a branch of the city, town</v>
      </c>
      <c r="G90" s="295" t="str">
        <f>IF(Badges!P406="A","A"," ")</f>
        <v xml:space="preserve"> </v>
      </c>
      <c r="I90" s="292"/>
      <c r="J90" s="293" t="str">
        <f>Badges!C479</f>
        <v>Make a time capsule</v>
      </c>
      <c r="K90" s="295" t="str">
        <f>IF(Badges!P479="A","A"," ")</f>
        <v xml:space="preserve"> </v>
      </c>
      <c r="M90" s="292"/>
      <c r="N90" s="293" t="str">
        <f>Badges!C553</f>
        <v>Visit the mall</v>
      </c>
      <c r="O90" s="295" t="str">
        <f>IF(Badges!P553="A","A"," ")</f>
        <v xml:space="preserve"> </v>
      </c>
      <c r="Q90" s="499" t="str">
        <f>'Age-Level'!C35</f>
        <v>Rededication (5th year)</v>
      </c>
      <c r="R90" s="499"/>
      <c r="S90" s="309" t="str">
        <f>IF('Age-Level'!P35="C","C","")</f>
        <v/>
      </c>
    </row>
    <row r="91" spans="1:22" x14ac:dyDescent="0.2">
      <c r="B91" s="303" t="str">
        <f>Journeys!B16</f>
        <v>The Power of Community Award</v>
      </c>
      <c r="C91" s="304" t="str">
        <f>Journeys!P19</f>
        <v xml:space="preserve"> </v>
      </c>
      <c r="E91" s="292"/>
      <c r="F91" s="293" t="str">
        <f>Badges!C407</f>
        <v>Interview an elected official</v>
      </c>
      <c r="G91" s="295" t="str">
        <f>IF(Badges!P407="A","A"," ")</f>
        <v xml:space="preserve"> </v>
      </c>
      <c r="I91" s="292"/>
      <c r="J91" s="293" t="str">
        <f>Badges!C480</f>
        <v>Scouts' Own for sisterhood</v>
      </c>
      <c r="K91" s="295" t="str">
        <f>IF(Badges!P480="A","A"," ")</f>
        <v xml:space="preserve"> </v>
      </c>
      <c r="M91" s="292"/>
      <c r="N91" s="293" t="str">
        <f>Badges!C554</f>
        <v>Shop for groceries</v>
      </c>
      <c r="O91" s="295" t="str">
        <f>IF(Badges!P554="A","A","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IF(Badges!P408="A","A"," ")</f>
        <v xml:space="preserve"> </v>
      </c>
      <c r="I92" s="292"/>
      <c r="J92" s="293" t="str">
        <f>Badges!C481</f>
        <v>Sisters across time</v>
      </c>
      <c r="K92" s="295" t="str">
        <f>IF(Badges!P481="A","A"," ")</f>
        <v xml:space="preserve"> </v>
      </c>
      <c r="M92" s="292"/>
      <c r="N92" s="293" t="str">
        <f>Badges!C555</f>
        <v>Go on a comparison scavenger</v>
      </c>
      <c r="O92" s="295" t="str">
        <f>IF(Badges!P555="A","A"," ")</f>
        <v xml:space="preserve"> </v>
      </c>
      <c r="Q92" s="372">
        <v>1</v>
      </c>
      <c r="R92" s="329" t="str">
        <f>'Age-Level'!C37</f>
        <v>Choose one line from the Law</v>
      </c>
      <c r="S92" s="309" t="str">
        <f>IF('Age-Level'!P37="A","A","")</f>
        <v/>
      </c>
    </row>
    <row r="93" spans="1:22" x14ac:dyDescent="0.2">
      <c r="A93" s="302"/>
      <c r="B93" s="303" t="str">
        <f>Journeys!B23</f>
        <v>Energize Award</v>
      </c>
      <c r="C93" s="304" t="str">
        <f>Journeys!P27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IF('Age-Level'!P38="A","A","")</f>
        <v/>
      </c>
    </row>
    <row r="94" spans="1:22" x14ac:dyDescent="0.2">
      <c r="A94" s="302"/>
      <c r="B94" s="303" t="str">
        <f>Journeys!B28</f>
        <v>Investigate Award</v>
      </c>
      <c r="C94" s="304" t="str">
        <f>Journeys!P32</f>
        <v xml:space="preserve"> </v>
      </c>
      <c r="E94" s="292"/>
      <c r="F94" s="293" t="str">
        <f>Badges!C410</f>
        <v>Hold a "mock vote" on</v>
      </c>
      <c r="G94" s="295" t="str">
        <f>IF(Badges!P410="A","A"," ")</f>
        <v xml:space="preserve"> </v>
      </c>
      <c r="I94" s="292"/>
      <c r="J94" s="293" t="str">
        <f>Badges!C483</f>
        <v>Improve part of a park in your</v>
      </c>
      <c r="K94" s="295" t="str">
        <f>IF(Badges!P483="A","A"," ")</f>
        <v xml:space="preserve"> </v>
      </c>
      <c r="M94" s="292"/>
      <c r="N94" s="293" t="str">
        <f>Badges!C557</f>
        <v>Help with a family purchase</v>
      </c>
      <c r="O94" s="295" t="str">
        <f>IF(Badges!P557="A","A"," ")</f>
        <v xml:space="preserve"> </v>
      </c>
      <c r="Q94" s="370">
        <v>3</v>
      </c>
      <c r="R94" s="329" t="str">
        <f>'Age-Level'!C39</f>
        <v>Gather three inspirational quotes</v>
      </c>
      <c r="S94" s="309" t="str">
        <f>IF('Age-Level'!P39="A","A","")</f>
        <v/>
      </c>
    </row>
    <row r="95" spans="1:22" x14ac:dyDescent="0.2">
      <c r="A95" s="299"/>
      <c r="B95" s="303" t="str">
        <f>Journeys!B33</f>
        <v>Innovate Award</v>
      </c>
      <c r="C95" s="304" t="str">
        <f>Journeys!P36</f>
        <v xml:space="preserve"> </v>
      </c>
      <c r="E95" s="292"/>
      <c r="F95" s="293" t="str">
        <f>Badges!C411</f>
        <v>For 24 hours, list the laws that</v>
      </c>
      <c r="G95" s="295" t="str">
        <f>IF(Badges!P411="A","A"," ")</f>
        <v xml:space="preserve"> </v>
      </c>
      <c r="I95" s="292"/>
      <c r="J95" s="293" t="str">
        <f>Badges!C484</f>
        <v>Tackle a problem in your</v>
      </c>
      <c r="K95" s="295" t="str">
        <f>IF(Badges!P484="A","A"," ")</f>
        <v xml:space="preserve"> </v>
      </c>
      <c r="M95" s="292"/>
      <c r="N95" s="293" t="str">
        <f>Badges!C558</f>
        <v>Make a plan for your cookie</v>
      </c>
      <c r="O95" s="295" t="str">
        <f>IF(Badges!P558="A","A"," ")</f>
        <v xml:space="preserve"> </v>
      </c>
      <c r="Q95" s="370">
        <v>4</v>
      </c>
      <c r="R95" s="329" t="str">
        <f>'Age-Level'!C40</f>
        <v>Make something to remind you</v>
      </c>
      <c r="S95" s="309" t="str">
        <f>IF('Age-Level'!P40="A","A","")</f>
        <v/>
      </c>
      <c r="U95" s="290"/>
      <c r="V95" s="290"/>
    </row>
    <row r="96" spans="1:22" x14ac:dyDescent="0.2">
      <c r="B96" s="364" t="str">
        <f>Journeys!A39</f>
        <v>aMUSE</v>
      </c>
      <c r="C96" s="365"/>
      <c r="E96" s="292"/>
      <c r="F96" s="293" t="str">
        <f>Badges!C412</f>
        <v>Think about laws you might</v>
      </c>
      <c r="G96" s="295" t="str">
        <f>IF(Badges!P412="A","A"," ")</f>
        <v xml:space="preserve"> </v>
      </c>
      <c r="I96" s="292"/>
      <c r="J96" s="293" t="str">
        <f>Badges!C485</f>
        <v>Make a walking tour for your</v>
      </c>
      <c r="K96" s="295" t="str">
        <f>IF(Badges!P485="A","A"," ")</f>
        <v xml:space="preserve"> </v>
      </c>
      <c r="M96" s="292"/>
      <c r="N96" s="293" t="str">
        <f>Badges!C559</f>
        <v>Look into your future</v>
      </c>
      <c r="O96" s="295" t="str">
        <f>IF(Badges!P559="A","A"," ")</f>
        <v xml:space="preserve"> </v>
      </c>
      <c r="Q96" s="370">
        <v>5</v>
      </c>
      <c r="R96" s="329" t="str">
        <f>'Age-Level'!C41</f>
        <v xml:space="preserve">Make a commitment to live what </v>
      </c>
      <c r="S96" s="309" t="str">
        <f>IF('Age-Level'!P41="A","A","")</f>
        <v/>
      </c>
      <c r="U96" s="290"/>
      <c r="V96" s="290"/>
    </row>
    <row r="97" spans="1:23" x14ac:dyDescent="0.2">
      <c r="B97" s="303" t="str">
        <f>Journeys!B40</f>
        <v>Reach Out</v>
      </c>
      <c r="C97" s="304" t="str">
        <f>Journeys!P42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Journeys!P45</f>
        <v xml:space="preserve"> </v>
      </c>
      <c r="E98" s="292"/>
      <c r="F98" s="293" t="str">
        <f>Badges!C414</f>
        <v>Report on a government meeting</v>
      </c>
      <c r="G98" s="295" t="str">
        <f>IF(Badges!P414="A","A"," ")</f>
        <v xml:space="preserve"> </v>
      </c>
      <c r="I98" s="292"/>
      <c r="J98" s="293" t="str">
        <f>Badges!C487</f>
        <v>Try a tradition from the past</v>
      </c>
      <c r="K98" s="295" t="str">
        <f>IF(Badges!P487="A","A"," ")</f>
        <v xml:space="preserve"> </v>
      </c>
      <c r="M98" s="292">
        <v>1</v>
      </c>
      <c r="N98" s="293" t="str">
        <f>Badges!C564</f>
        <v>Set a group goal</v>
      </c>
      <c r="O98" s="294"/>
      <c r="Q98" s="372">
        <v>1</v>
      </c>
      <c r="R98" s="329" t="str">
        <f>'Age-Level'!C44</f>
        <v>Choose one line from the Law</v>
      </c>
      <c r="S98" s="309" t="str">
        <f>IF('Age-Level'!P44="A","A","")</f>
        <v/>
      </c>
      <c r="U98" s="290"/>
      <c r="V98" s="290"/>
    </row>
    <row r="99" spans="1:23" x14ac:dyDescent="0.2">
      <c r="B99" s="303" t="str">
        <f>Journeys!B46</f>
        <v>Try Out</v>
      </c>
      <c r="C99" s="304" t="str">
        <f>Journeys!P48</f>
        <v xml:space="preserve"> </v>
      </c>
      <c r="E99" s="292"/>
      <c r="F99" s="293" t="str">
        <f>Badges!C415</f>
        <v>Follow the local news every day</v>
      </c>
      <c r="G99" s="295" t="str">
        <f>IF(Badges!P415="A","A"," ")</f>
        <v xml:space="preserve"> </v>
      </c>
      <c r="I99" s="292"/>
      <c r="J99" s="293" t="str">
        <f>Badges!C488</f>
        <v>Create a game about Girl Scout</v>
      </c>
      <c r="K99" s="295" t="str">
        <f>IF(Badges!P488="A","A"," ")</f>
        <v xml:space="preserve"> </v>
      </c>
      <c r="M99" s="292"/>
      <c r="N99" s="293" t="str">
        <f>Badges!C565</f>
        <v>Decide how many boxes of</v>
      </c>
      <c r="O99" s="295" t="str">
        <f>IF(Badges!P565="A","A"," ")</f>
        <v xml:space="preserve"> </v>
      </c>
      <c r="Q99" s="370">
        <v>2</v>
      </c>
      <c r="R99" s="329" t="str">
        <f>'Age-Level'!C45</f>
        <v>Find a woman in your community</v>
      </c>
      <c r="S99" s="309" t="str">
        <f>IF('Age-Level'!P45="A","A","")</f>
        <v/>
      </c>
      <c r="U99" s="368"/>
      <c r="V99" s="369"/>
      <c r="W99" s="328"/>
    </row>
    <row r="100" spans="1:23" x14ac:dyDescent="0.2">
      <c r="B100" s="320"/>
      <c r="C100" s="320"/>
      <c r="E100" s="292"/>
      <c r="F100" s="293" t="str">
        <f>Badges!C416</f>
        <v>Interview a local historian or</v>
      </c>
      <c r="G100" s="295" t="str">
        <f>IF(Badges!P416="A","A"," ")</f>
        <v xml:space="preserve"> </v>
      </c>
      <c r="I100" s="292"/>
      <c r="J100" s="293" t="str">
        <f>Badges!C489</f>
        <v>Start a Dez chain story</v>
      </c>
      <c r="K100" s="295" t="str">
        <f>IF(Badges!P489="A","A"," ")</f>
        <v xml:space="preserve"> </v>
      </c>
      <c r="M100" s="292">
        <v>2</v>
      </c>
      <c r="N100" s="293" t="str">
        <f>Badges!C566</f>
        <v>Explore how a small business</v>
      </c>
      <c r="O100" s="294"/>
      <c r="Q100" s="370">
        <v>3</v>
      </c>
      <c r="R100" s="329" t="str">
        <f>'Age-Level'!C46</f>
        <v>Gather three inspirational quotes</v>
      </c>
      <c r="S100" s="309" t="str">
        <f>IF('Age-Level'!P46="A","A","")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IF(Badges!P567="A","A"," ")</f>
        <v xml:space="preserve"> </v>
      </c>
      <c r="Q101" s="370">
        <v>4</v>
      </c>
      <c r="R101" s="329" t="str">
        <f>'Age-Level'!C47</f>
        <v>Make something to remind you</v>
      </c>
      <c r="S101" s="309" t="str">
        <f>IF('Age-Level'!P47="A","A","")</f>
        <v/>
      </c>
      <c r="U101" s="290"/>
      <c r="V101" s="290"/>
    </row>
    <row r="102" spans="1:23" x14ac:dyDescent="0.2">
      <c r="A102" s="306"/>
      <c r="B102" s="330" t="str">
        <f>Bridging!B6</f>
        <v>Pass It On!</v>
      </c>
      <c r="C102" s="296" t="str">
        <f>IF(Bridging!P10="C","C",IF(Bridging!P10="P","P",""))</f>
        <v/>
      </c>
      <c r="E102" s="292"/>
      <c r="F102" s="293" t="str">
        <f>Badges!C418</f>
        <v>Plan a campaign as if you were</v>
      </c>
      <c r="G102" s="295" t="str">
        <f>IF(Badges!P418="A","A","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IF('Age-Level'!P48="A","A","")</f>
        <v/>
      </c>
      <c r="U102" s="290"/>
      <c r="V102" s="290"/>
    </row>
    <row r="103" spans="1:23" x14ac:dyDescent="0.2">
      <c r="A103" s="306"/>
      <c r="B103" s="307" t="str">
        <f>Bridging!B11</f>
        <v>Look Ahead!</v>
      </c>
      <c r="C103" s="297" t="str">
        <f>IF(Bridging!P15="C","C",IF(Bridging!P15="P","P",""))</f>
        <v/>
      </c>
      <c r="E103" s="292"/>
      <c r="F103" s="293" t="str">
        <f>Badges!C419</f>
        <v>Work on someone else's</v>
      </c>
      <c r="G103" s="295" t="str">
        <f>IF(Badges!P419="A","A"," ")</f>
        <v xml:space="preserve"> </v>
      </c>
      <c r="I103" s="292"/>
      <c r="J103" s="293" t="str">
        <f>Badges!C494</f>
        <v>Go on a flower hunt</v>
      </c>
      <c r="K103" s="295" t="str">
        <f>IF(Badges!P494="A","A"," ")</f>
        <v xml:space="preserve"> </v>
      </c>
      <c r="M103" s="292"/>
      <c r="N103" s="293" t="str">
        <f>Badges!C569</f>
        <v>Brainstorm with your group</v>
      </c>
      <c r="O103" s="295" t="str">
        <f>IF(Badges!P569="A","A"," ")</f>
        <v xml:space="preserve"> </v>
      </c>
      <c r="Q103" s="522" t="str">
        <f>'Age-Level'!B50</f>
        <v>Safety Award</v>
      </c>
      <c r="R103" s="523"/>
      <c r="S103" s="309"/>
      <c r="U103" s="290"/>
      <c r="V103" s="290"/>
    </row>
    <row r="104" spans="1:23" x14ac:dyDescent="0.2">
      <c r="A104" s="306"/>
      <c r="B104" s="329" t="str">
        <f>Bridging!C16</f>
        <v>Plan a Ceremony</v>
      </c>
      <c r="C104" s="297" t="str">
        <f>IF(Bridging!P17="C","C",IF(Bridging!P17="P","P",""))</f>
        <v/>
      </c>
      <c r="E104" s="292"/>
      <c r="F104" s="293" t="str">
        <f>Badges!C420</f>
        <v>Create a pamphlet or poster</v>
      </c>
      <c r="G104" s="295" t="str">
        <f>IF(Badges!P420="A","A"," ")</f>
        <v xml:space="preserve"> </v>
      </c>
      <c r="I104" s="292"/>
      <c r="J104" s="293" t="str">
        <f>Badges!C495</f>
        <v>Grow your flower</v>
      </c>
      <c r="K104" s="295" t="str">
        <f>IF(Badges!P495="A","A"," ")</f>
        <v xml:space="preserve"> </v>
      </c>
      <c r="M104" s="292">
        <v>4</v>
      </c>
      <c r="N104" s="293" t="str">
        <f>Badges!C570</f>
        <v>Learn to make a good impression</v>
      </c>
      <c r="O104" s="294"/>
      <c r="Q104" s="372">
        <v>1</v>
      </c>
      <c r="R104" s="329" t="str">
        <f>'Age-Level'!C51</f>
        <v>Find out what the most common</v>
      </c>
      <c r="S104" s="309" t="str">
        <f>IF('Age-Level'!P51="A","A","")</f>
        <v/>
      </c>
      <c r="U104" s="290"/>
      <c r="V104" s="290"/>
    </row>
    <row r="105" spans="1:23" x14ac:dyDescent="0.2">
      <c r="B105" s="308" t="s">
        <v>602</v>
      </c>
      <c r="C105" s="297" t="str">
        <f>IF(Bridging!P18="C","C",IF(Bridging!P18="P","P",""))</f>
        <v/>
      </c>
      <c r="E105" s="500" t="str">
        <f>Badges!B423</f>
        <v>Simple Meals</v>
      </c>
      <c r="F105" s="501"/>
      <c r="G105" s="501"/>
      <c r="I105" s="292"/>
      <c r="J105" s="293" t="str">
        <f>Badges!C496</f>
        <v>Talk to a real botanist and learn</v>
      </c>
      <c r="K105" s="295" t="str">
        <f>IF(Badges!P496="A","A"," ")</f>
        <v xml:space="preserve"> </v>
      </c>
      <c r="M105" s="292"/>
      <c r="N105" s="293" t="str">
        <f>Badges!C571</f>
        <v>Who is more likely to make a</v>
      </c>
      <c r="O105" s="295" t="str">
        <f>IF(Badges!P571="A","A"," ")</f>
        <v xml:space="preserve"> </v>
      </c>
      <c r="Q105" s="370">
        <v>2</v>
      </c>
      <c r="R105" s="329" t="str">
        <f>'Age-Level'!C52</f>
        <v>Conduct an emergency evacuation</v>
      </c>
      <c r="S105" s="309" t="str">
        <f>IF('Age-Level'!P52="A","A","")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IF('Age-Level'!P53="A","A","")</f>
        <v/>
      </c>
      <c r="U106" s="290"/>
      <c r="V106" s="290"/>
    </row>
    <row r="107" spans="1:23" x14ac:dyDescent="0.2">
      <c r="A107" s="500" t="str">
        <f>Badges!B354</f>
        <v>Drawing</v>
      </c>
      <c r="B107" s="501"/>
      <c r="C107" s="501"/>
      <c r="E107" s="292"/>
      <c r="F107" s="293" t="str">
        <f>Badges!C425</f>
        <v>Visit a restaurant</v>
      </c>
      <c r="G107" s="295" t="str">
        <f>IF(Badges!P425="A","A"," ")</f>
        <v xml:space="preserve"> </v>
      </c>
      <c r="I107" s="292"/>
      <c r="J107" s="293" t="str">
        <f>Badges!C498</f>
        <v>Dye a flower</v>
      </c>
      <c r="K107" s="295" t="str">
        <f>IF(Badges!P498="A","A"," ")</f>
        <v xml:space="preserve"> </v>
      </c>
      <c r="M107" s="292"/>
      <c r="N107" s="293" t="str">
        <f>Badges!C573</f>
        <v>Your sales numbers are the key</v>
      </c>
      <c r="O107" s="295" t="str">
        <f>IF(Badges!P573="A","A"," ")</f>
        <v xml:space="preserve"> </v>
      </c>
      <c r="Q107" s="370">
        <v>4</v>
      </c>
      <c r="R107" s="329" t="str">
        <f>'Age-Level'!C54</f>
        <v>Learn about bicycle safety</v>
      </c>
      <c r="S107" s="309" t="str">
        <f>IF('Age-Level'!P54="A","A","")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IF(Badges!P426="A","A"," ")</f>
        <v xml:space="preserve"> </v>
      </c>
      <c r="I108" s="292"/>
      <c r="J108" s="293" t="str">
        <f>Badges!C499</f>
        <v>Stop and smell the flowers</v>
      </c>
      <c r="K108" s="295" t="str">
        <f>IF(Badges!P499="A","A"," ")</f>
        <v xml:space="preserve"> </v>
      </c>
      <c r="M108" s="500" t="str">
        <f>Badges!B576</f>
        <v>Customer Insights</v>
      </c>
      <c r="N108" s="501"/>
      <c r="O108" s="501"/>
      <c r="Q108" s="370">
        <v>5</v>
      </c>
      <c r="R108" s="329" t="str">
        <f>'Age-Level'!C55</f>
        <v>Go on a hazard-identification walk</v>
      </c>
      <c r="S108" s="309" t="str">
        <f>IF('Age-Level'!P55="A","A","")</f>
        <v/>
      </c>
      <c r="U108" s="290"/>
      <c r="V108" s="290"/>
    </row>
    <row r="109" spans="1:23" x14ac:dyDescent="0.2">
      <c r="A109" s="292"/>
      <c r="B109" s="293" t="str">
        <f>Badges!C356</f>
        <v>Try black and white</v>
      </c>
      <c r="C109" s="295" t="str">
        <f>IF(Badges!P356="A","A"," ")</f>
        <v xml:space="preserve"> </v>
      </c>
      <c r="E109" s="292"/>
      <c r="F109" s="293" t="str">
        <f>Badges!C427</f>
        <v>Tour a kitchen</v>
      </c>
      <c r="G109" s="295" t="str">
        <f>IF(Badges!P427="A","A"," ")</f>
        <v xml:space="preserve"> </v>
      </c>
      <c r="I109" s="292"/>
      <c r="J109" s="293" t="str">
        <f>Badges!C500</f>
        <v>Meet flower families</v>
      </c>
      <c r="K109" s="295" t="str">
        <f>IF(Badges!P500="A","A","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IF(Badges!P357="A","A","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IF(Badges!P578="A","A"," ")</f>
        <v xml:space="preserve"> </v>
      </c>
      <c r="Q110" s="518" t="s">
        <v>600</v>
      </c>
      <c r="R110" s="527"/>
      <c r="S110" s="527"/>
      <c r="U110" s="369"/>
      <c r="V110" s="369"/>
      <c r="W110" s="328"/>
    </row>
    <row r="111" spans="1:23" x14ac:dyDescent="0.2">
      <c r="A111" s="292"/>
      <c r="B111" s="293" t="str">
        <f>Badges!C358</f>
        <v>Mix and match</v>
      </c>
      <c r="C111" s="295" t="str">
        <f>IF(Badges!P358="A","A"," ")</f>
        <v xml:space="preserve"> </v>
      </c>
      <c r="E111" s="292"/>
      <c r="F111" s="293" t="str">
        <f>Badges!C429</f>
        <v>Make easy weekday breakfasts</v>
      </c>
      <c r="G111" s="295" t="str">
        <f>IF(Badges!P429="A","A"," ")</f>
        <v xml:space="preserve"> </v>
      </c>
      <c r="I111" s="292"/>
      <c r="J111" s="293" t="str">
        <f>Badges!C502</f>
        <v>Flowers are fruits in disguise</v>
      </c>
      <c r="K111" s="295" t="str">
        <f>IF(Badges!P502="A","A"," ")</f>
        <v xml:space="preserve"> </v>
      </c>
      <c r="M111" s="292">
        <v>2</v>
      </c>
      <c r="N111" s="293" t="str">
        <f>Badges!C579</f>
        <v>Do some research at the grocery store</v>
      </c>
      <c r="O111" s="294"/>
      <c r="Q111" s="522" t="str">
        <f>'Fun Patches'!C25</f>
        <v>&lt;LIST PATCH HERE&gt;</v>
      </c>
      <c r="R111" s="528"/>
      <c r="S111" s="304" t="str">
        <f>IF('Fun Patches'!P25="A","A","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IF(Badges!P430="A","A"," ")</f>
        <v xml:space="preserve"> </v>
      </c>
      <c r="I112" s="292"/>
      <c r="J112" s="293" t="str">
        <f>Badges!C503</f>
        <v>Flowers are healers</v>
      </c>
      <c r="K112" s="295" t="str">
        <f>IF(Badges!P503="A","A"," ")</f>
        <v xml:space="preserve"> </v>
      </c>
      <c r="M112" s="292"/>
      <c r="N112" s="293" t="str">
        <f>Badges!C580</f>
        <v>Walk through the aisles with your</v>
      </c>
      <c r="O112" s="295" t="str">
        <f>IF(Badges!P580="A","A"," ")</f>
        <v xml:space="preserve"> </v>
      </c>
      <c r="Q112" s="522" t="str">
        <f>'Fun Patches'!C26</f>
        <v>&lt;LIST PATCH HERE&gt;</v>
      </c>
      <c r="R112" s="528"/>
      <c r="S112" s="304" t="str">
        <f>IF('Fun Patches'!P26="A","A"," ")</f>
        <v xml:space="preserve"> </v>
      </c>
      <c r="U112" s="290"/>
      <c r="V112" s="290"/>
    </row>
    <row r="113" spans="1:22" x14ac:dyDescent="0.2">
      <c r="A113" s="292"/>
      <c r="B113" s="293" t="str">
        <f>Badges!C360</f>
        <v>Draw a picture of something that</v>
      </c>
      <c r="C113" s="295" t="str">
        <f>IF(Badges!P360="A","A"," ")</f>
        <v xml:space="preserve"> </v>
      </c>
      <c r="E113" s="292"/>
      <c r="F113" s="293" t="str">
        <f>Badges!C431</f>
        <v>Make a weekend breakfast</v>
      </c>
      <c r="G113" s="295" t="str">
        <f>IF(Badges!P431="A","A"," ")</f>
        <v xml:space="preserve"> </v>
      </c>
      <c r="I113" s="292"/>
      <c r="J113" s="293" t="str">
        <f>Badges!C504</f>
        <v>Flowers are calming</v>
      </c>
      <c r="K113" s="295" t="str">
        <f>IF(Badges!P504="A","A"," ")</f>
        <v xml:space="preserve"> </v>
      </c>
      <c r="M113" s="292">
        <v>3</v>
      </c>
      <c r="N113" s="293" t="str">
        <f>Badges!C581</f>
        <v>Find out who buys cookies and why</v>
      </c>
      <c r="O113" s="294"/>
      <c r="Q113" s="522" t="str">
        <f>'Fun Patches'!C27</f>
        <v>&lt;LIST PATCH HERE&gt;</v>
      </c>
      <c r="R113" s="528"/>
      <c r="S113" s="304" t="str">
        <f>IF('Fun Patches'!P27="A","A"," ")</f>
        <v xml:space="preserve"> </v>
      </c>
      <c r="U113" s="290"/>
      <c r="V113" s="290"/>
    </row>
    <row r="114" spans="1:22" x14ac:dyDescent="0.2">
      <c r="A114" s="292"/>
      <c r="B114" s="293" t="str">
        <f>Badges!C361</f>
        <v>Use hatching and crosshatching</v>
      </c>
      <c r="C114" s="295" t="str">
        <f>IF(Badges!P361="A","A","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IF(Badges!P582="A","A"," ")</f>
        <v xml:space="preserve"> </v>
      </c>
      <c r="Q114" s="522" t="str">
        <f>'Fun Patches'!C28</f>
        <v>&lt;LIST PATCH HERE&gt;</v>
      </c>
      <c r="R114" s="528"/>
      <c r="S114" s="304" t="str">
        <f>IF('Fun Patches'!P28="A","A"," ")</f>
        <v xml:space="preserve"> </v>
      </c>
      <c r="U114" s="290"/>
      <c r="V114" s="290"/>
    </row>
    <row r="115" spans="1:22" x14ac:dyDescent="0.2">
      <c r="A115" s="292"/>
      <c r="B115" s="293" t="str">
        <f>Badges!C362</f>
        <v>Use smudging to make shadows</v>
      </c>
      <c r="C115" s="295" t="str">
        <f>IF(Badges!P362="A","A"," ")</f>
        <v xml:space="preserve"> </v>
      </c>
      <c r="E115" s="292"/>
      <c r="F115" s="293" t="str">
        <f>Badges!C433</f>
        <v>Faltbread</v>
      </c>
      <c r="G115" s="295" t="str">
        <f>IF(Badges!P433="A","A"," ")</f>
        <v xml:space="preserve"> </v>
      </c>
      <c r="I115" s="292"/>
      <c r="J115" s="293" t="str">
        <f>Badges!C506</f>
        <v>Make a flower necklace</v>
      </c>
      <c r="K115" s="295" t="str">
        <f>IF(Badges!P506="A","A"," ")</f>
        <v xml:space="preserve"> </v>
      </c>
      <c r="M115" s="292">
        <v>4</v>
      </c>
      <c r="N115" s="293" t="str">
        <f>Badges!C583</f>
        <v>Learn from people who don't buy</v>
      </c>
      <c r="O115" s="294"/>
      <c r="Q115" s="522" t="str">
        <f>'Fun Patches'!C29</f>
        <v>&lt;LIST PATCH HERE&gt;</v>
      </c>
      <c r="R115" s="528"/>
      <c r="S115" s="304" t="str">
        <f>IF('Fun Patches'!P29="A","A","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IF(Badges!P434="A","A"," ")</f>
        <v xml:space="preserve"> </v>
      </c>
      <c r="I116" s="292"/>
      <c r="J116" s="293" t="str">
        <f>Badges!C507</f>
        <v>Dried-flower art</v>
      </c>
      <c r="K116" s="295" t="str">
        <f>IF(Badges!P507="A","A"," ")</f>
        <v xml:space="preserve"> </v>
      </c>
      <c r="M116" s="292"/>
      <c r="N116" s="293" t="str">
        <f>Badges!C584</f>
        <v>Hearing people say, "No, thanks"</v>
      </c>
      <c r="O116" s="295" t="str">
        <f>IF(Badges!P584="A","A"," ")</f>
        <v xml:space="preserve"> </v>
      </c>
      <c r="Q116" s="522" t="str">
        <f>'Fun Patches'!C30</f>
        <v>&lt;LIST PATCH HERE&gt;</v>
      </c>
      <c r="R116" s="528"/>
      <c r="S116" s="304" t="str">
        <f>IF('Fun Patches'!P30="A","A"," ")</f>
        <v xml:space="preserve"> </v>
      </c>
    </row>
    <row r="117" spans="1:22" x14ac:dyDescent="0.2">
      <c r="A117" s="292"/>
      <c r="B117" s="293" t="str">
        <f>Badges!C364</f>
        <v>Draw an outdoor scene</v>
      </c>
      <c r="C117" s="295" t="str">
        <f>IF(Badges!P364="A","A"," ")</f>
        <v xml:space="preserve"> </v>
      </c>
      <c r="E117" s="292"/>
      <c r="F117" s="293" t="str">
        <f>Badges!C435</f>
        <v>Pocket food</v>
      </c>
      <c r="G117" s="295" t="str">
        <f>IF(Badges!P435="A","A"," ")</f>
        <v xml:space="preserve"> </v>
      </c>
      <c r="I117" s="292"/>
      <c r="J117" s="293" t="str">
        <f>Badges!C508</f>
        <v>Fun with flower look-alikes</v>
      </c>
      <c r="K117" s="295" t="str">
        <f>IF(Badges!P508="A","A"," ")</f>
        <v xml:space="preserve"> </v>
      </c>
      <c r="M117" s="292">
        <v>5</v>
      </c>
      <c r="N117" s="293" t="str">
        <f>Badges!C585</f>
        <v>Listen for clues and ask great questions</v>
      </c>
      <c r="O117" s="294"/>
      <c r="Q117" s="522" t="str">
        <f>'Fun Patches'!C31</f>
        <v>&lt;LIST PATCH HERE&gt;</v>
      </c>
      <c r="R117" s="528"/>
      <c r="S117" s="304" t="str">
        <f>IF('Fun Patches'!P31="A","A"," ")</f>
        <v xml:space="preserve"> </v>
      </c>
    </row>
    <row r="118" spans="1:22" x14ac:dyDescent="0.2">
      <c r="A118" s="292"/>
      <c r="B118" s="293" t="str">
        <f>Badges!C365</f>
        <v>Zoom in on an object</v>
      </c>
      <c r="C118" s="295" t="str">
        <f>IF(Badges!P365="A","A","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IF(Badges!P586="A","A"," ")</f>
        <v xml:space="preserve"> </v>
      </c>
      <c r="Q118" s="522" t="str">
        <f>'Fun Patches'!C32</f>
        <v>&lt;LIST PATCH HERE&gt;</v>
      </c>
      <c r="R118" s="528"/>
      <c r="S118" s="304" t="str">
        <f>IF('Fun Patches'!P32="A","A"," ")</f>
        <v xml:space="preserve"> </v>
      </c>
    </row>
    <row r="119" spans="1:22" x14ac:dyDescent="0.2">
      <c r="A119" s="292"/>
      <c r="B119" s="293" t="str">
        <f>Badges!C366</f>
        <v>Take a bug's-eye view</v>
      </c>
      <c r="C119" s="295" t="str">
        <f>IF(Badges!P366="A","A"," ")</f>
        <v xml:space="preserve"> </v>
      </c>
      <c r="E119" s="292"/>
      <c r="F119" s="293" t="str">
        <f>Badges!C437</f>
        <v>Make a dessert you've never</v>
      </c>
      <c r="G119" s="295" t="str">
        <f>IF(Badges!P437="A","A"," ")</f>
        <v xml:space="preserve"> </v>
      </c>
      <c r="I119" s="292"/>
      <c r="J119" s="293" t="str">
        <f>Badges!C510</f>
        <v>Bouquet</v>
      </c>
      <c r="K119" s="295" t="str">
        <f>IF(Badges!P510="A","A"," ")</f>
        <v xml:space="preserve"> </v>
      </c>
      <c r="M119" s="302"/>
      <c r="N119" s="318"/>
      <c r="O119" s="328"/>
      <c r="Q119" s="522" t="str">
        <f>'Fun Patches'!C33</f>
        <v>&lt;LIST PATCH HERE&gt;</v>
      </c>
      <c r="R119" s="528"/>
      <c r="S119" s="304" t="str">
        <f>IF('Fun Patches'!P33="A","A","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IF(Badges!P438="A","A"," ")</f>
        <v xml:space="preserve"> </v>
      </c>
      <c r="I120" s="292"/>
      <c r="J120" s="293" t="str">
        <f>Badges!C511</f>
        <v>Corsage</v>
      </c>
      <c r="K120" s="295" t="str">
        <f>IF(Badges!P511="A","A"," ")</f>
        <v xml:space="preserve"> </v>
      </c>
      <c r="M120" s="518" t="s">
        <v>89</v>
      </c>
      <c r="N120" s="527"/>
      <c r="O120" s="527"/>
      <c r="Q120" s="522" t="str">
        <f>'Fun Patches'!C34</f>
        <v>&lt;LIST PATCH HERE&gt;</v>
      </c>
      <c r="R120" s="528"/>
      <c r="S120" s="304" t="str">
        <f>IF('Fun Patches'!P34="A","A"," ")</f>
        <v xml:space="preserve"> </v>
      </c>
    </row>
    <row r="121" spans="1:22" x14ac:dyDescent="0.2">
      <c r="A121" s="292"/>
      <c r="B121" s="293" t="str">
        <f>Badges!C368</f>
        <v>Draw a new cover for your</v>
      </c>
      <c r="C121" s="295" t="str">
        <f>IF(Badges!P368="A","A"," ")</f>
        <v xml:space="preserve"> </v>
      </c>
      <c r="E121" s="292"/>
      <c r="F121" s="293" t="str">
        <f>Badges!C439</f>
        <v>Make a holiday dessert</v>
      </c>
      <c r="G121" s="295" t="str">
        <f>IF(Badges!P439="A","A"," ")</f>
        <v xml:space="preserve"> </v>
      </c>
      <c r="I121" s="292"/>
      <c r="J121" s="293" t="str">
        <f>Badges!C512</f>
        <v>Arrangement</v>
      </c>
      <c r="K121" s="295" t="str">
        <f>IF(Badges!P512="A","A"," ")</f>
        <v xml:space="preserve"> </v>
      </c>
      <c r="M121" s="529" t="str">
        <f>'Fun Patches'!C5</f>
        <v>&lt;LIST PATCH HERE&gt;</v>
      </c>
      <c r="N121" s="530"/>
      <c r="O121" s="295" t="str">
        <f>IF('Fun Patches'!P5="A","A"," ")</f>
        <v xml:space="preserve"> </v>
      </c>
      <c r="Q121" s="522" t="str">
        <f>'Fun Patches'!C35</f>
        <v>&lt;LIST PATCH HERE&gt;</v>
      </c>
      <c r="R121" s="528"/>
      <c r="S121" s="304" t="str">
        <f>IF('Fun Patches'!P35="A","A"," ")</f>
        <v xml:space="preserve"> </v>
      </c>
    </row>
    <row r="122" spans="1:22" x14ac:dyDescent="0.2">
      <c r="A122" s="292"/>
      <c r="B122" s="293" t="str">
        <f>Badges!C369</f>
        <v>Draw a cartoon</v>
      </c>
      <c r="C122" s="295" t="str">
        <f>IF(Badges!P369="A","A","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Patches'!P6="A","A"," ")</f>
        <v xml:space="preserve"> </v>
      </c>
      <c r="Q122" s="522" t="str">
        <f>'Fun Patches'!C36</f>
        <v>&lt;LIST PATCH HERE&gt;</v>
      </c>
      <c r="R122" s="528"/>
      <c r="S122" s="304" t="str">
        <f>IF('Fun Patches'!P36="A","A"," ")</f>
        <v xml:space="preserve"> </v>
      </c>
    </row>
    <row r="123" spans="1:22" x14ac:dyDescent="0.2">
      <c r="A123" s="292"/>
      <c r="B123" s="293" t="str">
        <f>Badges!C370</f>
        <v>Draw a logo</v>
      </c>
      <c r="C123" s="295" t="str">
        <f>IF(Badges!P370="A","A"," ")</f>
        <v xml:space="preserve"> </v>
      </c>
      <c r="E123" s="292"/>
      <c r="F123" s="293" t="str">
        <f>Badges!C441</f>
        <v xml:space="preserve">Make a salad meal using a </v>
      </c>
      <c r="G123" s="295" t="str">
        <f>IF(Badges!P441="A","A"," ")</f>
        <v xml:space="preserve"> </v>
      </c>
      <c r="I123" s="292">
        <v>1</v>
      </c>
      <c r="J123" s="293" t="str">
        <f>Badges!C517</f>
        <v>Explore businesses you might like</v>
      </c>
      <c r="K123" s="294"/>
      <c r="M123" s="522" t="str">
        <f>'Fun Patches'!C7</f>
        <v>&lt;LIST PATCH HERE&gt;</v>
      </c>
      <c r="N123" s="528"/>
      <c r="O123" s="304" t="str">
        <f>IF('Fun Patches'!P7="A","A"," ")</f>
        <v xml:space="preserve"> </v>
      </c>
      <c r="Q123" s="522" t="str">
        <f>'Fun Patches'!C37</f>
        <v>&lt;LIST PATCH HERE&gt;</v>
      </c>
      <c r="R123" s="528"/>
      <c r="S123" s="304" t="str">
        <f>IF('Fun Patches'!P37="A","A"," ")</f>
        <v xml:space="preserve"> </v>
      </c>
    </row>
    <row r="124" spans="1:22" x14ac:dyDescent="0.2">
      <c r="A124" s="292">
        <v>5</v>
      </c>
      <c r="B124" s="293" t="str">
        <f>Badges!C371</f>
        <v>Make your masterpiece-and show</v>
      </c>
      <c r="C124" s="294"/>
      <c r="E124" s="292"/>
      <c r="F124" s="293" t="str">
        <f>Badges!C442</f>
        <v>Make a soup, stew, or other</v>
      </c>
      <c r="G124" s="295" t="str">
        <f>IF(Badges!P442="A","A"," ")</f>
        <v xml:space="preserve"> </v>
      </c>
      <c r="I124" s="292"/>
      <c r="J124" s="293" t="str">
        <f>Badges!C518</f>
        <v>Go straight to the source</v>
      </c>
      <c r="K124" s="295" t="str">
        <f>IF(Badges!P518="A","A"," ")</f>
        <v xml:space="preserve"> </v>
      </c>
      <c r="M124" s="522" t="str">
        <f>'Fun Patches'!C8</f>
        <v>&lt;LIST PATCH HERE&gt;</v>
      </c>
      <c r="N124" s="528"/>
      <c r="O124" s="304" t="str">
        <f>IF('Fun Patches'!P8="A","A"," ")</f>
        <v xml:space="preserve"> </v>
      </c>
      <c r="Q124" s="522" t="str">
        <f>'Fun Patches'!C38</f>
        <v>&lt;LIST PATCH HERE&gt;</v>
      </c>
      <c r="R124" s="528"/>
      <c r="S124" s="304" t="str">
        <f>IF('Fun Patches'!P38="A","A"," ")</f>
        <v xml:space="preserve"> </v>
      </c>
    </row>
    <row r="125" spans="1:22" x14ac:dyDescent="0.2">
      <c r="A125" s="292"/>
      <c r="B125" s="293" t="str">
        <f>Badges!C372</f>
        <v>Host an art show at a group</v>
      </c>
      <c r="C125" s="295" t="str">
        <f>IF(Badges!P372="A","A"," ")</f>
        <v xml:space="preserve"> </v>
      </c>
      <c r="E125" s="292"/>
      <c r="F125" s="293" t="str">
        <f>Badges!C443</f>
        <v>Make three dishes for one meal</v>
      </c>
      <c r="G125" s="295" t="str">
        <f>IF(Badges!P443="A","A"," ")</f>
        <v xml:space="preserve"> </v>
      </c>
      <c r="I125" s="292"/>
      <c r="J125" s="293" t="str">
        <f>Badges!C519</f>
        <v>Get associated</v>
      </c>
      <c r="K125" s="295" t="str">
        <f>IF(Badges!P519="A","A"," ")</f>
        <v xml:space="preserve"> </v>
      </c>
      <c r="M125" s="522" t="str">
        <f>'Fun Patches'!C9</f>
        <v>&lt;LIST PATCH HERE&gt;</v>
      </c>
      <c r="N125" s="528"/>
      <c r="O125" s="304" t="str">
        <f>IF('Fun Patches'!P9="A","A"," ")</f>
        <v xml:space="preserve"> </v>
      </c>
      <c r="Q125" s="522" t="str">
        <f>'Fun Patches'!C39</f>
        <v>&lt;LIST PATCH HERE&gt;</v>
      </c>
      <c r="R125" s="528"/>
      <c r="S125" s="304" t="str">
        <f>IF('Fun Patches'!P39="A","A"," ")</f>
        <v xml:space="preserve"> </v>
      </c>
    </row>
    <row r="126" spans="1:22" x14ac:dyDescent="0.2">
      <c r="A126" s="292"/>
      <c r="B126" s="293" t="str">
        <f>Badges!C373</f>
        <v>Host an art gallery party at</v>
      </c>
      <c r="C126" s="295" t="str">
        <f>IF(Badges!P373="A","A"," ")</f>
        <v xml:space="preserve"> </v>
      </c>
      <c r="E126" s="500" t="str">
        <f>Badges!B446</f>
        <v>Junior First Aid</v>
      </c>
      <c r="F126" s="501"/>
      <c r="G126" s="501"/>
      <c r="I126" s="292"/>
      <c r="J126" s="293" t="str">
        <f>Badges!C520</f>
        <v>Read all about it</v>
      </c>
      <c r="K126" s="295" t="str">
        <f>IF(Badges!P520="A","A"," ")</f>
        <v xml:space="preserve"> </v>
      </c>
      <c r="M126" s="522" t="str">
        <f>'Fun Patches'!C10</f>
        <v>&lt;LIST PATCH HERE&gt;</v>
      </c>
      <c r="N126" s="528"/>
      <c r="O126" s="304" t="str">
        <f>IF('Fun Patches'!P10="A","A"," ")</f>
        <v xml:space="preserve"> </v>
      </c>
      <c r="Q126" s="522" t="str">
        <f>'Fun Patches'!C40</f>
        <v>&lt;LIST PATCH HERE&gt;</v>
      </c>
      <c r="R126" s="528"/>
      <c r="S126" s="304" t="str">
        <f>IF('Fun Patches'!P40="A","A"," ")</f>
        <v xml:space="preserve"> </v>
      </c>
    </row>
    <row r="127" spans="1:22" x14ac:dyDescent="0.2">
      <c r="A127" s="292"/>
      <c r="B127" s="293" t="str">
        <f>Badges!C374</f>
        <v>Create a special art scrapbook</v>
      </c>
      <c r="C127" s="295" t="str">
        <f>IF(Badges!P374="A","A","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Patches'!P11="A","A"," ")</f>
        <v xml:space="preserve"> </v>
      </c>
      <c r="Q127" s="522" t="str">
        <f>'Fun Patches'!C41</f>
        <v>&lt;LIST PATCH HERE&gt;</v>
      </c>
      <c r="R127" s="528"/>
      <c r="S127" s="304" t="str">
        <f>IF('Fun Patches'!P41="A","A"," ")</f>
        <v xml:space="preserve"> </v>
      </c>
    </row>
    <row r="128" spans="1:22" x14ac:dyDescent="0.2">
      <c r="A128" s="500" t="str">
        <f>Badges!B377</f>
        <v>Practice with Purpose</v>
      </c>
      <c r="B128" s="501"/>
      <c r="C128" s="501"/>
      <c r="E128" s="292"/>
      <c r="F128" s="293" t="str">
        <f>Badges!C448</f>
        <v>Make posters</v>
      </c>
      <c r="G128" s="295" t="str">
        <f>IF(Badges!P448="A","A"," ")</f>
        <v xml:space="preserve"> </v>
      </c>
      <c r="I128" s="292"/>
      <c r="J128" s="293" t="str">
        <f>Badges!C522</f>
        <v>Follow in someone's footsteps</v>
      </c>
      <c r="K128" s="295" t="str">
        <f>IF(Badges!P522="A","A"," ")</f>
        <v xml:space="preserve"> </v>
      </c>
      <c r="M128" s="522" t="str">
        <f>'Fun Patches'!C12</f>
        <v>&lt;LIST PATCH HERE&gt;</v>
      </c>
      <c r="N128" s="528"/>
      <c r="O128" s="304" t="str">
        <f>IF('Fun Patches'!P12="A","A"," ")</f>
        <v xml:space="preserve"> </v>
      </c>
      <c r="Q128" s="522" t="str">
        <f>'Fun Patches'!C42</f>
        <v>&lt;LIST PATCH HERE&gt;</v>
      </c>
      <c r="R128" s="528"/>
      <c r="S128" s="304" t="str">
        <f>IF('Fun Patches'!P42="A","A"," ")</f>
        <v xml:space="preserve"> </v>
      </c>
    </row>
    <row r="129" spans="1:19" x14ac:dyDescent="0.2">
      <c r="A129" s="292">
        <v>1</v>
      </c>
      <c r="B129" s="293" t="str">
        <f>Badges!C378</f>
        <v>Decide on your goal</v>
      </c>
      <c r="C129" s="294"/>
      <c r="E129" s="292"/>
      <c r="F129" s="293" t="str">
        <f>Badges!C449</f>
        <v>Create a skit</v>
      </c>
      <c r="G129" s="295" t="str">
        <f>IF(Badges!P449="A","A"," ")</f>
        <v xml:space="preserve"> </v>
      </c>
      <c r="I129" s="292"/>
      <c r="J129" s="293" t="str">
        <f>Badges!C523</f>
        <v>Get on the phone</v>
      </c>
      <c r="K129" s="295" t="str">
        <f>IF(Badges!P523="A","A"," ")</f>
        <v xml:space="preserve"> </v>
      </c>
      <c r="M129" s="522" t="str">
        <f>'Fun Patches'!C13</f>
        <v>&lt;LIST PATCH HERE&gt;</v>
      </c>
      <c r="N129" s="528"/>
      <c r="O129" s="304" t="str">
        <f>IF('Fun Patches'!P13="A","A"," ")</f>
        <v xml:space="preserve"> </v>
      </c>
      <c r="Q129" s="522" t="str">
        <f>'Fun Patches'!C43</f>
        <v>&lt;LIST PATCH HERE&gt;</v>
      </c>
      <c r="R129" s="528"/>
      <c r="S129" s="304" t="str">
        <f>IF('Fun Patches'!P43="A","A"," ")</f>
        <v xml:space="preserve"> </v>
      </c>
    </row>
    <row r="130" spans="1:19" x14ac:dyDescent="0.2">
      <c r="A130" s="292"/>
      <c r="B130" s="293" t="str">
        <f>Badges!C379</f>
        <v>Ask a coach for advice</v>
      </c>
      <c r="C130" s="295" t="str">
        <f>IF(Badges!P379="A","A"," ")</f>
        <v xml:space="preserve"> </v>
      </c>
      <c r="E130" s="292"/>
      <c r="F130" s="293" t="str">
        <f>Badges!C450</f>
        <v xml:space="preserve">Make a short video  </v>
      </c>
      <c r="G130" s="295" t="str">
        <f>IF(Badges!P450="A","A"," ")</f>
        <v xml:space="preserve"> </v>
      </c>
      <c r="I130" s="292"/>
      <c r="J130" s="293" t="str">
        <f>Badges!C524</f>
        <v>Invite an expert speaker</v>
      </c>
      <c r="K130" s="295" t="str">
        <f>IF(Badges!P524="A","A"," ")</f>
        <v xml:space="preserve"> </v>
      </c>
      <c r="M130" s="522" t="str">
        <f>'Fun Patches'!C14</f>
        <v>&lt;LIST PATCH HERE&gt;</v>
      </c>
      <c r="N130" s="528"/>
      <c r="O130" s="304" t="str">
        <f>IF('Fun Patches'!P14="A","A"," ")</f>
        <v xml:space="preserve"> </v>
      </c>
      <c r="Q130" s="522" t="str">
        <f>'Fun Patches'!C44</f>
        <v>&lt;LIST PATCH HERE&gt;</v>
      </c>
      <c r="R130" s="528"/>
      <c r="S130" s="304" t="str">
        <f>IF('Fun Patches'!P44="A","A"," ")</f>
        <v xml:space="preserve"> </v>
      </c>
    </row>
    <row r="131" spans="1:19" x14ac:dyDescent="0.2">
      <c r="A131" s="292"/>
      <c r="B131" s="293" t="str">
        <f>Badges!C380</f>
        <v>Speak to a trainer at a gym or</v>
      </c>
      <c r="C131" s="295" t="str">
        <f>IF(Badges!P380="A","A","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Patches'!P15="A","A"," ")</f>
        <v xml:space="preserve"> </v>
      </c>
      <c r="Q131" s="522" t="str">
        <f>'Fun Patches'!C45</f>
        <v>&lt;LIST PATCH HERE&gt;</v>
      </c>
      <c r="R131" s="528"/>
      <c r="S131" s="304" t="str">
        <f>IF('Fun Patches'!P45="A","A"," ")</f>
        <v xml:space="preserve"> </v>
      </c>
    </row>
    <row r="132" spans="1:19" x14ac:dyDescent="0.2">
      <c r="A132" s="292"/>
      <c r="B132" s="293" t="str">
        <f>Badges!C381</f>
        <v>Talk with a physical education or</v>
      </c>
      <c r="C132" s="295" t="str">
        <f>IF(Badges!P381="A","A"," ")</f>
        <v xml:space="preserve"> </v>
      </c>
      <c r="E132" s="292"/>
      <c r="F132" s="293" t="str">
        <f>Badges!C452</f>
        <v>Talk to an EMT or firefighter</v>
      </c>
      <c r="G132" s="295" t="str">
        <f>IF(Badges!P452="A","A"," ")</f>
        <v xml:space="preserve"> </v>
      </c>
      <c r="I132" s="292"/>
      <c r="J132" s="293" t="str">
        <f>Badges!C526</f>
        <v>Take it to the bank</v>
      </c>
      <c r="K132" s="295" t="str">
        <f>IF(Badges!P526="A","A"," ")</f>
        <v xml:space="preserve"> </v>
      </c>
      <c r="M132" s="522" t="str">
        <f>'Fun Patches'!C16</f>
        <v>&lt;LIST PATCH HERE&gt;</v>
      </c>
      <c r="N132" s="528"/>
      <c r="O132" s="304" t="str">
        <f>IF('Fun Patches'!P16="A","A"," ")</f>
        <v xml:space="preserve"> </v>
      </c>
      <c r="Q132" s="522" t="str">
        <f>'Fun Patches'!C46</f>
        <v>&lt;LIST PATCH HERE&gt;</v>
      </c>
      <c r="R132" s="528"/>
      <c r="S132" s="304" t="str">
        <f>IF('Fun Patches'!P46="A","A"," ")</f>
        <v xml:space="preserve"> </v>
      </c>
    </row>
    <row r="133" spans="1:19" x14ac:dyDescent="0.2">
      <c r="A133" s="292">
        <v>2</v>
      </c>
      <c r="B133" s="293" t="str">
        <f>Badges!C382</f>
        <v>Increase your endurance</v>
      </c>
      <c r="C133" s="294"/>
      <c r="E133" s="292"/>
      <c r="F133" s="293" t="str">
        <f>Badges!C453</f>
        <v>Talk to police officers</v>
      </c>
      <c r="G133" s="295" t="str">
        <f>IF(Badges!P453="A","A"," ")</f>
        <v xml:space="preserve"> </v>
      </c>
      <c r="I133" s="292"/>
      <c r="J133" s="293" t="str">
        <f>Badges!C527</f>
        <v>Meet the Chamber of Commerce</v>
      </c>
      <c r="K133" s="295" t="str">
        <f>IF(Badges!P527="A","A"," ")</f>
        <v xml:space="preserve"> </v>
      </c>
      <c r="M133" s="529" t="str">
        <f>'Fun Patches'!C17</f>
        <v>&lt;LIST PATCH HERE&gt;</v>
      </c>
      <c r="N133" s="530"/>
      <c r="O133" s="295" t="str">
        <f>IF('Fun Patches'!P17="A","A"," ")</f>
        <v xml:space="preserve"> </v>
      </c>
      <c r="Q133" s="529" t="str">
        <f>'Fun Patches'!C47</f>
        <v>&lt;LIST PATCH HERE&gt;</v>
      </c>
      <c r="R133" s="530"/>
      <c r="S133" s="295" t="str">
        <f>IF('Fun Patches'!P47="A","A"," ")</f>
        <v xml:space="preserve"> </v>
      </c>
    </row>
    <row r="134" spans="1:19" x14ac:dyDescent="0.2">
      <c r="A134" s="292"/>
      <c r="B134" s="293" t="str">
        <f>Badges!C383</f>
        <v>Run</v>
      </c>
      <c r="C134" s="295" t="str">
        <f>IF(Badges!P383="A","A"," ")</f>
        <v xml:space="preserve"> </v>
      </c>
      <c r="E134" s="292"/>
      <c r="F134" s="293" t="str">
        <f>Badges!C454</f>
        <v>Tour an emergency room or</v>
      </c>
      <c r="G134" s="295" t="str">
        <f>IF(Badges!P454="A","A"," ")</f>
        <v xml:space="preserve"> </v>
      </c>
      <c r="I134" s="292"/>
      <c r="J134" s="293" t="str">
        <f>Badges!C528</f>
        <v>Find out about the Small</v>
      </c>
      <c r="K134" s="295" t="str">
        <f>IF(Badges!P528="A","A"," ")</f>
        <v xml:space="preserve"> </v>
      </c>
      <c r="M134" s="522" t="str">
        <f>'Fun Patches'!C18</f>
        <v>&lt;LIST PATCH HERE&gt;</v>
      </c>
      <c r="N134" s="528"/>
      <c r="O134" s="304" t="str">
        <f>IF('Fun Patches'!P18="A","A"," ")</f>
        <v xml:space="preserve"> </v>
      </c>
      <c r="Q134" s="522" t="str">
        <f>'Fun Patches'!C48</f>
        <v>&lt;LIST PATCH HERE&gt;</v>
      </c>
      <c r="R134" s="528"/>
      <c r="S134" s="304" t="str">
        <f>IF('Fun Patches'!P48="A","A"," ")</f>
        <v xml:space="preserve"> </v>
      </c>
    </row>
    <row r="135" spans="1:19" x14ac:dyDescent="0.2">
      <c r="A135" s="292"/>
      <c r="B135" s="293" t="str">
        <f>Badges!C384</f>
        <v>Dance</v>
      </c>
      <c r="C135" s="295" t="str">
        <f>IF(Badges!P384="A","A","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Patches'!P19="A","A"," ")</f>
        <v xml:space="preserve"> </v>
      </c>
      <c r="Q135" s="522" t="str">
        <f>'Fun Patches'!C49</f>
        <v>&lt;LIST PATCH HERE&gt;</v>
      </c>
      <c r="R135" s="528"/>
      <c r="S135" s="304" t="str">
        <f>IF('Fun Patches'!P49="A","A"," ")</f>
        <v xml:space="preserve"> </v>
      </c>
    </row>
    <row r="136" spans="1:19" x14ac:dyDescent="0.2">
      <c r="A136" s="292"/>
      <c r="B136" s="293" t="str">
        <f>Badges!C385</f>
        <v>Work out routine!</v>
      </c>
      <c r="C136" s="295" t="str">
        <f>IF(Badges!P385="A","A"," ")</f>
        <v xml:space="preserve"> </v>
      </c>
      <c r="E136" s="292"/>
      <c r="F136" s="293" t="str">
        <f>Badges!C456</f>
        <v xml:space="preserve">Make a first aid kit that fits in </v>
      </c>
      <c r="G136" s="295" t="str">
        <f>IF(Badges!P456="A","A"," ")</f>
        <v xml:space="preserve"> </v>
      </c>
      <c r="I136" s="292"/>
      <c r="J136" s="293" t="str">
        <f>Badges!C530</f>
        <v>Create a customer-service pledge</v>
      </c>
      <c r="K136" s="295" t="str">
        <f>IF(Badges!P530="A","A"," ")</f>
        <v xml:space="preserve"> </v>
      </c>
      <c r="M136" s="522" t="str">
        <f>'Fun Patches'!C20</f>
        <v>&lt;LIST PATCH HERE&gt;</v>
      </c>
      <c r="N136" s="528"/>
      <c r="O136" s="304" t="str">
        <f>IF('Fun Patches'!P20="A","A"," ")</f>
        <v xml:space="preserve"> </v>
      </c>
      <c r="Q136" s="522" t="str">
        <f>'Fun Patches'!C50</f>
        <v>&lt;LIST PATCH HERE&gt;</v>
      </c>
      <c r="R136" s="528"/>
      <c r="S136" s="304" t="str">
        <f>IF('Fun Patches'!P50="A","A"," ")</f>
        <v xml:space="preserve"> </v>
      </c>
    </row>
    <row r="137" spans="1:19" x14ac:dyDescent="0.2">
      <c r="A137" s="302"/>
      <c r="B137" s="318"/>
      <c r="C137" s="328"/>
      <c r="E137" s="292"/>
      <c r="F137" s="293" t="str">
        <f>Badges!C457</f>
        <v>Make a kit that fits in a car's</v>
      </c>
      <c r="G137" s="295" t="str">
        <f>IF(Badges!P457="A","A"," ")</f>
        <v xml:space="preserve"> </v>
      </c>
      <c r="I137" s="292"/>
      <c r="J137" s="293" t="str">
        <f>Badges!C531</f>
        <v>Learn from the best</v>
      </c>
      <c r="K137" s="295" t="str">
        <f>IF(Badges!P531="A","A"," ")</f>
        <v xml:space="preserve"> </v>
      </c>
      <c r="M137" s="522" t="str">
        <f>'Fun Patches'!C21</f>
        <v>&lt;LIST PATCH HERE&gt;</v>
      </c>
      <c r="N137" s="528"/>
      <c r="O137" s="304" t="str">
        <f>IF('Fun Patches'!P21="A","A"," ")</f>
        <v xml:space="preserve"> </v>
      </c>
      <c r="Q137" s="522" t="str">
        <f>'Fun Patches'!C51</f>
        <v>&lt;LIST PATCH HERE&gt;</v>
      </c>
      <c r="R137" s="528"/>
      <c r="S137" s="304" t="str">
        <f>IF('Fun Patches'!P51="A","A"," ")</f>
        <v xml:space="preserve"> </v>
      </c>
    </row>
    <row r="138" spans="1:19" x14ac:dyDescent="0.2">
      <c r="A138" s="302"/>
      <c r="B138" s="318"/>
      <c r="C138" s="328"/>
      <c r="E138" s="292"/>
      <c r="F138" s="293" t="str">
        <f>Badges!C458</f>
        <v>Make a personal kit</v>
      </c>
      <c r="G138" s="295" t="str">
        <f>IF(Badges!P458="A","A"," ")</f>
        <v xml:space="preserve"> </v>
      </c>
      <c r="I138" s="292"/>
      <c r="J138" s="293" t="str">
        <f>Badges!C532</f>
        <v>Invite some experts</v>
      </c>
      <c r="K138" s="295" t="str">
        <f>IF(Badges!P532="A","A"," ")</f>
        <v xml:space="preserve"> </v>
      </c>
      <c r="M138" s="522" t="str">
        <f>'Fun Patches'!C22</f>
        <v>&lt;LIST PATCH HERE&gt;</v>
      </c>
      <c r="N138" s="528"/>
      <c r="O138" s="304" t="str">
        <f>IF('Fun Patches'!P22="A","A"," ")</f>
        <v xml:space="preserve"> </v>
      </c>
      <c r="Q138" s="522" t="str">
        <f>'Fun Patches'!C52</f>
        <v>&lt;LIST PATCH HERE&gt;</v>
      </c>
      <c r="R138" s="528"/>
      <c r="S138" s="304" t="str">
        <f>IF('Fun Patches'!P52="A","A","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Patches'!P23="A","A"," ")</f>
        <v xml:space="preserve"> </v>
      </c>
      <c r="Q139" s="522" t="str">
        <f>'Fun Patches'!C53</f>
        <v>&lt;LIST PATCH HERE&gt;</v>
      </c>
      <c r="R139" s="528"/>
      <c r="S139" s="304" t="str">
        <f>IF('Fun Patches'!P53="A","A","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Patches'!P24="A","A"," ")</f>
        <v xml:space="preserve"> </v>
      </c>
      <c r="Q140" s="522" t="str">
        <f>'Fun Patches'!C54</f>
        <v>&lt;LIST PATCH HERE&gt;</v>
      </c>
      <c r="R140" s="528"/>
      <c r="S140" s="304" t="str">
        <f>IF('Fun Patches'!P54="A","A"," ")</f>
        <v xml:space="preserve"> </v>
      </c>
    </row>
    <row r="141" spans="1:19" ht="23.25" x14ac:dyDescent="0.35">
      <c r="A141" s="507" t="str">
        <f ca="1">MID(CELL("filename",A78),FIND(IF(ISERROR(FIND("]",CELL("filename",A78))),"$","]"),CELL("filename",A78))+1,256)</f>
        <v>Junior 13</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Own'!P31="A","A"," ")</f>
        <v xml:space="preserve"> </v>
      </c>
      <c r="I143" s="292">
        <v>1</v>
      </c>
      <c r="J143" s="329" t="str">
        <f>'Council Own'!C55</f>
        <v>&lt;List Requirement Here&gt;</v>
      </c>
      <c r="K143" s="304" t="str">
        <f>IF('Council Own'!P55="A","A"," ")</f>
        <v xml:space="preserve"> </v>
      </c>
      <c r="M143" s="292">
        <v>1</v>
      </c>
      <c r="N143" s="329" t="str">
        <f>'Council Own'!C79</f>
        <v>&lt;List Requirement Here&gt;</v>
      </c>
      <c r="O143" s="304" t="str">
        <f>IF('Council Own'!P79="A","A"," ")</f>
        <v xml:space="preserve"> </v>
      </c>
      <c r="Q143" s="292">
        <v>1</v>
      </c>
      <c r="R143" s="329" t="str">
        <f>'Council Own'!C103</f>
        <v>&lt;List Requirement Here&gt;</v>
      </c>
      <c r="S143" s="304" t="str">
        <f>IF('Council Own'!P103="A","A"," ")</f>
        <v xml:space="preserve"> </v>
      </c>
    </row>
    <row r="144" spans="1:19" x14ac:dyDescent="0.2">
      <c r="A144" s="546" t="str">
        <f>'Council Own'!B6</f>
        <v>&lt;&lt;List Badge Here&gt;&gt;</v>
      </c>
      <c r="B144" s="547"/>
      <c r="C144" s="297" t="str">
        <f>IF('Council Own'!P28="C","C",IF('Council Own'!P28="P","P",""))</f>
        <v/>
      </c>
      <c r="E144" s="292"/>
      <c r="F144" s="329" t="str">
        <f>'Council Own'!C32</f>
        <v>&lt;List Requirement Here&gt;</v>
      </c>
      <c r="G144" s="304" t="str">
        <f>IF('Council Own'!P32="A","A"," ")</f>
        <v xml:space="preserve"> </v>
      </c>
      <c r="I144" s="292"/>
      <c r="J144" s="329" t="str">
        <f>'Council Own'!C56</f>
        <v>&lt;List Requirement Here&gt;</v>
      </c>
      <c r="K144" s="304" t="str">
        <f>IF('Council Own'!P56="A","A"," ")</f>
        <v xml:space="preserve"> </v>
      </c>
      <c r="M144" s="292"/>
      <c r="N144" s="329" t="str">
        <f>'Council Own'!C80</f>
        <v>&lt;List Requirement Here&gt;</v>
      </c>
      <c r="O144" s="304" t="str">
        <f>IF('Council Own'!P80="A","A"," ")</f>
        <v xml:space="preserve"> </v>
      </c>
      <c r="Q144" s="292"/>
      <c r="R144" s="329" t="str">
        <f>'Council Own'!C104</f>
        <v>&lt;List Requirement Here&gt;</v>
      </c>
      <c r="S144" s="304" t="str">
        <f>IF('Council Own'!P104="A","A"," ")</f>
        <v xml:space="preserve"> </v>
      </c>
    </row>
    <row r="145" spans="1:19" x14ac:dyDescent="0.2">
      <c r="A145" s="546" t="str">
        <f>'Council Own'!B30</f>
        <v>&lt;&lt;List Badge Here&gt;&gt;</v>
      </c>
      <c r="B145" s="547"/>
      <c r="C145" s="297" t="str">
        <f>IF('Council Own'!P52="C","C",IF('Council Own'!P52="P","P",""))</f>
        <v/>
      </c>
      <c r="E145" s="292"/>
      <c r="F145" s="329" t="str">
        <f>'Council Own'!C33</f>
        <v>&lt;List Requirement Here&gt;</v>
      </c>
      <c r="G145" s="304" t="str">
        <f>IF('Council Own'!P33="A","A"," ")</f>
        <v xml:space="preserve"> </v>
      </c>
      <c r="I145" s="292"/>
      <c r="J145" s="329" t="str">
        <f>'Council Own'!C57</f>
        <v>&lt;List Requirement Here&gt;</v>
      </c>
      <c r="K145" s="304" t="str">
        <f>IF('Council Own'!P57="A","A"," ")</f>
        <v xml:space="preserve"> </v>
      </c>
      <c r="M145" s="292"/>
      <c r="N145" s="329" t="str">
        <f>'Council Own'!C81</f>
        <v>&lt;List Requirement Here&gt;</v>
      </c>
      <c r="O145" s="304" t="str">
        <f>IF('Council Own'!P81="A","A"," ")</f>
        <v xml:space="preserve"> </v>
      </c>
      <c r="Q145" s="292"/>
      <c r="R145" s="329" t="str">
        <f>'Council Own'!C105</f>
        <v>&lt;List Requirement Here&gt;</v>
      </c>
      <c r="S145" s="304" t="str">
        <f>IF('Council Own'!P105="A","A"," ")</f>
        <v xml:space="preserve"> </v>
      </c>
    </row>
    <row r="146" spans="1:19" x14ac:dyDescent="0.2">
      <c r="A146" s="546" t="str">
        <f>'Council Own'!B54</f>
        <v>&lt;&lt;List Badge Here&gt;&gt;</v>
      </c>
      <c r="B146" s="547"/>
      <c r="C146" s="297" t="str">
        <f>IF('Council Own'!P76="C","C",IF('Council Own'!P76="P","P",""))</f>
        <v/>
      </c>
      <c r="E146" s="292"/>
      <c r="F146" s="329" t="str">
        <f>'Council Own'!C34</f>
        <v>&lt;List Requirement Here&gt;</v>
      </c>
      <c r="G146" s="304" t="str">
        <f>IF('Council Own'!P34="A","A"," ")</f>
        <v xml:space="preserve"> </v>
      </c>
      <c r="I146" s="292"/>
      <c r="J146" s="329" t="str">
        <f>'Council Own'!C58</f>
        <v>&lt;List Requirement Here&gt;</v>
      </c>
      <c r="K146" s="304" t="str">
        <f>IF('Council Own'!P58="A","A"," ")</f>
        <v xml:space="preserve"> </v>
      </c>
      <c r="M146" s="292"/>
      <c r="N146" s="329" t="str">
        <f>'Council Own'!C82</f>
        <v>&lt;List Requirement Here&gt;</v>
      </c>
      <c r="O146" s="304" t="str">
        <f>IF('Council Own'!P82="A","A"," ")</f>
        <v xml:space="preserve"> </v>
      </c>
      <c r="Q146" s="292"/>
      <c r="R146" s="329" t="str">
        <f>'Council Own'!C106</f>
        <v>&lt;List Requirement Here&gt;</v>
      </c>
      <c r="S146" s="304" t="str">
        <f>IF('Council Own'!P106="A","A"," ")</f>
        <v xml:space="preserve"> </v>
      </c>
    </row>
    <row r="147" spans="1:19" ht="12.75" customHeight="1" x14ac:dyDescent="0.2">
      <c r="A147" s="546" t="str">
        <f>'Council Own'!B78</f>
        <v>&lt;&lt;List Badge Here&gt;&gt;</v>
      </c>
      <c r="B147" s="547"/>
      <c r="C147" s="297" t="str">
        <f>IF('Council Own'!P100="C","C",IF('Council Own'!P100="P","P",""))</f>
        <v/>
      </c>
      <c r="E147" s="292">
        <v>2</v>
      </c>
      <c r="F147" s="329" t="str">
        <f>'Council Own'!C35</f>
        <v>&lt;List Requirement Here&gt;</v>
      </c>
      <c r="G147" s="304" t="str">
        <f>IF('Council Own'!P35="A","A"," ")</f>
        <v xml:space="preserve"> </v>
      </c>
      <c r="I147" s="292">
        <v>2</v>
      </c>
      <c r="J147" s="329" t="str">
        <f>'Council Own'!C59</f>
        <v>&lt;List Requirement Here&gt;</v>
      </c>
      <c r="K147" s="304" t="str">
        <f>IF('Council Own'!P59="A","A"," ")</f>
        <v xml:space="preserve"> </v>
      </c>
      <c r="M147" s="292">
        <v>2</v>
      </c>
      <c r="N147" s="329" t="str">
        <f>'Council Own'!C83</f>
        <v>&lt;List Requirement Here&gt;</v>
      </c>
      <c r="O147" s="304" t="str">
        <f>IF('Council Own'!P83="A","A"," ")</f>
        <v xml:space="preserve"> </v>
      </c>
      <c r="Q147" s="292">
        <v>2</v>
      </c>
      <c r="R147" s="329" t="str">
        <f>'Council Own'!C107</f>
        <v>&lt;List Requirement Here&gt;</v>
      </c>
      <c r="S147" s="304" t="str">
        <f>IF('Council Own'!P107="A","A"," ")</f>
        <v xml:space="preserve"> </v>
      </c>
    </row>
    <row r="148" spans="1:19" ht="12.75" customHeight="1" x14ac:dyDescent="0.2">
      <c r="A148" s="546" t="str">
        <f>'Council Own'!B102</f>
        <v>&lt;&lt;List Badge Here&gt;&gt;</v>
      </c>
      <c r="B148" s="547"/>
      <c r="C148" s="297" t="str">
        <f>IF('Council Own'!P124="C","C",IF('Council Own'!P124="P","P",""))</f>
        <v/>
      </c>
      <c r="E148" s="292"/>
      <c r="F148" s="329" t="str">
        <f>'Council Own'!C36</f>
        <v>&lt;List Requirement Here&gt;</v>
      </c>
      <c r="G148" s="304" t="str">
        <f>IF('Council Own'!P36="A","A"," ")</f>
        <v xml:space="preserve"> </v>
      </c>
      <c r="I148" s="292"/>
      <c r="J148" s="329" t="str">
        <f>'Council Own'!C60</f>
        <v>&lt;List Requirement Here&gt;</v>
      </c>
      <c r="K148" s="304" t="str">
        <f>IF('Council Own'!P60="A","A"," ")</f>
        <v xml:space="preserve"> </v>
      </c>
      <c r="M148" s="292"/>
      <c r="N148" s="329" t="str">
        <f>'Council Own'!C84</f>
        <v>&lt;List Requirement Here&gt;</v>
      </c>
      <c r="O148" s="304" t="str">
        <f>IF('Council Own'!P84="A","A"," ")</f>
        <v xml:space="preserve"> </v>
      </c>
      <c r="Q148" s="292"/>
      <c r="R148" s="329" t="str">
        <f>'Council Own'!C108</f>
        <v>&lt;List Requirement Here&gt;</v>
      </c>
      <c r="S148" s="304" t="str">
        <f>IF('Council Own'!P108="A","A"," ")</f>
        <v xml:space="preserve"> </v>
      </c>
    </row>
    <row r="149" spans="1:19" x14ac:dyDescent="0.2">
      <c r="E149" s="292"/>
      <c r="F149" s="329" t="str">
        <f>'Council Own'!C37</f>
        <v>&lt;List Requirement Here&gt;</v>
      </c>
      <c r="G149" s="304" t="str">
        <f>IF('Council Own'!P37="A","A"," ")</f>
        <v xml:space="preserve"> </v>
      </c>
      <c r="I149" s="292"/>
      <c r="J149" s="329" t="str">
        <f>'Council Own'!C61</f>
        <v>&lt;List Requirement Here&gt;</v>
      </c>
      <c r="K149" s="304" t="str">
        <f>IF('Council Own'!P61="A","A"," ")</f>
        <v xml:space="preserve"> </v>
      </c>
      <c r="M149" s="292"/>
      <c r="N149" s="329" t="str">
        <f>'Council Own'!C85</f>
        <v>&lt;List Requirement Here&gt;</v>
      </c>
      <c r="O149" s="304" t="str">
        <f>IF('Council Own'!P85="A","A"," ")</f>
        <v xml:space="preserve"> </v>
      </c>
      <c r="Q149" s="292"/>
      <c r="R149" s="329" t="str">
        <f>'Council Own'!C109</f>
        <v>&lt;List Requirement Here&gt;</v>
      </c>
      <c r="S149" s="304" t="str">
        <f>IF('Council Own'!P109="A","A"," ")</f>
        <v xml:space="preserve"> </v>
      </c>
    </row>
    <row r="150" spans="1:19" x14ac:dyDescent="0.2">
      <c r="A150" s="504" t="s">
        <v>599</v>
      </c>
      <c r="B150" s="504"/>
      <c r="C150" s="504"/>
      <c r="E150" s="292"/>
      <c r="F150" s="329" t="str">
        <f>'Council Own'!C38</f>
        <v>&lt;List Requirement Here&gt;</v>
      </c>
      <c r="G150" s="304" t="str">
        <f>IF('Council Own'!P38="A","A"," ")</f>
        <v xml:space="preserve"> </v>
      </c>
      <c r="I150" s="292"/>
      <c r="J150" s="329" t="str">
        <f>'Council Own'!C62</f>
        <v>&lt;List Requirement Here&gt;</v>
      </c>
      <c r="K150" s="304" t="str">
        <f>IF('Council Own'!P62="A","A"," ")</f>
        <v xml:space="preserve"> </v>
      </c>
      <c r="M150" s="292"/>
      <c r="N150" s="329" t="str">
        <f>'Council Own'!C86</f>
        <v>&lt;List Requirement Here&gt;</v>
      </c>
      <c r="O150" s="304" t="str">
        <f>IF('Council Own'!P86="A","A"," ")</f>
        <v xml:space="preserve"> </v>
      </c>
      <c r="Q150" s="292"/>
      <c r="R150" s="329" t="str">
        <f>'Council Own'!C110</f>
        <v>&lt;List Requirement Here&gt;</v>
      </c>
      <c r="S150" s="304" t="str">
        <f>IF('Council Own'!P110="A","A"," ")</f>
        <v xml:space="preserve"> </v>
      </c>
    </row>
    <row r="151" spans="1:19" x14ac:dyDescent="0.2">
      <c r="A151" s="305" t="str">
        <f>'Council Own'!B6</f>
        <v>&lt;&lt;List Badge Here&gt;&gt;</v>
      </c>
      <c r="B151" s="305"/>
      <c r="C151" s="305"/>
      <c r="E151" s="292">
        <v>3</v>
      </c>
      <c r="F151" s="329" t="str">
        <f>'Council Own'!C39</f>
        <v>&lt;List Requirement Here&gt;</v>
      </c>
      <c r="G151" s="304" t="str">
        <f>IF('Council Own'!P39="A","A"," ")</f>
        <v xml:space="preserve"> </v>
      </c>
      <c r="I151" s="292">
        <v>3</v>
      </c>
      <c r="J151" s="329" t="str">
        <f>'Council Own'!C63</f>
        <v>&lt;List Requirement Here&gt;</v>
      </c>
      <c r="K151" s="304" t="str">
        <f>IF('Council Own'!P63="A","A"," ")</f>
        <v xml:space="preserve"> </v>
      </c>
      <c r="M151" s="292">
        <v>3</v>
      </c>
      <c r="N151" s="329" t="str">
        <f>'Council Own'!C87</f>
        <v>&lt;List Requirement Here&gt;</v>
      </c>
      <c r="O151" s="304" t="str">
        <f>IF('Council Own'!P87="A","A"," ")</f>
        <v xml:space="preserve"> </v>
      </c>
      <c r="Q151" s="292">
        <v>3</v>
      </c>
      <c r="R151" s="329" t="str">
        <f>'Council Own'!C111</f>
        <v>&lt;List Requirement Here&gt;</v>
      </c>
      <c r="S151" s="304" t="str">
        <f>IF('Council Own'!P111="A","A"," ")</f>
        <v xml:space="preserve"> </v>
      </c>
    </row>
    <row r="152" spans="1:19" x14ac:dyDescent="0.2">
      <c r="A152" s="292">
        <v>1</v>
      </c>
      <c r="B152" s="329" t="str">
        <f>'Council Own'!C7</f>
        <v>&lt;List Requirement Here&gt;</v>
      </c>
      <c r="C152" s="304" t="str">
        <f>IF('Council Own'!P7="A","A"," ")</f>
        <v xml:space="preserve"> </v>
      </c>
      <c r="E152" s="292"/>
      <c r="F152" s="329" t="str">
        <f>'Council Own'!C40</f>
        <v>&lt;List Requirement Here&gt;</v>
      </c>
      <c r="G152" s="304" t="str">
        <f>IF('Council Own'!P40="A","A"," ")</f>
        <v xml:space="preserve"> </v>
      </c>
      <c r="I152" s="292"/>
      <c r="J152" s="329" t="str">
        <f>'Council Own'!C64</f>
        <v>&lt;List Requirement Here&gt;</v>
      </c>
      <c r="K152" s="304" t="str">
        <f>IF('Council Own'!P64="A","A"," ")</f>
        <v xml:space="preserve"> </v>
      </c>
      <c r="M152" s="292"/>
      <c r="N152" s="329" t="str">
        <f>'Council Own'!C88</f>
        <v>&lt;List Requirement Here&gt;</v>
      </c>
      <c r="O152" s="304" t="str">
        <f>IF('Council Own'!P88="A","A"," ")</f>
        <v xml:space="preserve"> </v>
      </c>
      <c r="Q152" s="292"/>
      <c r="R152" s="329" t="str">
        <f>'Council Own'!C112</f>
        <v>&lt;List Requirement Here&gt;</v>
      </c>
      <c r="S152" s="304" t="str">
        <f>IF('Council Own'!P112="A","A"," ")</f>
        <v xml:space="preserve"> </v>
      </c>
    </row>
    <row r="153" spans="1:19" x14ac:dyDescent="0.2">
      <c r="A153" s="292"/>
      <c r="B153" s="329" t="str">
        <f>'Council Own'!C8</f>
        <v>&lt;List Requirement Here&gt;</v>
      </c>
      <c r="C153" s="304" t="str">
        <f>IF('Council Own'!P8="A","A"," ")</f>
        <v xml:space="preserve"> </v>
      </c>
      <c r="E153" s="292"/>
      <c r="F153" s="329" t="str">
        <f>'Council Own'!C41</f>
        <v>&lt;List Requirement Here&gt;</v>
      </c>
      <c r="G153" s="304" t="str">
        <f>IF('Council Own'!P41="A","A"," ")</f>
        <v xml:space="preserve"> </v>
      </c>
      <c r="I153" s="292"/>
      <c r="J153" s="329" t="str">
        <f>'Council Own'!C65</f>
        <v>&lt;List Requirement Here&gt;</v>
      </c>
      <c r="K153" s="304" t="str">
        <f>IF('Council Own'!P65="A","A"," ")</f>
        <v xml:space="preserve"> </v>
      </c>
      <c r="M153" s="292"/>
      <c r="N153" s="329" t="str">
        <f>'Council Own'!C89</f>
        <v>&lt;List Requirement Here&gt;</v>
      </c>
      <c r="O153" s="304" t="str">
        <f>IF('Council Own'!P89="A","A"," ")</f>
        <v xml:space="preserve"> </v>
      </c>
      <c r="Q153" s="292"/>
      <c r="R153" s="329" t="str">
        <f>'Council Own'!C113</f>
        <v>&lt;List Requirement Here&gt;</v>
      </c>
      <c r="S153" s="304" t="str">
        <f>IF('Council Own'!P113="A","A"," ")</f>
        <v xml:space="preserve"> </v>
      </c>
    </row>
    <row r="154" spans="1:19" x14ac:dyDescent="0.2">
      <c r="A154" s="292"/>
      <c r="B154" s="329" t="str">
        <f>'Council Own'!C9</f>
        <v>&lt;List Requirement Here&gt;</v>
      </c>
      <c r="C154" s="304" t="str">
        <f>IF('Council Own'!P9="A","A"," ")</f>
        <v xml:space="preserve"> </v>
      </c>
      <c r="E154" s="292"/>
      <c r="F154" s="329" t="str">
        <f>'Council Own'!C42</f>
        <v>&lt;List Requirement Here&gt;</v>
      </c>
      <c r="G154" s="304" t="str">
        <f>IF('Council Own'!P42="A","A"," ")</f>
        <v xml:space="preserve"> </v>
      </c>
      <c r="I154" s="292"/>
      <c r="J154" s="329" t="str">
        <f>'Council Own'!C66</f>
        <v>&lt;List Requirement Here&gt;</v>
      </c>
      <c r="K154" s="304" t="str">
        <f>IF('Council Own'!P66="A","A"," ")</f>
        <v xml:space="preserve"> </v>
      </c>
      <c r="M154" s="292"/>
      <c r="N154" s="329" t="str">
        <f>'Council Own'!C90</f>
        <v>&lt;List Requirement Here&gt;</v>
      </c>
      <c r="O154" s="304" t="str">
        <f>IF('Council Own'!P90="A","A"," ")</f>
        <v xml:space="preserve"> </v>
      </c>
      <c r="Q154" s="292"/>
      <c r="R154" s="329" t="str">
        <f>'Council Own'!C114</f>
        <v>&lt;List Requirement Here&gt;</v>
      </c>
      <c r="S154" s="304" t="str">
        <f>IF('Council Own'!P114="A","A"," ")</f>
        <v xml:space="preserve"> </v>
      </c>
    </row>
    <row r="155" spans="1:19" x14ac:dyDescent="0.2">
      <c r="A155" s="292"/>
      <c r="B155" s="329" t="str">
        <f>'Council Own'!C10</f>
        <v>&lt;List Requirement Here&gt;</v>
      </c>
      <c r="C155" s="304" t="str">
        <f>IF('Council Own'!P10="A","A"," ")</f>
        <v xml:space="preserve"> </v>
      </c>
      <c r="E155" s="292">
        <v>4</v>
      </c>
      <c r="F155" s="329" t="str">
        <f>'Council Own'!C43</f>
        <v>&lt;List Requirement Here&gt;</v>
      </c>
      <c r="G155" s="304" t="str">
        <f>IF('Council Own'!P43="A","A"," ")</f>
        <v xml:space="preserve"> </v>
      </c>
      <c r="I155" s="292">
        <v>4</v>
      </c>
      <c r="J155" s="329" t="str">
        <f>'Council Own'!C67</f>
        <v>&lt;List Requirement Here&gt;</v>
      </c>
      <c r="K155" s="304" t="str">
        <f>IF('Council Own'!P67="A","A"," ")</f>
        <v xml:space="preserve"> </v>
      </c>
      <c r="M155" s="292">
        <v>4</v>
      </c>
      <c r="N155" s="329" t="str">
        <f>'Council Own'!C91</f>
        <v>&lt;List Requirement Here&gt;</v>
      </c>
      <c r="O155" s="304" t="str">
        <f>IF('Council Own'!P91="A","A"," ")</f>
        <v xml:space="preserve"> </v>
      </c>
      <c r="Q155" s="292">
        <v>4</v>
      </c>
      <c r="R155" s="329" t="str">
        <f>'Council Own'!C115</f>
        <v>&lt;List Requirement Here&gt;</v>
      </c>
      <c r="S155" s="304" t="str">
        <f>IF('Council Own'!P115="A","A"," ")</f>
        <v xml:space="preserve"> </v>
      </c>
    </row>
    <row r="156" spans="1:19" x14ac:dyDescent="0.2">
      <c r="A156" s="292">
        <v>2</v>
      </c>
      <c r="B156" s="329" t="str">
        <f>'Council Own'!C11</f>
        <v>&lt;List Requirement Here&gt;</v>
      </c>
      <c r="C156" s="304" t="str">
        <f>IF('Council Own'!P11="A","A"," ")</f>
        <v xml:space="preserve"> </v>
      </c>
      <c r="E156" s="292"/>
      <c r="F156" s="329" t="str">
        <f>'Council Own'!C44</f>
        <v>&lt;List Requirement Here&gt;</v>
      </c>
      <c r="G156" s="304" t="str">
        <f>IF('Council Own'!P44="A","A"," ")</f>
        <v xml:space="preserve"> </v>
      </c>
      <c r="I156" s="292"/>
      <c r="J156" s="329" t="str">
        <f>'Council Own'!C68</f>
        <v>&lt;List Requirement Here&gt;</v>
      </c>
      <c r="K156" s="304" t="str">
        <f>IF('Council Own'!P68="A","A"," ")</f>
        <v xml:space="preserve"> </v>
      </c>
      <c r="M156" s="292"/>
      <c r="N156" s="329" t="str">
        <f>'Council Own'!C92</f>
        <v>&lt;List Requirement Here&gt;</v>
      </c>
      <c r="O156" s="304" t="str">
        <f>IF('Council Own'!P92="A","A"," ")</f>
        <v xml:space="preserve"> </v>
      </c>
      <c r="Q156" s="292"/>
      <c r="R156" s="329" t="str">
        <f>'Council Own'!C116</f>
        <v>&lt;List Requirement Here&gt;</v>
      </c>
      <c r="S156" s="304" t="str">
        <f>IF('Council Own'!P116="A","A"," ")</f>
        <v xml:space="preserve"> </v>
      </c>
    </row>
    <row r="157" spans="1:19" x14ac:dyDescent="0.2">
      <c r="A157" s="292"/>
      <c r="B157" s="329" t="str">
        <f>'Council Own'!C12</f>
        <v>&lt;List Requirement Here&gt;</v>
      </c>
      <c r="C157" s="304" t="str">
        <f>IF('Council Own'!P12="A","A"," ")</f>
        <v xml:space="preserve"> </v>
      </c>
      <c r="E157" s="292"/>
      <c r="F157" s="329" t="str">
        <f>'Council Own'!C45</f>
        <v>&lt;List Requirement Here&gt;</v>
      </c>
      <c r="G157" s="304" t="str">
        <f>IF('Council Own'!P45="A","A"," ")</f>
        <v xml:space="preserve"> </v>
      </c>
      <c r="I157" s="292"/>
      <c r="J157" s="329" t="str">
        <f>'Council Own'!C69</f>
        <v>&lt;List Requirement Here&gt;</v>
      </c>
      <c r="K157" s="304" t="str">
        <f>IF('Council Own'!P69="A","A"," ")</f>
        <v xml:space="preserve"> </v>
      </c>
      <c r="M157" s="292"/>
      <c r="N157" s="329" t="str">
        <f>'Council Own'!C93</f>
        <v>&lt;List Requirement Here&gt;</v>
      </c>
      <c r="O157" s="304" t="str">
        <f>IF('Council Own'!P93="A","A"," ")</f>
        <v xml:space="preserve"> </v>
      </c>
      <c r="Q157" s="292"/>
      <c r="R157" s="329" t="str">
        <f>'Council Own'!C117</f>
        <v>&lt;List Requirement Here&gt;</v>
      </c>
      <c r="S157" s="304" t="str">
        <f>IF('Council Own'!P117="A","A"," ")</f>
        <v xml:space="preserve"> </v>
      </c>
    </row>
    <row r="158" spans="1:19" x14ac:dyDescent="0.2">
      <c r="A158" s="292"/>
      <c r="B158" s="329" t="str">
        <f>'Council Own'!C13</f>
        <v>&lt;List Requirement Here&gt;</v>
      </c>
      <c r="C158" s="304" t="str">
        <f>IF('Council Own'!P13="A","A"," ")</f>
        <v xml:space="preserve"> </v>
      </c>
      <c r="E158" s="292"/>
      <c r="F158" s="329" t="str">
        <f>'Council Own'!C46</f>
        <v>&lt;List Requirement Here&gt;</v>
      </c>
      <c r="G158" s="304" t="str">
        <f>IF('Council Own'!P46="A","A"," ")</f>
        <v xml:space="preserve"> </v>
      </c>
      <c r="I158" s="292"/>
      <c r="J158" s="329" t="str">
        <f>'Council Own'!C70</f>
        <v>&lt;List Requirement Here&gt;</v>
      </c>
      <c r="K158" s="304" t="str">
        <f>IF('Council Own'!P70="A","A"," ")</f>
        <v xml:space="preserve"> </v>
      </c>
      <c r="M158" s="292"/>
      <c r="N158" s="329" t="str">
        <f>'Council Own'!C94</f>
        <v>&lt;List Requirement Here&gt;</v>
      </c>
      <c r="O158" s="304" t="str">
        <f>IF('Council Own'!P94="A","A"," ")</f>
        <v xml:space="preserve"> </v>
      </c>
      <c r="Q158" s="292"/>
      <c r="R158" s="329" t="str">
        <f>'Council Own'!C118</f>
        <v>&lt;List Requirement Here&gt;</v>
      </c>
      <c r="S158" s="304" t="str">
        <f>IF('Council Own'!P118="A","A"," ")</f>
        <v xml:space="preserve"> </v>
      </c>
    </row>
    <row r="159" spans="1:19" x14ac:dyDescent="0.2">
      <c r="A159" s="292"/>
      <c r="B159" s="329" t="str">
        <f>'Council Own'!C14</f>
        <v>&lt;List Requirement Here&gt;</v>
      </c>
      <c r="C159" s="304" t="str">
        <f>IF('Council Own'!P14="A","A"," ")</f>
        <v xml:space="preserve"> </v>
      </c>
      <c r="E159" s="292">
        <v>5</v>
      </c>
      <c r="F159" s="329" t="str">
        <f>'Council Own'!C47</f>
        <v>&lt;List Requirement Here&gt;</v>
      </c>
      <c r="G159" s="304" t="str">
        <f>IF('Council Own'!P47="A","A"," ")</f>
        <v xml:space="preserve"> </v>
      </c>
      <c r="I159" s="292">
        <v>5</v>
      </c>
      <c r="J159" s="329" t="str">
        <f>'Council Own'!C71</f>
        <v>&lt;List Requirement Here&gt;</v>
      </c>
      <c r="K159" s="304" t="str">
        <f>IF('Council Own'!P71="A","A"," ")</f>
        <v xml:space="preserve"> </v>
      </c>
      <c r="M159" s="292">
        <v>5</v>
      </c>
      <c r="N159" s="329" t="str">
        <f>'Council Own'!C95</f>
        <v>&lt;List Requirement Here&gt;</v>
      </c>
      <c r="O159" s="304" t="str">
        <f>IF('Council Own'!P95="A","A"," ")</f>
        <v xml:space="preserve"> </v>
      </c>
      <c r="Q159" s="292">
        <v>5</v>
      </c>
      <c r="R159" s="329" t="str">
        <f>'Council Own'!C119</f>
        <v>&lt;List Requirement Here&gt;</v>
      </c>
      <c r="S159" s="304" t="str">
        <f>IF('Council Own'!P119="A","A"," ")</f>
        <v xml:space="preserve"> </v>
      </c>
    </row>
    <row r="160" spans="1:19" x14ac:dyDescent="0.2">
      <c r="A160" s="292">
        <v>3</v>
      </c>
      <c r="B160" s="329" t="str">
        <f>'Council Own'!C15</f>
        <v>&lt;List Requirement Here&gt;</v>
      </c>
      <c r="C160" s="304" t="str">
        <f>IF('Council Own'!P15="A","A"," ")</f>
        <v xml:space="preserve"> </v>
      </c>
      <c r="E160" s="292"/>
      <c r="F160" s="329" t="str">
        <f>'Council Own'!C48</f>
        <v>&lt;List Requirement Here&gt;</v>
      </c>
      <c r="G160" s="304" t="str">
        <f>IF('Council Own'!P48="A","A"," ")</f>
        <v xml:space="preserve"> </v>
      </c>
      <c r="I160" s="292"/>
      <c r="J160" s="329" t="str">
        <f>'Council Own'!C72</f>
        <v>&lt;List Requirement Here&gt;</v>
      </c>
      <c r="K160" s="304" t="str">
        <f>IF('Council Own'!P72="A","A"," ")</f>
        <v xml:space="preserve"> </v>
      </c>
      <c r="M160" s="292"/>
      <c r="N160" s="329" t="str">
        <f>'Council Own'!C96</f>
        <v>&lt;List Requirement Here&gt;</v>
      </c>
      <c r="O160" s="304" t="str">
        <f>IF('Council Own'!P96="A","A"," ")</f>
        <v xml:space="preserve"> </v>
      </c>
      <c r="Q160" s="292"/>
      <c r="R160" s="329" t="str">
        <f>'Council Own'!C120</f>
        <v>&lt;List Requirement Here&gt;</v>
      </c>
      <c r="S160" s="304" t="str">
        <f>IF('Council Own'!P120="A","A"," ")</f>
        <v xml:space="preserve"> </v>
      </c>
    </row>
    <row r="161" spans="1:19" x14ac:dyDescent="0.2">
      <c r="A161" s="292"/>
      <c r="B161" s="329" t="str">
        <f>'Council Own'!C16</f>
        <v>&lt;List Requirement Here&gt;</v>
      </c>
      <c r="C161" s="304" t="str">
        <f>IF('Council Own'!P16="A","A"," ")</f>
        <v xml:space="preserve"> </v>
      </c>
      <c r="E161" s="292"/>
      <c r="F161" s="329" t="str">
        <f>'Council Own'!C49</f>
        <v>&lt;List Requirement Here&gt;</v>
      </c>
      <c r="G161" s="304" t="str">
        <f>IF('Council Own'!P49="A","A"," ")</f>
        <v xml:space="preserve"> </v>
      </c>
      <c r="I161" s="292"/>
      <c r="J161" s="329" t="str">
        <f>'Council Own'!C73</f>
        <v>&lt;List Requirement Here&gt;</v>
      </c>
      <c r="K161" s="304" t="str">
        <f>IF('Council Own'!P73="A","A"," ")</f>
        <v xml:space="preserve"> </v>
      </c>
      <c r="M161" s="292"/>
      <c r="N161" s="329" t="str">
        <f>'Council Own'!C97</f>
        <v>&lt;List Requirement Here&gt;</v>
      </c>
      <c r="O161" s="304" t="str">
        <f>IF('Council Own'!P97="A","A"," ")</f>
        <v xml:space="preserve"> </v>
      </c>
      <c r="Q161" s="292"/>
      <c r="R161" s="329" t="str">
        <f>'Council Own'!C121</f>
        <v>&lt;List Requirement Here&gt;</v>
      </c>
      <c r="S161" s="304" t="str">
        <f>IF('Council Own'!P121="A","A"," ")</f>
        <v xml:space="preserve"> </v>
      </c>
    </row>
    <row r="162" spans="1:19" x14ac:dyDescent="0.2">
      <c r="A162" s="292"/>
      <c r="B162" s="329" t="str">
        <f>'Council Own'!C17</f>
        <v>&lt;List Requirement Here&gt;</v>
      </c>
      <c r="C162" s="304" t="str">
        <f>IF('Council Own'!P17="A","A"," ")</f>
        <v xml:space="preserve"> </v>
      </c>
      <c r="E162" s="292"/>
      <c r="F162" s="329" t="str">
        <f>'Council Own'!C50</f>
        <v>&lt;List Requirement Here&gt;</v>
      </c>
      <c r="G162" s="304" t="str">
        <f>IF('Council Own'!P50="A","A"," ")</f>
        <v xml:space="preserve"> </v>
      </c>
      <c r="I162" s="292"/>
      <c r="J162" s="329" t="str">
        <f>'Council Own'!C74</f>
        <v>&lt;List Requirement Here&gt;</v>
      </c>
      <c r="K162" s="304" t="str">
        <f>IF('Council Own'!P68="A","A"," ")</f>
        <v xml:space="preserve"> </v>
      </c>
      <c r="M162" s="292"/>
      <c r="N162" s="329" t="str">
        <f>'Council Own'!C98</f>
        <v>&lt;List Requirement Here&gt;</v>
      </c>
      <c r="O162" s="304" t="str">
        <f>IF('Council Own'!P98="A","A"," ")</f>
        <v xml:space="preserve"> </v>
      </c>
      <c r="Q162" s="292"/>
      <c r="R162" s="329" t="str">
        <f>'Council Own'!C122</f>
        <v>&lt;List Requirement Here&gt;</v>
      </c>
      <c r="S162" s="304" t="str">
        <f>IF('Council Own'!P122="A","A"," ")</f>
        <v xml:space="preserve"> </v>
      </c>
    </row>
    <row r="163" spans="1:19" x14ac:dyDescent="0.2">
      <c r="A163" s="292"/>
      <c r="B163" s="329" t="str">
        <f>'Council Own'!C18</f>
        <v>&lt;List Requirement Here&gt;</v>
      </c>
      <c r="C163" s="304" t="str">
        <f>IF('Council Own'!P18="A","A"," ")</f>
        <v xml:space="preserve"> </v>
      </c>
    </row>
    <row r="164" spans="1:19" x14ac:dyDescent="0.2">
      <c r="A164" s="292">
        <v>4</v>
      </c>
      <c r="B164" s="329" t="str">
        <f>'Council Own'!C19</f>
        <v>&lt;List Requirement Here&gt;</v>
      </c>
      <c r="C164" s="304" t="str">
        <f>IF('Council Own'!P19="A","A"," ")</f>
        <v xml:space="preserve"> </v>
      </c>
    </row>
    <row r="165" spans="1:19" x14ac:dyDescent="0.2">
      <c r="A165" s="292"/>
      <c r="B165" s="329" t="str">
        <f>'Council Own'!C20</f>
        <v>&lt;List Requirement Here&gt;</v>
      </c>
      <c r="C165" s="304" t="str">
        <f>IF('Council Own'!P20="A","A"," ")</f>
        <v xml:space="preserve"> </v>
      </c>
    </row>
    <row r="166" spans="1:19" x14ac:dyDescent="0.2">
      <c r="A166" s="292"/>
      <c r="B166" s="329" t="str">
        <f>'Council Own'!C21</f>
        <v>&lt;List Requirement Here&gt;</v>
      </c>
      <c r="C166" s="304" t="str">
        <f>IF('Council Own'!P21="A","A"," ")</f>
        <v xml:space="preserve"> </v>
      </c>
    </row>
    <row r="167" spans="1:19" x14ac:dyDescent="0.2">
      <c r="A167" s="292"/>
      <c r="B167" s="329" t="str">
        <f>'Council Own'!C22</f>
        <v>&lt;List Requirement Here&gt;</v>
      </c>
      <c r="C167" s="304" t="str">
        <f>IF('Council Own'!P22="A","A"," ")</f>
        <v xml:space="preserve"> </v>
      </c>
    </row>
    <row r="168" spans="1:19" x14ac:dyDescent="0.2">
      <c r="A168" s="292">
        <v>5</v>
      </c>
      <c r="B168" s="329" t="str">
        <f>'Council Own'!C23</f>
        <v>&lt;List Requirement Here&gt;</v>
      </c>
      <c r="C168" s="304" t="str">
        <f>IF('Council Own'!P23="A","A"," ")</f>
        <v xml:space="preserve"> </v>
      </c>
    </row>
    <row r="169" spans="1:19" x14ac:dyDescent="0.2">
      <c r="A169" s="292"/>
      <c r="B169" s="329" t="str">
        <f>'Council Own'!C24</f>
        <v>&lt;List Requirement Here&gt;</v>
      </c>
      <c r="C169" s="304" t="str">
        <f>IF('Council Own'!P24="A","A"," ")</f>
        <v xml:space="preserve"> </v>
      </c>
    </row>
    <row r="170" spans="1:19" x14ac:dyDescent="0.2">
      <c r="A170" s="292"/>
      <c r="B170" s="329" t="str">
        <f>'Council Own'!C25</f>
        <v>&lt;List Requirement Here&gt;</v>
      </c>
      <c r="C170" s="304" t="str">
        <f>IF('Council Own'!P25="A","A"," ")</f>
        <v xml:space="preserve"> </v>
      </c>
    </row>
    <row r="171" spans="1:19" x14ac:dyDescent="0.2">
      <c r="A171" s="292"/>
      <c r="B171" s="329" t="str">
        <f>'Council Own'!C26</f>
        <v>&lt;List Requirement Here&gt;</v>
      </c>
      <c r="C171" s="304" t="str">
        <f>IF('Council Own'!P26="A","A","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14</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IF(Badges!Q58="A","A"," ")</f>
        <v xml:space="preserve"> </v>
      </c>
      <c r="I4" s="292"/>
      <c r="J4" s="293" t="str">
        <f>Badges!C132</f>
        <v>Make a bead bracelet</v>
      </c>
      <c r="K4" s="295" t="str">
        <f>IF(Badges!Q132="A","A"," ")</f>
        <v xml:space="preserve"> </v>
      </c>
      <c r="M4" s="292"/>
      <c r="N4" s="293" t="str">
        <f>Badges!C205</f>
        <v>Have some Leave No Trace fun</v>
      </c>
      <c r="O4" s="295" t="str">
        <f>IF(Badges!Q205="A","A"," ")</f>
        <v xml:space="preserve"> </v>
      </c>
      <c r="Q4" s="292"/>
      <c r="R4" s="293" t="str">
        <f>Badges!C279</f>
        <v>Wildlife awareness party</v>
      </c>
      <c r="S4" s="295" t="str">
        <f>IF(Badges!Q279="A","A"," ")</f>
        <v xml:space="preserve"> </v>
      </c>
      <c r="T4" s="510"/>
      <c r="U4" s="510"/>
    </row>
    <row r="5" spans="1:21" ht="12.75" customHeight="1" x14ac:dyDescent="0.2">
      <c r="A5" s="505" t="str">
        <f>Summary!A4</f>
        <v>Digital Photographer</v>
      </c>
      <c r="B5" s="506"/>
      <c r="C5" s="296" t="str">
        <f>IF(Badges!Q28="C","C",IF(Badges!Q28="P","P",""))</f>
        <v/>
      </c>
      <c r="E5" s="292"/>
      <c r="F5" s="293" t="str">
        <f>Badges!C59</f>
        <v>Find out more about three</v>
      </c>
      <c r="G5" s="295" t="str">
        <f>IF(Badges!Q59="A","A"," ")</f>
        <v xml:space="preserve"> </v>
      </c>
      <c r="I5" s="292"/>
      <c r="J5" s="293" t="str">
        <f>Badges!C133</f>
        <v>Make two necklaces with different</v>
      </c>
      <c r="K5" s="295" t="str">
        <f>IF(Badges!Q133="A","A"," ")</f>
        <v xml:space="preserve"> </v>
      </c>
      <c r="M5" s="292"/>
      <c r="N5" s="293" t="str">
        <f>Badges!C206</f>
        <v>Be a scientist-and keep a journal</v>
      </c>
      <c r="O5" s="295" t="str">
        <f>IF(Badges!Q206="A","A"," ")</f>
        <v xml:space="preserve"> </v>
      </c>
      <c r="Q5" s="292"/>
      <c r="R5" s="293" t="str">
        <f>Badges!C280</f>
        <v>Create a backyard habitat</v>
      </c>
      <c r="S5" s="295" t="str">
        <f>IF(Badges!Q280="A","A"," ")</f>
        <v xml:space="preserve"> </v>
      </c>
      <c r="T5" s="510"/>
      <c r="U5" s="510"/>
    </row>
    <row r="6" spans="1:21" ht="12.75" customHeight="1" x14ac:dyDescent="0.2">
      <c r="A6" s="497" t="str">
        <f>Summary!A5</f>
        <v>Staying Fit</v>
      </c>
      <c r="B6" s="498"/>
      <c r="C6" s="297" t="str">
        <f>IF(Badges!Q51="C","C",IF(Badges!Q51="P","P",""))</f>
        <v/>
      </c>
      <c r="E6" s="292"/>
      <c r="F6" s="293" t="str">
        <f>Badges!C60</f>
        <v>Oh say, can you see</v>
      </c>
      <c r="G6" s="295" t="str">
        <f>IF(Badges!Q60="A","A"," ")</f>
        <v xml:space="preserve"> </v>
      </c>
      <c r="I6" s="292"/>
      <c r="J6" s="293" t="str">
        <f>Badges!C134</f>
        <v>Make jewelry from nature</v>
      </c>
      <c r="K6" s="295" t="str">
        <f>IF(Badges!Q134="A","A"," ")</f>
        <v xml:space="preserve"> </v>
      </c>
      <c r="M6" s="292"/>
      <c r="N6" s="293" t="str">
        <f>Badges!C207</f>
        <v>Try a new adventure</v>
      </c>
      <c r="O6" s="295" t="str">
        <f>IF(Badges!Q207="A","A"," ")</f>
        <v xml:space="preserve"> </v>
      </c>
      <c r="Q6" s="292"/>
      <c r="R6" s="293" t="str">
        <f>Badges!C281</f>
        <v>Help clean up an animal habitat</v>
      </c>
      <c r="S6" s="295" t="str">
        <f>IF(Badges!Q281="A","A"," ")</f>
        <v xml:space="preserve"> </v>
      </c>
      <c r="T6" s="510"/>
      <c r="U6" s="510"/>
    </row>
    <row r="7" spans="1:21" x14ac:dyDescent="0.2">
      <c r="A7" s="497" t="str">
        <f>Summary!A6</f>
        <v>Musician</v>
      </c>
      <c r="B7" s="498"/>
      <c r="C7" s="297" t="str">
        <f>IF(Badges!Q74="C","C",IF(Badges!Q74="P","P",""))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IF(Badges!Q97="C","C",IF(Badges!Q97="P","P",""))</f>
        <v/>
      </c>
      <c r="E8" s="292"/>
      <c r="F8" s="293" t="str">
        <f>Badges!C62</f>
        <v>Take a music poll</v>
      </c>
      <c r="G8" s="295" t="str">
        <f>IF(Badges!Q62="A","A"," ")</f>
        <v xml:space="preserve"> </v>
      </c>
      <c r="I8" s="292"/>
      <c r="J8" s="293" t="str">
        <f>Badges!C136</f>
        <v>Friendship ring from Ireland</v>
      </c>
      <c r="K8" s="295" t="str">
        <f>IF(Badges!Q136="A","A"," ")</f>
        <v xml:space="preserve"> </v>
      </c>
      <c r="M8" s="292"/>
      <c r="N8" s="293" t="str">
        <f>Badges!C209</f>
        <v>Gather around the campfire</v>
      </c>
      <c r="O8" s="295" t="str">
        <f>IF(Badges!Q209="A","A"," ")</f>
        <v xml:space="preserve"> </v>
      </c>
      <c r="Q8" s="292">
        <v>1</v>
      </c>
      <c r="R8" s="293" t="str">
        <f>Badges!C285</f>
        <v>Decide who you are</v>
      </c>
      <c r="S8" s="294"/>
    </row>
    <row r="9" spans="1:21" x14ac:dyDescent="0.2">
      <c r="A9" s="502" t="str">
        <f>Summary!A8</f>
        <v>Scribe</v>
      </c>
      <c r="B9" s="503"/>
      <c r="C9" s="298" t="str">
        <f>IF(Badges!Q120="C","C",IF(Badges!Q120="P","P",""))</f>
        <v/>
      </c>
      <c r="E9" s="292"/>
      <c r="F9" s="293" t="str">
        <f>Badges!C63</f>
        <v>Go to a live musical performance</v>
      </c>
      <c r="G9" s="295" t="str">
        <f>IF(Badges!Q63="A","A"," ")</f>
        <v xml:space="preserve"> </v>
      </c>
      <c r="I9" s="292"/>
      <c r="J9" s="293" t="str">
        <f>Badges!C137</f>
        <v>American Indian animal jewelry</v>
      </c>
      <c r="K9" s="295" t="str">
        <f>IF(Badges!Q137="A","A"," ")</f>
        <v xml:space="preserve"> </v>
      </c>
      <c r="M9" s="292"/>
      <c r="N9" s="293" t="str">
        <f>Badges!C210</f>
        <v>Do a night watch</v>
      </c>
      <c r="O9" s="295" t="str">
        <f>IF(Badges!Q210="A","A"," ")</f>
        <v xml:space="preserve"> </v>
      </c>
      <c r="Q9" s="292"/>
      <c r="R9" s="293" t="str">
        <f>Badges!C286</f>
        <v>Write her diary</v>
      </c>
      <c r="S9" s="295" t="str">
        <f>IF(Badges!Q286="A","A"," ")</f>
        <v xml:space="preserve"> </v>
      </c>
    </row>
    <row r="10" spans="1:21" x14ac:dyDescent="0.2">
      <c r="A10" s="504" t="str">
        <f>Summary!A9</f>
        <v>It's Your Planet -- Love It!</v>
      </c>
      <c r="B10" s="504"/>
      <c r="C10" s="504"/>
      <c r="E10" s="292"/>
      <c r="F10" s="293" t="str">
        <f>Badges!C64</f>
        <v>Interview someone with a job in</v>
      </c>
      <c r="G10" s="295" t="str">
        <f>IF(Badges!Q64="A","A"," ")</f>
        <v xml:space="preserve"> </v>
      </c>
      <c r="I10" s="292"/>
      <c r="J10" s="293" t="str">
        <f>Badges!C138</f>
        <v>Name pendant from Egypt</v>
      </c>
      <c r="K10" s="295" t="str">
        <f>IF(Badges!Q138="A","A"," ")</f>
        <v xml:space="preserve"> </v>
      </c>
      <c r="M10" s="292"/>
      <c r="N10" s="293" t="str">
        <f>Badges!C211</f>
        <v>Have fun with flashlights</v>
      </c>
      <c r="O10" s="295" t="str">
        <f>IF(Badges!Q211="A","A"," ")</f>
        <v xml:space="preserve"> </v>
      </c>
      <c r="Q10" s="292"/>
      <c r="R10" s="293" t="str">
        <f>Badges!C287</f>
        <v>Write a speech for your character</v>
      </c>
      <c r="S10" s="295" t="str">
        <f>IF(Badges!Q287="A","A"," ")</f>
        <v xml:space="preserve"> </v>
      </c>
    </row>
    <row r="11" spans="1:21" x14ac:dyDescent="0.2">
      <c r="A11" s="505" t="str">
        <f>Summary!A10</f>
        <v>Jeweler</v>
      </c>
      <c r="B11" s="506"/>
      <c r="C11" s="296" t="str">
        <f>IF(Badges!Q144="C","C",IF(Badges!Q144="P","P",""))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IF(Badges!Q288="A","A"," ")</f>
        <v xml:space="preserve"> </v>
      </c>
    </row>
    <row r="12" spans="1:21" x14ac:dyDescent="0.2">
      <c r="A12" s="497" t="str">
        <f>Summary!A11</f>
        <v>Gardener</v>
      </c>
      <c r="B12" s="498"/>
      <c r="C12" s="297" t="str">
        <f>IF(Badges!Q167="C","C",IF(Badges!Q167="P","P",""))</f>
        <v/>
      </c>
      <c r="E12" s="292"/>
      <c r="F12" s="293" t="str">
        <f>Badges!C66</f>
        <v>Make a simple instrument</v>
      </c>
      <c r="G12" s="295" t="str">
        <f>IF(Badges!Q66="A","A"," ")</f>
        <v xml:space="preserve"> </v>
      </c>
      <c r="I12" s="292"/>
      <c r="J12" s="293" t="str">
        <f>Badges!C140</f>
        <v>Make jewelry for a friend</v>
      </c>
      <c r="K12" s="295" t="str">
        <f>IF(Badges!Q140="A","A","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IF(Badges!Q190="C","C",IF(Badges!Q190="P","P",""))</f>
        <v/>
      </c>
      <c r="E13" s="292"/>
      <c r="F13" s="293" t="str">
        <f>Badges!C67</f>
        <v>Compose your own song</v>
      </c>
      <c r="G13" s="295" t="str">
        <f>IF(Badges!Q67="A","A"," ")</f>
        <v xml:space="preserve"> </v>
      </c>
      <c r="I13" s="292"/>
      <c r="J13" s="293" t="str">
        <f>Badges!C141</f>
        <v>Make jewelry for the girls in your</v>
      </c>
      <c r="K13" s="295" t="str">
        <f>IF(Badges!Q141="A","A"," ")</f>
        <v xml:space="preserve"> </v>
      </c>
      <c r="M13" s="292"/>
      <c r="N13" s="293" t="str">
        <f>Badges!C216</f>
        <v>Get a bike ready to ride</v>
      </c>
      <c r="O13" s="295" t="str">
        <f>IF(Badges!Q216="A","A"," ")</f>
        <v xml:space="preserve"> </v>
      </c>
      <c r="Q13" s="292"/>
      <c r="R13" s="293" t="str">
        <f>Badges!C290</f>
        <v>Do it yourself</v>
      </c>
      <c r="S13" s="295" t="str">
        <f>IF(Badges!Q290="A","A"," ")</f>
        <v xml:space="preserve"> </v>
      </c>
    </row>
    <row r="14" spans="1:21" x14ac:dyDescent="0.2">
      <c r="A14" s="497" t="str">
        <f>Summary!A13</f>
        <v>Camper</v>
      </c>
      <c r="B14" s="498"/>
      <c r="C14" s="297" t="str">
        <f>IF(Badges!Q213="C","C",IF(Badges!Q213="P","P",""))</f>
        <v/>
      </c>
      <c r="E14" s="292"/>
      <c r="F14" s="293" t="str">
        <f>Badges!C68</f>
        <v>Make up lyrics to a song</v>
      </c>
      <c r="G14" s="295" t="str">
        <f>IF(Badges!Q68="A","A"," ")</f>
        <v xml:space="preserve"> </v>
      </c>
      <c r="I14" s="292"/>
      <c r="J14" s="293" t="str">
        <f>Badges!C142</f>
        <v>Make jewelry for a relative</v>
      </c>
      <c r="K14" s="295" t="str">
        <f>IF(Badges!Q142="A","A"," ")</f>
        <v xml:space="preserve"> </v>
      </c>
      <c r="M14" s="292"/>
      <c r="N14" s="293" t="str">
        <f>Badges!C217</f>
        <v>Help take care of a car</v>
      </c>
      <c r="O14" s="295" t="str">
        <f>IF(Badges!Q217="A","A"," ")</f>
        <v xml:space="preserve"> </v>
      </c>
      <c r="Q14" s="292"/>
      <c r="R14" s="293" t="str">
        <f>Badges!C291</f>
        <v>Make two or three accessories</v>
      </c>
      <c r="S14" s="295" t="str">
        <f>IF(Badges!Q291="A","A"," ")</f>
        <v xml:space="preserve"> </v>
      </c>
    </row>
    <row r="15" spans="1:21" x14ac:dyDescent="0.2">
      <c r="A15" s="502" t="str">
        <f>Summary!A14</f>
        <v>Independence</v>
      </c>
      <c r="B15" s="503"/>
      <c r="C15" s="298" t="str">
        <f>IF(Badges!Q236="C","C",IF(Badges!Q236="P","P",""))</f>
        <v/>
      </c>
      <c r="E15" s="292">
        <v>5</v>
      </c>
      <c r="F15" s="293" t="str">
        <f>Badges!C69</f>
        <v>Perform your music</v>
      </c>
      <c r="G15" s="294"/>
      <c r="I15" s="500" t="str">
        <f>Badges!B145</f>
        <v>Gardener</v>
      </c>
      <c r="J15" s="501"/>
      <c r="K15" s="501"/>
      <c r="M15" s="292"/>
      <c r="N15" s="293" t="str">
        <f>Badges!C218</f>
        <v>Use public transportation</v>
      </c>
      <c r="O15" s="295" t="str">
        <f>IF(Badges!Q218="A","A"," ")</f>
        <v xml:space="preserve"> </v>
      </c>
      <c r="Q15" s="292"/>
      <c r="R15" s="293" t="str">
        <f>Badges!C292</f>
        <v>Draw it out</v>
      </c>
      <c r="S15" s="295" t="str">
        <f>IF(Badges!Q292="A","A"," ")</f>
        <v xml:space="preserve"> </v>
      </c>
    </row>
    <row r="16" spans="1:21" x14ac:dyDescent="0.2">
      <c r="A16" s="504" t="str">
        <f>Summary!A15</f>
        <v>It's Your Story -- Tell It!</v>
      </c>
      <c r="B16" s="504"/>
      <c r="C16" s="504"/>
      <c r="E16" s="292"/>
      <c r="F16" s="293" t="str">
        <f>Badges!C70</f>
        <v>Create a performance</v>
      </c>
      <c r="G16" s="295" t="str">
        <f>IF(Badges!Q70="A","A","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IF(Badges!Q260="C","C",IF(Badges!Q260="P","P",""))</f>
        <v/>
      </c>
      <c r="E17" s="292"/>
      <c r="F17" s="293" t="str">
        <f>Badges!C71</f>
        <v>Perform in a musical event</v>
      </c>
      <c r="G17" s="295" t="str">
        <f>IF(Badges!Q71="A","A"," ")</f>
        <v xml:space="preserve"> </v>
      </c>
      <c r="I17" s="292"/>
      <c r="J17" s="293" t="str">
        <f>Badges!C147</f>
        <v>Visit an outdoor garden</v>
      </c>
      <c r="K17" s="295" t="str">
        <f>IF(Badges!Q146="A","A"," ")</f>
        <v xml:space="preserve"> </v>
      </c>
      <c r="M17" s="292"/>
      <c r="N17" s="293" t="str">
        <f>Badges!C220</f>
        <v>Become a laundry expert</v>
      </c>
      <c r="O17" s="295" t="str">
        <f>IF(Badges!Q220="A","A"," ")</f>
        <v xml:space="preserve"> </v>
      </c>
      <c r="Q17" s="292"/>
      <c r="R17" s="293" t="str">
        <f>Badges!C294</f>
        <v>What are your chores/duties</v>
      </c>
      <c r="S17" s="295" t="str">
        <f>IF(Badges!Q294="A","A"," ")</f>
        <v xml:space="preserve"> </v>
      </c>
    </row>
    <row r="18" spans="1:19" x14ac:dyDescent="0.2">
      <c r="A18" s="497" t="str">
        <f>Summary!A17</f>
        <v>Animal Habitats</v>
      </c>
      <c r="B18" s="498"/>
      <c r="C18" s="297" t="str">
        <f>IF(Badges!Q283="C","C",IF(Badges!Q283="P","P",""))</f>
        <v/>
      </c>
      <c r="E18" s="292"/>
      <c r="F18" s="293" t="str">
        <f>Badges!C72</f>
        <v>Add to your skills</v>
      </c>
      <c r="G18" s="295" t="str">
        <f>IF(Badges!Q72="A","A"," ")</f>
        <v xml:space="preserve"> </v>
      </c>
      <c r="I18" s="292"/>
      <c r="J18" s="293" t="str">
        <f>Badges!C148</f>
        <v>Visit an indoor garden</v>
      </c>
      <c r="K18" s="295" t="str">
        <f>IF(Badges!Q147="A","A"," ")</f>
        <v xml:space="preserve"> </v>
      </c>
      <c r="M18" s="292"/>
      <c r="N18" s="293" t="str">
        <f>Badges!C221</f>
        <v>Learn two basic sewing skills-and</v>
      </c>
      <c r="O18" s="295" t="str">
        <f>IF(Badges!Q221="A","A"," ")</f>
        <v xml:space="preserve"> </v>
      </c>
      <c r="Q18" s="292"/>
      <c r="R18" s="293" t="str">
        <f>Badges!C295</f>
        <v>Food and meals</v>
      </c>
      <c r="S18" s="295" t="str">
        <f>IF(Badges!Q295="A","A"," ")</f>
        <v xml:space="preserve"> </v>
      </c>
    </row>
    <row r="19" spans="1:19" x14ac:dyDescent="0.2">
      <c r="A19" s="497" t="str">
        <f>Summary!A18</f>
        <v>Playing the Past</v>
      </c>
      <c r="B19" s="498"/>
      <c r="C19" s="297" t="str">
        <f>IF(Badges!Q306="C","C",IF(Badges!Q306="P","P",""))</f>
        <v/>
      </c>
      <c r="E19" s="500" t="str">
        <f>Badges!B75</f>
        <v>Entertainment Technology</v>
      </c>
      <c r="F19" s="501"/>
      <c r="G19" s="501"/>
      <c r="I19" s="292"/>
      <c r="J19" s="293" t="str">
        <f>Badges!C149</f>
        <v>Visit a landscaped garden</v>
      </c>
      <c r="K19" s="295" t="str">
        <f>IF(Badges!Q148="A","A"," ")</f>
        <v xml:space="preserve"> </v>
      </c>
      <c r="M19" s="292"/>
      <c r="N19" s="293" t="str">
        <f>Badges!C222</f>
        <v>Try on the role of clothes</v>
      </c>
      <c r="O19" s="295" t="str">
        <f>IF(Badges!Q222="A","A"," ")</f>
        <v xml:space="preserve"> </v>
      </c>
      <c r="Q19" s="292"/>
      <c r="R19" s="293" t="str">
        <f>Badges!C296</f>
        <v>Home Sweet Home</v>
      </c>
      <c r="S19" s="295" t="str">
        <f>IF(Badges!Q296="A","A"," ")</f>
        <v xml:space="preserve"> </v>
      </c>
    </row>
    <row r="20" spans="1:19" x14ac:dyDescent="0.2">
      <c r="A20" s="497" t="str">
        <f>Summary!A19</f>
        <v>Product Designer</v>
      </c>
      <c r="B20" s="498"/>
      <c r="C20" s="297" t="str">
        <f>IF(Badges!Q329="C","C",IF(Badges!Q329="P","P",""))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IF(Badges!Q352="C","C",IF(Badges!Q352="P","P",""))</f>
        <v/>
      </c>
      <c r="E21" s="292"/>
      <c r="F21" s="293" t="str">
        <f>Badges!C77</f>
        <v>Make a flip book</v>
      </c>
      <c r="G21" s="295" t="str">
        <f>IF(Badges!Q77="A","A"," ")</f>
        <v xml:space="preserve"> </v>
      </c>
      <c r="I21" s="292"/>
      <c r="J21" s="293" t="str">
        <f>Badges!C151</f>
        <v>Plan your dream garden</v>
      </c>
      <c r="K21" s="295" t="str">
        <f>IF(Badges!Q150="A","A"," ")</f>
        <v xml:space="preserve"> </v>
      </c>
      <c r="M21" s="292"/>
      <c r="N21" s="293" t="str">
        <f>Badges!C224</f>
        <v>At school</v>
      </c>
      <c r="O21" s="295" t="str">
        <f>IF(Badges!Q224="A","A"," ")</f>
        <v xml:space="preserve"> </v>
      </c>
      <c r="Q21" s="292"/>
      <c r="R21" s="293" t="str">
        <f>Badges!C298</f>
        <v>Make music</v>
      </c>
      <c r="S21" s="295" t="str">
        <f>IF(Badges!Q298="A","A"," ")</f>
        <v xml:space="preserve"> </v>
      </c>
    </row>
    <row r="22" spans="1:19" x14ac:dyDescent="0.2">
      <c r="A22" s="299"/>
      <c r="B22" s="300"/>
      <c r="C22" s="340"/>
      <c r="E22" s="292"/>
      <c r="F22" s="293" t="str">
        <f>Badges!C78</f>
        <v>Play around with stop-action</v>
      </c>
      <c r="G22" s="295" t="str">
        <f>IF(Badges!Q78="A","A"," ")</f>
        <v xml:space="preserve"> </v>
      </c>
      <c r="I22" s="292"/>
      <c r="J22" s="293" t="str">
        <f>Badges!C152</f>
        <v>Look into surprising gardens</v>
      </c>
      <c r="K22" s="295" t="str">
        <f>IF(Badges!Q151="A","A"," ")</f>
        <v xml:space="preserve"> </v>
      </c>
      <c r="M22" s="292"/>
      <c r="N22" s="293" t="str">
        <f>Badges!C225</f>
        <v>At home</v>
      </c>
      <c r="O22" s="295" t="str">
        <f>IF(Badges!Q225="A","A"," ")</f>
        <v xml:space="preserve"> </v>
      </c>
      <c r="Q22" s="292"/>
      <c r="R22" s="293" t="str">
        <f>Badges!C299</f>
        <v>Play a game-or two</v>
      </c>
      <c r="S22" s="295" t="str">
        <f>IF(Badges!Q299="A","A"," ")</f>
        <v xml:space="preserve"> </v>
      </c>
    </row>
    <row r="23" spans="1:19" x14ac:dyDescent="0.2">
      <c r="A23" s="500" t="str">
        <f>Badges!B6</f>
        <v>Digital Photographer</v>
      </c>
      <c r="B23" s="501"/>
      <c r="C23" s="501"/>
      <c r="E23" s="292"/>
      <c r="F23" s="293" t="str">
        <f>Badges!C79</f>
        <v>Make your own thaumatrope</v>
      </c>
      <c r="G23" s="295" t="str">
        <f>IF(Badges!Q79="A","A"," ")</f>
        <v xml:space="preserve"> </v>
      </c>
      <c r="I23" s="292"/>
      <c r="J23" s="293" t="str">
        <f>Badges!C153</f>
        <v>Make a mini Zen garden</v>
      </c>
      <c r="K23" s="295" t="str">
        <f>IF(Badges!Q152="A","A"," ")</f>
        <v xml:space="preserve"> </v>
      </c>
      <c r="M23" s="292"/>
      <c r="N23" s="293" t="str">
        <f>Badges!C226</f>
        <v>With your friends</v>
      </c>
      <c r="O23" s="295" t="str">
        <f>IF(Badges!Q226="A","A"," ")</f>
        <v xml:space="preserve"> </v>
      </c>
      <c r="Q23" s="292"/>
      <c r="R23" s="293" t="str">
        <f>Badges!C300</f>
        <v>Create art</v>
      </c>
      <c r="S23" s="295" t="str">
        <f>IF(Badges!Q300="A","A","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IF(Badges!Q8="A","A"," ")</f>
        <v xml:space="preserve"> </v>
      </c>
      <c r="E25" s="292"/>
      <c r="F25" s="293" t="str">
        <f>Badges!C81</f>
        <v>Use a free downloadable program</v>
      </c>
      <c r="G25" s="295" t="str">
        <f>IF(Badges!Q81="A","A"," ")</f>
        <v xml:space="preserve"> </v>
      </c>
      <c r="I25" s="292"/>
      <c r="J25" s="293" t="str">
        <f>Badges!C155</f>
        <v>Find six plants that will grow in your</v>
      </c>
      <c r="K25" s="295" t="str">
        <f>IF(Badges!Q154="A","A"," ")</f>
        <v xml:space="preserve"> </v>
      </c>
      <c r="M25" s="292"/>
      <c r="N25" s="293" t="str">
        <f>Badges!C228</f>
        <v>Solve a pesky plumbing problem</v>
      </c>
      <c r="O25" s="295" t="str">
        <f>IF(Badges!Q228="A","A"," ")</f>
        <v xml:space="preserve"> </v>
      </c>
      <c r="Q25" s="292"/>
      <c r="R25" s="293" t="str">
        <f>Badges!C302</f>
        <v>Make your own event</v>
      </c>
      <c r="S25" s="295" t="str">
        <f>IF(Badges!Q302="A","A"," ")</f>
        <v xml:space="preserve"> </v>
      </c>
    </row>
    <row r="26" spans="1:19" x14ac:dyDescent="0.2">
      <c r="A26" s="292"/>
      <c r="B26" s="293" t="str">
        <f>Badges!C9</f>
        <v>Visit a camera store</v>
      </c>
      <c r="C26" s="295" t="str">
        <f>IF(Badges!Q9="A","A"," ")</f>
        <v xml:space="preserve"> </v>
      </c>
      <c r="E26" s="292"/>
      <c r="F26" s="293" t="str">
        <f>Badges!C82</f>
        <v>Go onto an interactive site</v>
      </c>
      <c r="G26" s="295" t="str">
        <f>IF(Badges!Q82="A","A"," ")</f>
        <v xml:space="preserve"> </v>
      </c>
      <c r="I26" s="292"/>
      <c r="J26" s="293" t="str">
        <f>Badges!C156</f>
        <v>Find six plants that grow in different</v>
      </c>
      <c r="K26" s="295" t="str">
        <f>IF(Badges!Q155="A","A"," ")</f>
        <v xml:space="preserve"> </v>
      </c>
      <c r="M26" s="292"/>
      <c r="N26" s="293" t="str">
        <f>Badges!C229</f>
        <v>Clean to the beat</v>
      </c>
      <c r="O26" s="295" t="str">
        <f>IF(Badges!Q229="A","A"," ")</f>
        <v xml:space="preserve"> </v>
      </c>
      <c r="Q26" s="292"/>
      <c r="R26" s="293" t="str">
        <f>Badges!C303</f>
        <v>Have a living-history party</v>
      </c>
      <c r="S26" s="295" t="str">
        <f>IF(Badges!Q303="A","A"," ")</f>
        <v xml:space="preserve"> </v>
      </c>
    </row>
    <row r="27" spans="1:19" x14ac:dyDescent="0.2">
      <c r="A27" s="292"/>
      <c r="B27" s="293" t="str">
        <f>Badges!C10</f>
        <v>Teach yourself the basics</v>
      </c>
      <c r="C27" s="295" t="str">
        <f>IF(Badges!Q10="A","A"," ")</f>
        <v xml:space="preserve"> </v>
      </c>
      <c r="E27" s="292"/>
      <c r="F27" s="293" t="str">
        <f>Badges!C79</f>
        <v>Make your own thaumatrope</v>
      </c>
      <c r="G27" s="295" t="str">
        <f>IF(Badges!Q83="A","A"," ")</f>
        <v xml:space="preserve"> </v>
      </c>
      <c r="I27" s="292"/>
      <c r="J27" s="293" t="str">
        <f>Badges!C157</f>
        <v>Find six seasonal plants</v>
      </c>
      <c r="K27" s="295" t="str">
        <f>IF(Badges!Q156="A","A"," ")</f>
        <v xml:space="preserve"> </v>
      </c>
      <c r="M27" s="292"/>
      <c r="N27" s="293" t="str">
        <f>Badges!C230</f>
        <v>Hang something up</v>
      </c>
      <c r="O27" s="295" t="str">
        <f>IF(Badges!Q230="A","A"," ")</f>
        <v xml:space="preserve"> </v>
      </c>
      <c r="Q27" s="292"/>
      <c r="R27" s="293" t="str">
        <f>Badges!C304</f>
        <v>Attend a history-oriented event in</v>
      </c>
      <c r="S27" s="295" t="str">
        <f>IF(Badges!Q304="A","A","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IF(Badges!Q12="A","A"," ")</f>
        <v xml:space="preserve"> </v>
      </c>
      <c r="E29" s="292"/>
      <c r="F29" s="293" t="str">
        <f>Badges!C85</f>
        <v>Create a roller coaster with marbles</v>
      </c>
      <c r="G29" s="295" t="str">
        <f>IF(Badges!Q85="A","A"," ")</f>
        <v xml:space="preserve"> </v>
      </c>
      <c r="I29" s="292"/>
      <c r="J29" s="293" t="str">
        <f>Badges!C159</f>
        <v>Experiment with soil</v>
      </c>
      <c r="K29" s="295" t="str">
        <f>IF(Badges!Q158="A","A"," ")</f>
        <v xml:space="preserve"> </v>
      </c>
      <c r="M29" s="292"/>
      <c r="N29" s="293" t="str">
        <f>Badges!C232</f>
        <v>Stay home alone</v>
      </c>
      <c r="O29" s="295" t="str">
        <f>IF(Badges!Q232="A","A"," ")</f>
        <v xml:space="preserve"> </v>
      </c>
      <c r="Q29" s="292">
        <v>1</v>
      </c>
      <c r="R29" s="293" t="str">
        <f>Badges!C308</f>
        <v>Observe what makes a great</v>
      </c>
      <c r="S29" s="294"/>
    </row>
    <row r="30" spans="1:19" x14ac:dyDescent="0.2">
      <c r="A30" s="292"/>
      <c r="B30" s="293" t="str">
        <f>Badges!C13</f>
        <v>Photograph a pet</v>
      </c>
      <c r="C30" s="295" t="str">
        <f>IF(Badges!Q13="A","A"," ")</f>
        <v xml:space="preserve"> </v>
      </c>
      <c r="E30" s="292"/>
      <c r="F30" s="293" t="str">
        <f>Badges!C86</f>
        <v>Catapult some stuff</v>
      </c>
      <c r="G30" s="295" t="str">
        <f>IF(Badges!Q86="A","A"," ")</f>
        <v xml:space="preserve"> </v>
      </c>
      <c r="I30" s="292"/>
      <c r="J30" s="293" t="str">
        <f>Badges!C160</f>
        <v>Experiment with water</v>
      </c>
      <c r="K30" s="295" t="str">
        <f>IF(Badges!Q159="A","A"," ")</f>
        <v xml:space="preserve"> </v>
      </c>
      <c r="M30" s="292"/>
      <c r="N30" s="293" t="str">
        <f>Badges!C233</f>
        <v>Run a family errand</v>
      </c>
      <c r="O30" s="295" t="str">
        <f>IF(Badges!Q233="A","A"," ")</f>
        <v xml:space="preserve"> </v>
      </c>
      <c r="Q30" s="292"/>
      <c r="R30" s="293" t="str">
        <f>Badges!C309</f>
        <v>Choose a product you use at school</v>
      </c>
      <c r="S30" s="295" t="str">
        <f>IF(Badges!Q309="A","A"," ")</f>
        <v xml:space="preserve"> </v>
      </c>
    </row>
    <row r="31" spans="1:19" x14ac:dyDescent="0.2">
      <c r="A31" s="292"/>
      <c r="B31" s="293" t="str">
        <f>Badges!C14</f>
        <v>Photograph a landscape</v>
      </c>
      <c r="C31" s="295" t="str">
        <f>IF(Badges!Q14="A","A"," ")</f>
        <v xml:space="preserve"> </v>
      </c>
      <c r="E31" s="292"/>
      <c r="F31" s="293" t="str">
        <f>Badges!C83</f>
        <v>Talk to a developer</v>
      </c>
      <c r="G31" s="295" t="str">
        <f>IF(Badges!Q87="A","A"," ")</f>
        <v xml:space="preserve"> </v>
      </c>
      <c r="I31" s="292"/>
      <c r="J31" s="293" t="str">
        <f>Badges!C161</f>
        <v>Experiment with sunlight</v>
      </c>
      <c r="K31" s="295" t="str">
        <f>IF(Badges!Q160="A","A"," ")</f>
        <v xml:space="preserve"> </v>
      </c>
      <c r="M31" s="292"/>
      <c r="N31" s="293" t="str">
        <f>Badges!C234</f>
        <v>Go out with a friend</v>
      </c>
      <c r="O31" s="295" t="str">
        <f>IF(Badges!Q234="A","A"," ")</f>
        <v xml:space="preserve"> </v>
      </c>
      <c r="Q31" s="292"/>
      <c r="R31" s="293" t="str">
        <f>Badges!C310</f>
        <v>Choose a product from a hobby</v>
      </c>
      <c r="S31" s="295" t="str">
        <f>IF(Badges!Q310="A","A","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IF(Badges!Q311="A","A"," ")</f>
        <v xml:space="preserve"> </v>
      </c>
    </row>
    <row r="33" spans="1:19" x14ac:dyDescent="0.2">
      <c r="A33" s="292"/>
      <c r="B33" s="293" t="str">
        <f>Badges!C16</f>
        <v>Fix something</v>
      </c>
      <c r="C33" s="295" t="str">
        <f>IF(Badges!Q16="A","A"," ")</f>
        <v xml:space="preserve"> </v>
      </c>
      <c r="E33" s="292"/>
      <c r="F33" s="293" t="str">
        <f>Badges!C89</f>
        <v>Try the blue screen</v>
      </c>
      <c r="G33" s="295" t="str">
        <f>IF(Badges!Q89="A","A"," ")</f>
        <v xml:space="preserve"> </v>
      </c>
      <c r="I33" s="292"/>
      <c r="J33" s="293" t="str">
        <f>Badges!C163</f>
        <v>Plant an outdoor garden</v>
      </c>
      <c r="K33" s="295" t="str">
        <f>IF(Badges!Q162="A","A","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IF(Badges!Q17="A","A"," ")</f>
        <v xml:space="preserve"> </v>
      </c>
      <c r="E34" s="292"/>
      <c r="F34" s="293" t="str">
        <f>Badges!C90</f>
        <v>Play makeup artist</v>
      </c>
      <c r="G34" s="295" t="str">
        <f>IF(Badges!Q90="A","A"," ")</f>
        <v xml:space="preserve"> </v>
      </c>
      <c r="I34" s="292"/>
      <c r="J34" s="293" t="str">
        <f>Badges!C164</f>
        <v>Plant an indoor garden</v>
      </c>
      <c r="K34" s="295" t="str">
        <f>IF(Badges!Q163="A","A"," ")</f>
        <v xml:space="preserve"> </v>
      </c>
      <c r="M34" s="292"/>
      <c r="N34" s="293" t="str">
        <f>Badges!C240</f>
        <v>With an adult, visit an official</v>
      </c>
      <c r="O34" s="295" t="str">
        <f>IF(Badges!Q240="A","A"," ")</f>
        <v xml:space="preserve"> </v>
      </c>
      <c r="Q34" s="292"/>
      <c r="R34" s="293" t="str">
        <f>Badges!C313</f>
        <v>Observe</v>
      </c>
      <c r="S34" s="295" t="str">
        <f>IF(Badges!Q313="A","A"," ")</f>
        <v xml:space="preserve"> </v>
      </c>
    </row>
    <row r="35" spans="1:19" x14ac:dyDescent="0.2">
      <c r="A35" s="292"/>
      <c r="B35" s="293" t="str">
        <f>Badges!C18</f>
        <v>Add something</v>
      </c>
      <c r="C35" s="295" t="str">
        <f>IF(Badges!Q18="A","A"," ")</f>
        <v xml:space="preserve"> </v>
      </c>
      <c r="E35" s="292"/>
      <c r="F35" s="293" t="str">
        <f>Badges!C87</f>
        <v>Figure out centrifugal force</v>
      </c>
      <c r="G35" s="295" t="str">
        <f>IF(Badges!Q91="A","A"," ")</f>
        <v xml:space="preserve"> </v>
      </c>
      <c r="I35" s="292"/>
      <c r="J35" s="293" t="str">
        <f>Badges!C165</f>
        <v>Help with planting at a community</v>
      </c>
      <c r="K35" s="295" t="str">
        <f>IF(Badges!Q164="A","A"," ")</f>
        <v xml:space="preserve"> </v>
      </c>
      <c r="M35" s="292"/>
      <c r="N35" s="293" t="str">
        <f>Badges!C241</f>
        <v>Invite a geocacher to talk to you</v>
      </c>
      <c r="O35" s="295" t="str">
        <f>IF(Badges!Q241="A","A"," ")</f>
        <v xml:space="preserve"> </v>
      </c>
      <c r="Q35" s="292"/>
      <c r="R35" s="293" t="str">
        <f>Badges!C314</f>
        <v>Interview</v>
      </c>
      <c r="S35" s="295" t="str">
        <f>IF(Badges!Q314="A","A","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IF(Badges!Q242="A","A"," ")</f>
        <v xml:space="preserve"> </v>
      </c>
      <c r="Q36" s="292"/>
      <c r="R36" s="293" t="str">
        <f>Badges!C315</f>
        <v>Photograph</v>
      </c>
      <c r="S36" s="295" t="str">
        <f>IF(Badges!Q315="A","A"," ")</f>
        <v xml:space="preserve"> </v>
      </c>
    </row>
    <row r="37" spans="1:19" ht="12.75" customHeight="1" x14ac:dyDescent="0.2">
      <c r="A37" s="292"/>
      <c r="B37" s="293" t="str">
        <f>Badges!C20</f>
        <v>Create a collage</v>
      </c>
      <c r="C37" s="295" t="str">
        <f>IF(Badges!Q20="A","A"," ")</f>
        <v xml:space="preserve"> </v>
      </c>
      <c r="E37" s="292"/>
      <c r="F37" s="293" t="str">
        <f>Badges!C93</f>
        <v>Experiment with acoustics</v>
      </c>
      <c r="G37" s="295" t="str">
        <f>IF(Badges!Q93="A","A","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IF(Badges!Q21="A","A"," ")</f>
        <v xml:space="preserve"> </v>
      </c>
      <c r="E38" s="292"/>
      <c r="F38" s="293" t="str">
        <f>Badges!C94</f>
        <v>Go on an elephant hike</v>
      </c>
      <c r="G38" s="295" t="str">
        <f>IF(Badges!Q94="A","A"," ")</f>
        <v xml:space="preserve"> </v>
      </c>
      <c r="I38" s="292"/>
      <c r="J38" s="293" t="str">
        <f>Badges!C170</f>
        <v>Ask an adult helper to find and</v>
      </c>
      <c r="K38" s="295" t="str">
        <f>IF(Badges!Q170="A","A"," ")</f>
        <v xml:space="preserve"> </v>
      </c>
      <c r="M38" s="292"/>
      <c r="N38" s="293" t="str">
        <f>Badges!C244</f>
        <v>Find the GPS coordinates of three</v>
      </c>
      <c r="O38" s="295" t="str">
        <f>IF(Badges!Q244="A","A"," ")</f>
        <v xml:space="preserve"> </v>
      </c>
      <c r="Q38" s="292"/>
      <c r="R38" s="293" t="str">
        <f>Badges!C317</f>
        <v>Step by step</v>
      </c>
      <c r="S38" s="295" t="str">
        <f>IF(Badges!Q317="A","A"," ")</f>
        <v xml:space="preserve"> </v>
      </c>
    </row>
    <row r="39" spans="1:19" x14ac:dyDescent="0.2">
      <c r="A39" s="292"/>
      <c r="B39" s="293" t="str">
        <f>Badges!C22</f>
        <v>Make a gift for someone special</v>
      </c>
      <c r="C39" s="295" t="str">
        <f>IF(Badges!Q22="A","A"," ")</f>
        <v xml:space="preserve"> </v>
      </c>
      <c r="E39" s="292"/>
      <c r="F39" s="293" t="str">
        <f>Badges!C91</f>
        <v>Make your own 3-D glasses</v>
      </c>
      <c r="G39" s="295" t="str">
        <f>IF(Badges!Q95="A","A"," ")</f>
        <v xml:space="preserve"> </v>
      </c>
      <c r="I39" s="292"/>
      <c r="J39" s="293" t="str">
        <f>Badges!C171</f>
        <v>Shake up a room</v>
      </c>
      <c r="K39" s="295" t="str">
        <f>IF(Badges!Q171="A","A"," ")</f>
        <v xml:space="preserve"> </v>
      </c>
      <c r="M39" s="292"/>
      <c r="N39" s="293" t="str">
        <f>Badges!C245</f>
        <v>Hide an item for a friend to find</v>
      </c>
      <c r="O39" s="295" t="str">
        <f>IF(Badges!Q245="A","A"," ")</f>
        <v xml:space="preserve"> </v>
      </c>
      <c r="Q39" s="292"/>
      <c r="R39" s="293" t="str">
        <f>Badges!C318</f>
        <v>Draw the product</v>
      </c>
      <c r="S39" s="295" t="str">
        <f>IF(Badges!Q318="A","A","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IF(Badges!Q172="A","A"," ")</f>
        <v xml:space="preserve"> </v>
      </c>
      <c r="M40" s="292"/>
      <c r="N40" s="293" t="str">
        <f>Badges!C246</f>
        <v>Go on a photo hunt</v>
      </c>
      <c r="O40" s="295" t="str">
        <f>IF(Badges!Q246="A","A"," ")</f>
        <v xml:space="preserve"> </v>
      </c>
      <c r="Q40" s="292"/>
      <c r="R40" s="293" t="str">
        <f>Badges!C319</f>
        <v>Analyze a group of products</v>
      </c>
      <c r="S40" s="295" t="str">
        <f>IF(Badges!Q319="A","A"," ")</f>
        <v xml:space="preserve"> </v>
      </c>
    </row>
    <row r="41" spans="1:19" x14ac:dyDescent="0.2">
      <c r="A41" s="292"/>
      <c r="B41" s="293" t="str">
        <f>Badges!C24</f>
        <v>Make a digital album</v>
      </c>
      <c r="C41" s="295" t="str">
        <f>IF(Badges!Q24="A","A","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IF(Badges!Q25="A","A"," ")</f>
        <v xml:space="preserve"> </v>
      </c>
      <c r="E42" s="292"/>
      <c r="F42" s="293" t="str">
        <f>Badges!C100</f>
        <v>Write one haiku and one limerick</v>
      </c>
      <c r="G42" s="295" t="str">
        <f>IF(Badges!Q100="A","A"," ")</f>
        <v xml:space="preserve"> </v>
      </c>
      <c r="I42" s="292"/>
      <c r="J42" s="293" t="str">
        <f>Badges!C174</f>
        <v>Learn some classic codes</v>
      </c>
      <c r="K42" s="295" t="str">
        <f>IF(Badges!Q174="A","A"," ")</f>
        <v xml:space="preserve"> </v>
      </c>
      <c r="M42" s="292"/>
      <c r="N42" s="293" t="str">
        <f>Badges!C248</f>
        <v>Make something that represents</v>
      </c>
      <c r="O42" s="295" t="str">
        <f>IF(Badges!Q248="A","A"," ")</f>
        <v xml:space="preserve"> </v>
      </c>
      <c r="Q42" s="292"/>
      <c r="R42" s="293" t="str">
        <f>Badges!C321</f>
        <v>From terrible to terrific</v>
      </c>
      <c r="S42" s="295" t="str">
        <f>IF(Badges!Q321="A","A"," ")</f>
        <v xml:space="preserve"> </v>
      </c>
    </row>
    <row r="43" spans="1:19" ht="12.75" customHeight="1" x14ac:dyDescent="0.2">
      <c r="A43" s="292"/>
      <c r="B43" s="293" t="str">
        <f>Badges!C26</f>
        <v>Start an online photo journal</v>
      </c>
      <c r="C43" s="295" t="str">
        <f>IF(Badges!Q26="A","A"," ")</f>
        <v xml:space="preserve"> </v>
      </c>
      <c r="E43" s="292"/>
      <c r="F43" s="293" t="str">
        <f>Badges!C101</f>
        <v>Write one sonnet</v>
      </c>
      <c r="G43" s="295" t="str">
        <f>IF(Badges!Q101="A","A"," ")</f>
        <v xml:space="preserve"> </v>
      </c>
      <c r="I43" s="292"/>
      <c r="J43" s="293" t="str">
        <f>Badges!C175</f>
        <v>Create your own code with your</v>
      </c>
      <c r="K43" s="295" t="str">
        <f>IF(Badges!Q175="A","A"," ")</f>
        <v xml:space="preserve"> </v>
      </c>
      <c r="M43" s="292"/>
      <c r="N43" s="293" t="str">
        <f>Badges!C249</f>
        <v>Make a piece of jewelry</v>
      </c>
      <c r="O43" s="295" t="str">
        <f>IF(Badges!Q249="A","A"," ")</f>
        <v xml:space="preserve"> </v>
      </c>
      <c r="Q43" s="292"/>
      <c r="R43" s="293" t="str">
        <f>Badges!C322</f>
        <v>Troubleshoot</v>
      </c>
      <c r="S43" s="295" t="str">
        <f>IF(Badges!Q322="A","A"," ")</f>
        <v xml:space="preserve"> </v>
      </c>
    </row>
    <row r="44" spans="1:19" x14ac:dyDescent="0.2">
      <c r="A44" s="500" t="str">
        <f>Badges!B29</f>
        <v>Staying Fit</v>
      </c>
      <c r="B44" s="501"/>
      <c r="C44" s="501"/>
      <c r="E44" s="292"/>
      <c r="F44" s="293" t="str">
        <f>Badges!C102</f>
        <v>Write a free-verse poem</v>
      </c>
      <c r="G44" s="295" t="str">
        <f>IF(Badges!Q102="A","A"," ")</f>
        <v xml:space="preserve"> </v>
      </c>
      <c r="I44" s="292"/>
      <c r="J44" s="293" t="str">
        <f>Badges!C176</f>
        <v>Make invisible inks</v>
      </c>
      <c r="K44" s="295" t="str">
        <f>IF(Badges!Q176="A","A"," ")</f>
        <v xml:space="preserve"> </v>
      </c>
      <c r="M44" s="292"/>
      <c r="N44" s="293" t="str">
        <f>Badges!C250</f>
        <v>Make something that represents</v>
      </c>
      <c r="O44" s="295" t="str">
        <f>IF(Badges!Q250="A","A"," ")</f>
        <v xml:space="preserve"> </v>
      </c>
      <c r="Q44" s="292"/>
      <c r="R44" s="293" t="str">
        <f>Badges!C323</f>
        <v>Fire the product, keep the job</v>
      </c>
      <c r="S44" s="295" t="str">
        <f>IF(Badges!Q323="A","A","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IF(Badges!Q31="A","A"," ")</f>
        <v xml:space="preserve"> </v>
      </c>
      <c r="E46" s="292"/>
      <c r="F46" s="293" t="str">
        <f>Badges!C104</f>
        <v>Mystery</v>
      </c>
      <c r="G46" s="295" t="str">
        <f>IF(Badges!Q104="A","A"," ")</f>
        <v xml:space="preserve"> </v>
      </c>
      <c r="I46" s="292"/>
      <c r="J46" s="293" t="str">
        <f>Badges!C178</f>
        <v>Study three sets of prints</v>
      </c>
      <c r="K46" s="295" t="str">
        <f>IF(Badges!Q178="A","A"," ")</f>
        <v xml:space="preserve"> </v>
      </c>
      <c r="M46" s="292"/>
      <c r="N46" s="293" t="str">
        <f>Badges!C252</f>
        <v>Make it a hiking adventure</v>
      </c>
      <c r="O46" s="295" t="str">
        <f>IF(Badges!Q252="A","A"," ")</f>
        <v xml:space="preserve"> </v>
      </c>
      <c r="Q46" s="292"/>
      <c r="R46" s="293" t="str">
        <f>Badges!C325</f>
        <v>Draw your idea</v>
      </c>
      <c r="S46" s="295" t="str">
        <f>IF(Badges!Q325="A","A"," ")</f>
        <v xml:space="preserve"> </v>
      </c>
    </row>
    <row r="47" spans="1:19" x14ac:dyDescent="0.2">
      <c r="A47" s="292"/>
      <c r="B47" s="293" t="str">
        <f>Badges!C32</f>
        <v>Find a way to make your day more</v>
      </c>
      <c r="C47" s="295" t="str">
        <f>IF(Badges!Q32="A","A"," ")</f>
        <v xml:space="preserve"> </v>
      </c>
      <c r="E47" s="292"/>
      <c r="F47" s="293" t="str">
        <f>Badges!C105</f>
        <v>Humor</v>
      </c>
      <c r="G47" s="295" t="str">
        <f>IF(Badges!Q105="A","A"," ")</f>
        <v xml:space="preserve"> </v>
      </c>
      <c r="I47" s="292"/>
      <c r="J47" s="293" t="str">
        <f>Badges!C179</f>
        <v>Make your own identity card</v>
      </c>
      <c r="K47" s="295" t="str">
        <f>IF(Badges!Q179="A","A"," ")</f>
        <v xml:space="preserve"> </v>
      </c>
      <c r="M47" s="292"/>
      <c r="N47" s="293" t="str">
        <f>Badges!C253</f>
        <v>Take a multi-cache adventure</v>
      </c>
      <c r="O47" s="295" t="str">
        <f>IF(Badges!Q253="A","A"," ")</f>
        <v xml:space="preserve"> </v>
      </c>
      <c r="Q47" s="292"/>
      <c r="R47" s="293" t="str">
        <f>Badges!C326</f>
        <v>Build a prototype</v>
      </c>
      <c r="S47" s="295" t="str">
        <f>IF(Badges!Q326="A","A"," ")</f>
        <v xml:space="preserve"> </v>
      </c>
    </row>
    <row r="48" spans="1:19" x14ac:dyDescent="0.2">
      <c r="A48" s="292"/>
      <c r="B48" s="293" t="str">
        <f>Badges!C33</f>
        <v>Forget being a couch potato</v>
      </c>
      <c r="C48" s="295" t="str">
        <f>IF(Badges!Q33="A","A"," ")</f>
        <v xml:space="preserve"> </v>
      </c>
      <c r="E48" s="292"/>
      <c r="F48" s="293" t="str">
        <f>Badges!C106</f>
        <v>Adventure</v>
      </c>
      <c r="G48" s="295" t="str">
        <f>IF(Badges!Q106="A","A"," ")</f>
        <v xml:space="preserve"> </v>
      </c>
      <c r="I48" s="292"/>
      <c r="J48" s="293" t="str">
        <f>Badges!C180</f>
        <v>Get fingerprinted at your local police</v>
      </c>
      <c r="K48" s="295" t="str">
        <f>IF(Badges!Q180="A","A"," ")</f>
        <v xml:space="preserve"> </v>
      </c>
      <c r="M48" s="292"/>
      <c r="N48" s="293" t="str">
        <f>Badges!C254</f>
        <v>Go on a themed adventure</v>
      </c>
      <c r="O48" s="295" t="str">
        <f>IF(Badges!Q254="A","A"," ")</f>
        <v xml:space="preserve"> </v>
      </c>
      <c r="Q48" s="292"/>
      <c r="R48" s="293" t="str">
        <f>Badges!C327</f>
        <v>Make your change on the original</v>
      </c>
      <c r="S48" s="295" t="str">
        <f>IF(Badges!Q327="A","A","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IF(Badges!Q35="A","A"," ")</f>
        <v xml:space="preserve"> </v>
      </c>
      <c r="E50" s="292"/>
      <c r="F50" s="293" t="str">
        <f>Badges!C108</f>
        <v>A favorite Girl Scout memory</v>
      </c>
      <c r="G50" s="295" t="str">
        <f>IF(Badges!Q108="A","A"," ")</f>
        <v xml:space="preserve"> </v>
      </c>
      <c r="I50" s="292"/>
      <c r="J50" s="293" t="str">
        <f>Badges!C182</f>
        <v>Look at three kinds of "evidence"</v>
      </c>
      <c r="K50" s="295" t="str">
        <f>IF(Badges!Q182="A","A"," ")</f>
        <v xml:space="preserve"> </v>
      </c>
      <c r="M50" s="292"/>
      <c r="N50" s="293" t="str">
        <f>Badges!C256</f>
        <v>Make a bug go around the world</v>
      </c>
      <c r="O50" s="295" t="str">
        <f>IF(Badges!Q256="A","A"," ")</f>
        <v xml:space="preserve"> </v>
      </c>
      <c r="Q50" s="292">
        <v>1</v>
      </c>
      <c r="R50" s="293" t="str">
        <f>Badges!C331</f>
        <v>Hold a conversation</v>
      </c>
      <c r="S50" s="294"/>
    </row>
    <row r="51" spans="1:19" x14ac:dyDescent="0.2">
      <c r="A51" s="292"/>
      <c r="B51" s="293" t="str">
        <f>Badges!C36</f>
        <v>Play a brainstorm game</v>
      </c>
      <c r="C51" s="295" t="str">
        <f>IF(Badges!Q36="A","A"," ")</f>
        <v xml:space="preserve"> </v>
      </c>
      <c r="E51" s="292"/>
      <c r="F51" s="293" t="str">
        <f>Badges!C109</f>
        <v>A memorable day</v>
      </c>
      <c r="G51" s="295" t="str">
        <f>IF(Badges!Q109="A","A"," ")</f>
        <v xml:space="preserve"> </v>
      </c>
      <c r="I51" s="292"/>
      <c r="J51" s="293" t="str">
        <f>Badges!C183</f>
        <v>Find out about DNA</v>
      </c>
      <c r="K51" s="295" t="str">
        <f>IF(Badges!Q183="A","A"," ")</f>
        <v xml:space="preserve"> </v>
      </c>
      <c r="M51" s="292"/>
      <c r="N51" s="293" t="str">
        <f>Badges!C257</f>
        <v>Have your bug follow the girls</v>
      </c>
      <c r="O51" s="295" t="str">
        <f>IF(Badges!Q257="A","A"," ")</f>
        <v xml:space="preserve"> </v>
      </c>
      <c r="Q51" s="292"/>
      <c r="R51" s="293" t="str">
        <f>Badges!C332</f>
        <v>Practice conversation starters</v>
      </c>
      <c r="S51" s="295" t="str">
        <f>IF(Badges!Q332="A","A"," ")</f>
        <v xml:space="preserve"> </v>
      </c>
    </row>
    <row r="52" spans="1:19" x14ac:dyDescent="0.2">
      <c r="A52" s="292"/>
      <c r="B52" s="293" t="str">
        <f>Badges!C37</f>
        <v>Nutrient scavenger hunt</v>
      </c>
      <c r="C52" s="295" t="str">
        <f>IF(Badges!Q37="A","A"," ")</f>
        <v xml:space="preserve"> </v>
      </c>
      <c r="E52" s="292"/>
      <c r="F52" s="293" t="str">
        <f>Badges!C110</f>
        <v>A big adventure</v>
      </c>
      <c r="G52" s="295" t="str">
        <f>IF(Badges!Q110="A","A"," ")</f>
        <v xml:space="preserve"> </v>
      </c>
      <c r="I52" s="292"/>
      <c r="J52" s="293" t="str">
        <f>Badges!C184</f>
        <v>Detect handwriting details</v>
      </c>
      <c r="K52" s="295" t="str">
        <f>IF(Badges!Q184="A","A"," ")</f>
        <v xml:space="preserve"> </v>
      </c>
      <c r="M52" s="292"/>
      <c r="N52" s="293" t="str">
        <f>Badges!C258</f>
        <v>Track a bug's travels</v>
      </c>
      <c r="O52" s="295" t="str">
        <f>IF(Badges!Q258="A","A"," ")</f>
        <v xml:space="preserve"> </v>
      </c>
      <c r="Q52" s="292"/>
      <c r="R52" s="293" t="str">
        <f>Badges!C333</f>
        <v>Invite an expert to come talk about</v>
      </c>
      <c r="S52" s="295" t="str">
        <f>IF(Badges!Q333="A","A","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IF(Badges!Q334="A","A"," ")</f>
        <v xml:space="preserve"> </v>
      </c>
    </row>
    <row r="54" spans="1:19" x14ac:dyDescent="0.2">
      <c r="A54" s="292"/>
      <c r="B54" s="293" t="str">
        <f>Badges!C39</f>
        <v>Dear self</v>
      </c>
      <c r="C54" s="295" t="str">
        <f>IF(Badges!Q39="A","A"," ")</f>
        <v xml:space="preserve"> </v>
      </c>
      <c r="E54" s="292"/>
      <c r="F54" s="293" t="str">
        <f>Badges!C112</f>
        <v>An interview article</v>
      </c>
      <c r="G54" s="295" t="str">
        <f>IF(Badges!Q112="A","A"," ")</f>
        <v xml:space="preserve"> </v>
      </c>
      <c r="I54" s="292"/>
      <c r="J54" s="293" t="str">
        <f>Badges!C186</f>
        <v>Ask friends to create a clue hunt</v>
      </c>
      <c r="K54" s="295" t="str">
        <f>IF(Badges!Q186="A","A","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IF(Badges!Q40="A","A"," ")</f>
        <v xml:space="preserve"> </v>
      </c>
      <c r="E55" s="292"/>
      <c r="F55" s="293" t="str">
        <f>Badges!C113</f>
        <v>A news story</v>
      </c>
      <c r="G55" s="295" t="str">
        <f>IF(Badges!Q113="A","A"," ")</f>
        <v xml:space="preserve"> </v>
      </c>
      <c r="I55" s="292"/>
      <c r="J55" s="293" t="str">
        <f>Badges!C187</f>
        <v>Find clues "on the scene"</v>
      </c>
      <c r="K55" s="295" t="str">
        <f>IF(Badges!Q187="A","A"," ")</f>
        <v xml:space="preserve"> </v>
      </c>
      <c r="M55" s="292"/>
      <c r="N55" s="293" t="str">
        <f>Badges!C263</f>
        <v>Observe a pet or tame animal</v>
      </c>
      <c r="O55" s="295" t="str">
        <f>IF(Badges!Q263="A","A"," ")</f>
        <v xml:space="preserve"> </v>
      </c>
      <c r="Q55" s="292"/>
      <c r="R55" s="293" t="str">
        <f>Badges!C336</f>
        <v>Brainstorm five things not to do at</v>
      </c>
      <c r="S55" s="295" t="str">
        <f>IF(Badges!Q336="A","A"," ")</f>
        <v xml:space="preserve"> </v>
      </c>
    </row>
    <row r="56" spans="1:19" x14ac:dyDescent="0.2">
      <c r="A56" s="292"/>
      <c r="B56" s="293" t="str">
        <f>Badges!C41</f>
        <v>Create a stress-free zone</v>
      </c>
      <c r="C56" s="295" t="str">
        <f>IF(Badges!Q41="A","A"," ")</f>
        <v xml:space="preserve"> </v>
      </c>
      <c r="E56" s="292"/>
      <c r="F56" s="293" t="str">
        <f>Badges!C114</f>
        <v>A "roundup" article</v>
      </c>
      <c r="G56" s="295" t="str">
        <f>IF(Badges!Q114="A","A"," ")</f>
        <v xml:space="preserve"> </v>
      </c>
      <c r="I56" s="292"/>
      <c r="J56" s="293" t="str">
        <f>Badges!C188</f>
        <v>Solve three online mysteries.</v>
      </c>
      <c r="K56" s="295" t="str">
        <f>IF(Badges!Q188="A","A"," ")</f>
        <v xml:space="preserve"> </v>
      </c>
      <c r="M56" s="292"/>
      <c r="N56" s="293" t="str">
        <f>Badges!C264</f>
        <v>Make a skit or puppet show about</v>
      </c>
      <c r="O56" s="295" t="str">
        <f>IF(Badges!Q264="A","A"," ")</f>
        <v xml:space="preserve"> </v>
      </c>
      <c r="Q56" s="292"/>
      <c r="R56" s="293" t="str">
        <f>Badges!C337</f>
        <v>Set the table</v>
      </c>
      <c r="S56" s="295" t="str">
        <f>IF(Badges!Q337="A","A","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IF(Badges!Q265="A","A"," ")</f>
        <v xml:space="preserve"> </v>
      </c>
      <c r="Q57" s="292"/>
      <c r="R57" s="293" t="str">
        <f>Badges!C338</f>
        <v>Study table manners from other</v>
      </c>
      <c r="S57" s="295" t="str">
        <f>IF(Badges!Q338="A","A"," ")</f>
        <v xml:space="preserve"> </v>
      </c>
    </row>
    <row r="58" spans="1:19" x14ac:dyDescent="0.2">
      <c r="A58" s="292"/>
      <c r="B58" s="293" t="str">
        <f>Badges!C43</f>
        <v>Review health websites</v>
      </c>
      <c r="C58" s="295" t="str">
        <f>IF(Badges!Q43="A","A"," ")</f>
        <v xml:space="preserve"> </v>
      </c>
      <c r="E58" s="292"/>
      <c r="F58" s="293" t="str">
        <f>Badges!C116</f>
        <v>A favorite animal</v>
      </c>
      <c r="G58" s="295" t="str">
        <f>IF(Badges!Q116="A","A","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IF(Badges!Q44="A","A"," ")</f>
        <v xml:space="preserve"> </v>
      </c>
      <c r="E59" s="292"/>
      <c r="F59" s="293" t="str">
        <f>Badges!C117</f>
        <v>A place you'd like to visit</v>
      </c>
      <c r="G59" s="295" t="str">
        <f>IF(Badges!Q117="A","A"," ")</f>
        <v xml:space="preserve"> </v>
      </c>
      <c r="I59" s="292"/>
      <c r="J59" s="293" t="str">
        <f>Badges!C193</f>
        <v>Talk to an experienced camper</v>
      </c>
      <c r="K59" s="295" t="str">
        <f>IF(Badges!Q193="A","A"," ")</f>
        <v xml:space="preserve"> </v>
      </c>
      <c r="M59" s="292"/>
      <c r="N59" s="293" t="str">
        <f>Badges!C267</f>
        <v>Visit a zoo or animal sanctuary</v>
      </c>
      <c r="O59" s="295" t="str">
        <f>IF(Badges!Q267="A","A"," ")</f>
        <v xml:space="preserve"> </v>
      </c>
      <c r="Q59" s="292"/>
      <c r="R59" s="293" t="str">
        <f>Badges!C340</f>
        <v>Wedding</v>
      </c>
      <c r="S59" s="295" t="str">
        <f>IF(Badges!Q340="A","A"," ")</f>
        <v xml:space="preserve"> </v>
      </c>
    </row>
    <row r="60" spans="1:19" x14ac:dyDescent="0.2">
      <c r="A60" s="292"/>
      <c r="B60" s="293" t="str">
        <f>Badges!C45</f>
        <v>Find truth in advertising</v>
      </c>
      <c r="C60" s="295" t="str">
        <f>IF(Badges!Q45="A","A"," ")</f>
        <v xml:space="preserve"> </v>
      </c>
      <c r="E60" s="292"/>
      <c r="F60" s="293" t="str">
        <f>Badges!C118</f>
        <v>Your favorite book</v>
      </c>
      <c r="G60" s="295" t="str">
        <f>IF(Badges!Q118="A","A"," ")</f>
        <v xml:space="preserve"> </v>
      </c>
      <c r="I60" s="292"/>
      <c r="J60" s="293" t="str">
        <f>Badges!C194</f>
        <v>Go to an outdoor store</v>
      </c>
      <c r="K60" s="295" t="str">
        <f>IF(Badges!Q194="A","A"," ")</f>
        <v xml:space="preserve"> </v>
      </c>
      <c r="M60" s="292"/>
      <c r="N60" s="293" t="str">
        <f>Badges!C268</f>
        <v>Explore an animal habitat near</v>
      </c>
      <c r="O60" s="295" t="str">
        <f>IF(Badges!Q268="A","A"," ")</f>
        <v xml:space="preserve"> </v>
      </c>
      <c r="Q60" s="292"/>
      <c r="R60" s="293" t="str">
        <f>Badges!C341</f>
        <v>Funeral or wake</v>
      </c>
      <c r="S60" s="295" t="str">
        <f>IF(Badges!Q341="A","A","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IF(Badges!Q195="A","A"," ")</f>
        <v xml:space="preserve"> </v>
      </c>
      <c r="M61" s="292"/>
      <c r="N61" s="293" t="str">
        <f>Badges!C269</f>
        <v>Make a habitat collage</v>
      </c>
      <c r="O61" s="295" t="str">
        <f>IF(Badges!Q269="A","A"," ")</f>
        <v xml:space="preserve"> </v>
      </c>
      <c r="Q61" s="292"/>
      <c r="R61" s="293" t="str">
        <f>Badges!C342</f>
        <v>Coming-of-age ceremony</v>
      </c>
      <c r="S61" s="295" t="str">
        <f>IF(Badges!Q342="A","A"," ")</f>
        <v xml:space="preserve"> </v>
      </c>
    </row>
    <row r="62" spans="1:19" ht="12.75" customHeight="1" x14ac:dyDescent="0.2">
      <c r="A62" s="292"/>
      <c r="B62" s="293" t="str">
        <f>Badges!C47</f>
        <v>Have a "slow food" dinner</v>
      </c>
      <c r="C62" s="295" t="str">
        <f>IF(Badges!Q47="A","A","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IF(Badges!Q48="A","A"," ")</f>
        <v xml:space="preserve"> </v>
      </c>
      <c r="E63" s="292"/>
      <c r="F63" s="293" t="str">
        <f>Badges!C124</f>
        <v>Visit a jewelry store or jewelry artist</v>
      </c>
      <c r="G63" s="295" t="str">
        <f>IF(Badges!Q124="A","A"," ")</f>
        <v xml:space="preserve"> </v>
      </c>
      <c r="I63" s="292"/>
      <c r="J63" s="293" t="str">
        <f>Badges!C197</f>
        <v>Tie useful knots</v>
      </c>
      <c r="K63" s="295" t="str">
        <f>IF(Badges!Q197="A","A"," ")</f>
        <v xml:space="preserve"> </v>
      </c>
      <c r="M63" s="292"/>
      <c r="N63" s="293" t="str">
        <f>Badges!C271</f>
        <v>Check out baby-animal habitats</v>
      </c>
      <c r="O63" s="295" t="str">
        <f>IF(Badges!Q271="A","A"," ")</f>
        <v xml:space="preserve"> </v>
      </c>
      <c r="Q63" s="292"/>
      <c r="R63" s="293" t="str">
        <f>Badges!C344</f>
        <v>Thank the host</v>
      </c>
      <c r="S63" s="295" t="str">
        <f>IF(Badges!Q344="A","A"," ")</f>
        <v xml:space="preserve"> </v>
      </c>
    </row>
    <row r="64" spans="1:19" x14ac:dyDescent="0.2">
      <c r="A64" s="292"/>
      <c r="B64" s="293" t="str">
        <f>Badges!C49</f>
        <v>Have a family check-in night</v>
      </c>
      <c r="C64" s="295" t="str">
        <f>IF(Badges!Q49="A","A"," ")</f>
        <v xml:space="preserve"> </v>
      </c>
      <c r="E64" s="292"/>
      <c r="F64" s="293" t="str">
        <f>Badges!C125</f>
        <v>Visit a museum with an exhibit on</v>
      </c>
      <c r="G64" s="295" t="str">
        <f>IF(Badges!Q125="A","A"," ")</f>
        <v xml:space="preserve"> </v>
      </c>
      <c r="I64" s="292"/>
      <c r="J64" s="293" t="str">
        <f>Badges!C198</f>
        <v>Use a map and compass or GPS</v>
      </c>
      <c r="K64" s="295" t="str">
        <f>IF(Badges!Q198="A","A"," ")</f>
        <v xml:space="preserve"> </v>
      </c>
      <c r="M64" s="292"/>
      <c r="N64" s="293" t="str">
        <f>Badges!C272</f>
        <v>Make your own animal house</v>
      </c>
      <c r="O64" s="295" t="str">
        <f>IF(Badges!Q272="A","A"," ")</f>
        <v xml:space="preserve"> </v>
      </c>
      <c r="Q64" s="292"/>
      <c r="R64" s="293" t="str">
        <f>Badges!C345</f>
        <v>Handwrite a thank-you note</v>
      </c>
      <c r="S64" s="295" t="str">
        <f>IF(Badges!Q345="A","A"," ")</f>
        <v xml:space="preserve"> </v>
      </c>
    </row>
    <row r="65" spans="1:19" x14ac:dyDescent="0.2">
      <c r="A65" s="500" t="str">
        <f>Badges!B52</f>
        <v>Musician</v>
      </c>
      <c r="B65" s="501"/>
      <c r="C65" s="501"/>
      <c r="E65" s="292"/>
      <c r="F65" s="293" t="str">
        <f>Badges!C126</f>
        <v>Invite a jewelry maker to talk to your</v>
      </c>
      <c r="G65" s="295" t="str">
        <f>IF(Badges!Q126="A","A"," ")</f>
        <v xml:space="preserve"> </v>
      </c>
      <c r="I65" s="292"/>
      <c r="J65" s="293" t="str">
        <f>Badges!C199</f>
        <v>Build a campfire</v>
      </c>
      <c r="K65" s="295" t="str">
        <f>IF(Badges!Q199="A","A"," ")</f>
        <v xml:space="preserve"> </v>
      </c>
      <c r="M65" s="292"/>
      <c r="N65" s="293" t="str">
        <f>Badges!C273</f>
        <v>Insulate your own "nest."</v>
      </c>
      <c r="O65" s="295" t="str">
        <f>IF(Badges!Q273="A","A"," ")</f>
        <v xml:space="preserve"> </v>
      </c>
      <c r="Q65" s="292"/>
      <c r="R65" s="293" t="str">
        <f>Badges!C346</f>
        <v>Make a thank-you gift</v>
      </c>
      <c r="S65" s="295" t="str">
        <f>IF(Badges!Q346="A","A","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IF(Badges!Q54="A","A"," ")</f>
        <v xml:space="preserve"> </v>
      </c>
      <c r="E67" s="292"/>
      <c r="F67" s="293" t="str">
        <f>Badges!C128</f>
        <v>Make a chain-loop necklace or</v>
      </c>
      <c r="G67" s="295" t="str">
        <f>IF(Badges!Q128="A","A"," ")</f>
        <v xml:space="preserve"> </v>
      </c>
      <c r="I67" s="292"/>
      <c r="J67" s="293" t="str">
        <f>Badges!C201</f>
        <v>Make a one-pot meal</v>
      </c>
      <c r="K67" s="295" t="str">
        <f>IF(Badges!Q201="A","A"," ")</f>
        <v xml:space="preserve"> </v>
      </c>
      <c r="M67" s="292"/>
      <c r="N67" s="293" t="str">
        <f>Badges!C275</f>
        <v>The Artic Circle</v>
      </c>
      <c r="O67" s="295" t="str">
        <f>IF(Badges!Q275="A","A"," ")</f>
        <v xml:space="preserve"> </v>
      </c>
      <c r="Q67" s="292"/>
      <c r="R67" s="293" t="str">
        <f>Badges!C348</f>
        <v>Other Girl Scouts</v>
      </c>
      <c r="S67" s="295" t="str">
        <f>IF(Badges!Q348="A","A"," ")</f>
        <v xml:space="preserve"> </v>
      </c>
    </row>
    <row r="68" spans="1:19" x14ac:dyDescent="0.2">
      <c r="A68" s="292"/>
      <c r="B68" s="293" t="str">
        <f>Badges!C55</f>
        <v>Be a conductor</v>
      </c>
      <c r="C68" s="295" t="str">
        <f>IF(Badges!Q55="A","A"," ")</f>
        <v xml:space="preserve"> </v>
      </c>
      <c r="E68" s="292"/>
      <c r="F68" s="293" t="str">
        <f>Badges!C129</f>
        <v>Make a pendant with a photo or</v>
      </c>
      <c r="G68" s="295" t="str">
        <f>IF(Badges!Q129="A","A"," ")</f>
        <v xml:space="preserve"> </v>
      </c>
      <c r="I68" s="292"/>
      <c r="J68" s="293" t="str">
        <f>Badges!C202</f>
        <v>Cook in foil</v>
      </c>
      <c r="K68" s="295" t="str">
        <f>IF(Badges!Q202="A","A"," ")</f>
        <v xml:space="preserve"> </v>
      </c>
      <c r="M68" s="292"/>
      <c r="N68" s="293" t="str">
        <f>Badges!C276</f>
        <v>The Gulf of Mexico</v>
      </c>
      <c r="O68" s="295" t="str">
        <f>IF(Badges!Q276="A","A"," ")</f>
        <v xml:space="preserve"> </v>
      </c>
      <c r="Q68" s="292"/>
      <c r="R68" s="293" t="str">
        <f>Badges!C349</f>
        <v>Your friends and their parents</v>
      </c>
      <c r="S68" s="295" t="str">
        <f>IF(Badges!Q349="A","A"," ")</f>
        <v xml:space="preserve"> </v>
      </c>
    </row>
    <row r="69" spans="1:19" x14ac:dyDescent="0.2">
      <c r="A69" s="292"/>
      <c r="B69" s="293" t="str">
        <f>Badges!C56</f>
        <v>Get in the musical mood</v>
      </c>
      <c r="C69" s="295" t="str">
        <f>IF(Badges!Q56="A","A"," ")</f>
        <v xml:space="preserve"> </v>
      </c>
      <c r="E69" s="292"/>
      <c r="F69" s="293" t="str">
        <f>Badges!C130</f>
        <v>Make earrings by twisting wire into</v>
      </c>
      <c r="G69" s="295" t="str">
        <f>IF(Badges!Q130="A","A"," ")</f>
        <v xml:space="preserve"> </v>
      </c>
      <c r="I69" s="292"/>
      <c r="J69" s="293" t="str">
        <f>Badges!C203</f>
        <v>Cook a meal on a stick</v>
      </c>
      <c r="K69" s="295" t="str">
        <f>IF(Badges!Q203="A","A"," ")</f>
        <v xml:space="preserve"> </v>
      </c>
      <c r="M69" s="292"/>
      <c r="N69" s="293" t="str">
        <f>Badges!C277</f>
        <v>The Amazon rain forest</v>
      </c>
      <c r="O69" s="295" t="str">
        <f>IF(Badges!Q277="A","A"," ")</f>
        <v xml:space="preserve"> </v>
      </c>
      <c r="Q69" s="292"/>
      <c r="R69" s="293" t="str">
        <f>Badges!C350</f>
        <v>Everyone in your class</v>
      </c>
      <c r="S69" s="295" t="str">
        <f>IF(Badges!Q350="A","A"," ")</f>
        <v xml:space="preserve"> </v>
      </c>
    </row>
    <row r="70" spans="1:19" ht="23.25" x14ac:dyDescent="0.35">
      <c r="A70" s="507" t="str">
        <f ca="1">MID(CELL("filename",A8),FIND(IF(ISERROR(FIND("]",CELL("filename",A8))),"$","]"),CELL("filename",A8))+1,256)</f>
        <v>Junior 14</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IF('Age-Level'!Q9="C","C",IF('Age-Level'!Q9="P","P",""))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IF('Age-Level'!Q11="A","A"," ")</f>
        <v xml:space="preserve"> </v>
      </c>
    </row>
    <row r="73" spans="1:19" x14ac:dyDescent="0.2">
      <c r="A73" s="505" t="str">
        <f>Summary!A22</f>
        <v>Drawing</v>
      </c>
      <c r="B73" s="506"/>
      <c r="C73" s="296" t="str">
        <f>IF(Badges!Q376="C","C",IF(Badges!Q376="P","P",""))</f>
        <v/>
      </c>
      <c r="E73" s="292"/>
      <c r="F73" s="293" t="str">
        <f>Badges!C387</f>
        <v xml:space="preserve">Work with an older athlete in </v>
      </c>
      <c r="G73" s="295" t="str">
        <f>IF(Badges!Q387="A","A"," ")</f>
        <v xml:space="preserve"> </v>
      </c>
      <c r="I73" s="292"/>
      <c r="J73" s="293" t="str">
        <f>Badges!C460</f>
        <v>With your Junior friends, organize</v>
      </c>
      <c r="K73" s="295" t="str">
        <f>IF(Badges!Q460="A","A"," ")</f>
        <v xml:space="preserve"> </v>
      </c>
      <c r="M73" s="292"/>
      <c r="N73" s="293" t="str">
        <f>Badges!C534</f>
        <v>Pitch your pretend business</v>
      </c>
      <c r="O73" s="295" t="str">
        <f>IF(Badges!Q534="A","A"," ")</f>
        <v xml:space="preserve"> </v>
      </c>
      <c r="Q73" s="499" t="str">
        <f>'Age-Level'!C12</f>
        <v>Cookie Sales (Year 1)</v>
      </c>
      <c r="R73" s="499"/>
      <c r="S73" s="304" t="str">
        <f>IF('Age-Level'!Q12="A","A"," ")</f>
        <v xml:space="preserve"> </v>
      </c>
    </row>
    <row r="74" spans="1:19" x14ac:dyDescent="0.2">
      <c r="A74" s="497" t="str">
        <f>Summary!A23</f>
        <v>Practice with Purpose</v>
      </c>
      <c r="B74" s="498"/>
      <c r="C74" s="297" t="str">
        <f>IF(Badges!Q399="C","C",IF(Badges!Q399="P","P",""))</f>
        <v/>
      </c>
      <c r="E74" s="292"/>
      <c r="F74" s="293" t="str">
        <f>Badges!C388</f>
        <v>Work with an expert, coach</v>
      </c>
      <c r="G74" s="295" t="str">
        <f>IF(Badges!Q388="A","A"," ")</f>
        <v xml:space="preserve"> </v>
      </c>
      <c r="I74" s="292"/>
      <c r="J74" s="293" t="str">
        <f>Badges!C461</f>
        <v>Research situations that require</v>
      </c>
      <c r="K74" s="295" t="str">
        <f>IF(Badges!Q461="A","A"," ")</f>
        <v xml:space="preserve"> </v>
      </c>
      <c r="M74" s="292"/>
      <c r="N74" s="293" t="str">
        <f>Badges!C535</f>
        <v>Conduct a "focus group"</v>
      </c>
      <c r="O74" s="295" t="str">
        <f>IF(Badges!Q535="A","A"," ")</f>
        <v xml:space="preserve"> </v>
      </c>
      <c r="Q74" s="499" t="str">
        <f>'Age-Level'!C13</f>
        <v>Cookie Pin (Year 1)</v>
      </c>
      <c r="R74" s="499"/>
      <c r="S74" s="304" t="str">
        <f>IF('Age-Level'!Q13="A","A"," ")</f>
        <v xml:space="preserve"> </v>
      </c>
    </row>
    <row r="75" spans="1:19" x14ac:dyDescent="0.2">
      <c r="A75" s="497" t="str">
        <f>Summary!A24</f>
        <v>Inside Government</v>
      </c>
      <c r="B75" s="498"/>
      <c r="C75" s="297" t="str">
        <f>IF(Badges!Q422="C","C",IF(Badges!Q422="P","P",""))</f>
        <v/>
      </c>
      <c r="E75" s="292"/>
      <c r="F75" s="293" t="str">
        <f>Badges!C389</f>
        <v xml:space="preserve">Find a video with strength </v>
      </c>
      <c r="G75" s="295" t="str">
        <f>IF(Badges!Q389="A","A"," ")</f>
        <v xml:space="preserve"> </v>
      </c>
      <c r="I75" s="292"/>
      <c r="J75" s="293" t="str">
        <f>Badges!C462</f>
        <v>Go on a field trip to an ER</v>
      </c>
      <c r="K75" s="295" t="str">
        <f>IF(Badges!Q462="A","A"," ")</f>
        <v xml:space="preserve"> </v>
      </c>
      <c r="M75" s="292"/>
      <c r="N75" s="293" t="str">
        <f>Badges!C536</f>
        <v>Do a survey</v>
      </c>
      <c r="O75" s="295" t="str">
        <f>IF(Badges!Q536="A","A"," ")</f>
        <v xml:space="preserve"> </v>
      </c>
      <c r="Q75" s="499" t="str">
        <f>'Age-Level'!C14</f>
        <v>Cookie Rally (Year 2)</v>
      </c>
      <c r="R75" s="499"/>
      <c r="S75" s="304" t="str">
        <f>IF('Age-Level'!Q14="A","A"," ")</f>
        <v xml:space="preserve"> </v>
      </c>
    </row>
    <row r="76" spans="1:19" x14ac:dyDescent="0.2">
      <c r="A76" s="497" t="str">
        <f>Summary!A25</f>
        <v>Simple Meals</v>
      </c>
      <c r="B76" s="498"/>
      <c r="C76" s="297" t="str">
        <f>IF(Badges!Q445="C","C",IF(Badges!Q445="P","P",""))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IF('Age-Level'!Q15="A","A"," ")</f>
        <v xml:space="preserve"> </v>
      </c>
    </row>
    <row r="77" spans="1:19" x14ac:dyDescent="0.2">
      <c r="A77" s="497" t="str">
        <f>Summary!A26</f>
        <v>Junior First Aid</v>
      </c>
      <c r="B77" s="498"/>
      <c r="C77" s="297" t="str">
        <f>IF(Badges!Q468="C","C",IF(Badges!Q468="P","P",""))</f>
        <v/>
      </c>
      <c r="E77" s="292"/>
      <c r="F77" s="293" t="str">
        <f>Badges!C391</f>
        <v>Talk to a coach or gym teacher</v>
      </c>
      <c r="G77" s="295" t="str">
        <f>IF(Badges!Q391="A","A"," ")</f>
        <v xml:space="preserve"> </v>
      </c>
      <c r="I77" s="292"/>
      <c r="J77" s="293" t="str">
        <f>Badges!C464</f>
        <v>Read about illnesses and how to</v>
      </c>
      <c r="K77" s="295" t="str">
        <f>IF(Badges!Q464="A","A"," ")</f>
        <v xml:space="preserve"> </v>
      </c>
      <c r="M77" s="292">
        <v>1</v>
      </c>
      <c r="N77" s="293" t="str">
        <f>Badges!C540</f>
        <v>Explore your needs and wants</v>
      </c>
      <c r="O77" s="294"/>
      <c r="Q77" s="499" t="str">
        <f>'Age-Level'!C16</f>
        <v>Cookie Pin (Year 2)</v>
      </c>
      <c r="R77" s="499"/>
      <c r="S77" s="304" t="str">
        <f>IF('Age-Level'!Q16="A","A"," ")</f>
        <v xml:space="preserve"> </v>
      </c>
    </row>
    <row r="78" spans="1:19" x14ac:dyDescent="0.2">
      <c r="A78" s="497" t="str">
        <f>Summary!A27</f>
        <v>Junior Girl Scout Way</v>
      </c>
      <c r="B78" s="498"/>
      <c r="C78" s="297" t="str">
        <f>IF(Badges!Q491="C","C",IF(Badges!Q491="P","P",""))</f>
        <v/>
      </c>
      <c r="E78" s="292"/>
      <c r="F78" s="293" t="str">
        <f>Badges!C392</f>
        <v>Work with a friend who likes the</v>
      </c>
      <c r="G78" s="295" t="str">
        <f>IF(Badges!Q392="A","A"," ")</f>
        <v xml:space="preserve"> </v>
      </c>
      <c r="I78" s="292"/>
      <c r="J78" s="293" t="str">
        <f>Badges!C465</f>
        <v>Visit a medical clinic</v>
      </c>
      <c r="K78" s="295" t="str">
        <f>IF(Badges!Q465="A","A"," ")</f>
        <v xml:space="preserve"> </v>
      </c>
      <c r="M78" s="292"/>
      <c r="N78" s="293" t="str">
        <f>Badges!C541</f>
        <v>Go on a home tour</v>
      </c>
      <c r="O78" s="295" t="str">
        <f>IF(Badges!Q541="A","A"," ")</f>
        <v xml:space="preserve"> </v>
      </c>
      <c r="Q78" s="499" t="str">
        <f>'Age-Level'!C18</f>
        <v>Fall Sales (Year 1)</v>
      </c>
      <c r="R78" s="499"/>
      <c r="S78" s="297" t="str">
        <f>IF('Age-Level'!Q18="A","A","")</f>
        <v/>
      </c>
    </row>
    <row r="79" spans="1:19" x14ac:dyDescent="0.2">
      <c r="A79" s="502" t="str">
        <f>Summary!A28</f>
        <v>Flowers</v>
      </c>
      <c r="B79" s="503"/>
      <c r="C79" s="298" t="str">
        <f>IF(Badges!Q514="C","C",IF(Badges!Q514="P","P",""))</f>
        <v/>
      </c>
      <c r="E79" s="292"/>
      <c r="F79" s="293" t="str">
        <f>Badges!C393</f>
        <v>Find a drill in a book or online</v>
      </c>
      <c r="G79" s="295" t="str">
        <f>IF(Badges!Q393="A","A"," ")</f>
        <v xml:space="preserve"> </v>
      </c>
      <c r="I79" s="292"/>
      <c r="J79" s="293" t="str">
        <f>Badges!C466</f>
        <v>Talk to family members and</v>
      </c>
      <c r="K79" s="295" t="str">
        <f>IF(Badges!Q466="A","A"," ")</f>
        <v xml:space="preserve"> </v>
      </c>
      <c r="M79" s="292"/>
      <c r="N79" s="293" t="str">
        <f>Badges!C542</f>
        <v>Make a collage</v>
      </c>
      <c r="O79" s="295" t="str">
        <f>IF(Badges!Q542="A","A"," ")</f>
        <v xml:space="preserve"> </v>
      </c>
      <c r="Q79" s="499" t="str">
        <f>'Age-Level'!C19</f>
        <v>Fall Sales (Year 2)</v>
      </c>
      <c r="R79" s="499"/>
      <c r="S79" s="297" t="str">
        <f>IF('Age-Level'!Q19="A","A","")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IF(Badges!Q543="A","A"," ")</f>
        <v xml:space="preserve"> </v>
      </c>
      <c r="Q80" s="499" t="str">
        <f>'Age-Level'!C21</f>
        <v>Thinking Day (Year 1)</v>
      </c>
      <c r="R80" s="499"/>
      <c r="S80" s="297" t="str">
        <f>IF('Age-Level'!Q21="A","A","")</f>
        <v/>
      </c>
    </row>
    <row r="81" spans="1:22" x14ac:dyDescent="0.2">
      <c r="A81" s="505" t="str">
        <f>Summary!A30</f>
        <v>Business Owner</v>
      </c>
      <c r="B81" s="506"/>
      <c r="C81" s="296" t="str">
        <f>IF(Badges!Q538="C","C",IF(Badges!Q538="P","P",""))</f>
        <v/>
      </c>
      <c r="E81" s="292"/>
      <c r="F81" s="293" t="str">
        <f>Badges!C395</f>
        <v>Discuss the process with a</v>
      </c>
      <c r="G81" s="295" t="str">
        <f>IF(Badges!Q395="A","A","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IF('Age-Level'!Q22="A","A","")</f>
        <v/>
      </c>
    </row>
    <row r="82" spans="1:22" x14ac:dyDescent="0.2">
      <c r="A82" s="497" t="str">
        <f>Summary!A31</f>
        <v>Savvy Shopper</v>
      </c>
      <c r="B82" s="498"/>
      <c r="C82" s="297" t="str">
        <f>IF(Badges!Q561="C","C",IF(Badges!Q561="P","P",""))</f>
        <v/>
      </c>
      <c r="E82" s="292"/>
      <c r="F82" s="293" t="str">
        <f>Badges!C396</f>
        <v>Write a "Top 10 Tips for</v>
      </c>
      <c r="G82" s="295" t="str">
        <f>IF(Badges!Q396="A","A"," ")</f>
        <v xml:space="preserve"> </v>
      </c>
      <c r="I82" s="292"/>
      <c r="J82" s="293" t="str">
        <f>Badges!C471</f>
        <v>Find lift-the-spirit songs</v>
      </c>
      <c r="K82" s="295" t="str">
        <f>IF(Badges!Q471="A","A"," ")</f>
        <v xml:space="preserve"> </v>
      </c>
      <c r="M82" s="292"/>
      <c r="N82" s="293" t="str">
        <f>Badges!C545</f>
        <v>Log your wants</v>
      </c>
      <c r="O82" s="295" t="str">
        <f>IF(Badges!Q545="A","A"," ")</f>
        <v xml:space="preserve"> </v>
      </c>
      <c r="Q82" s="499" t="str">
        <f>'Age-Level'!C24</f>
        <v>Global Action Award</v>
      </c>
      <c r="R82" s="499"/>
      <c r="S82" s="297" t="str">
        <f>IF('Age-Level'!Q24="A","A","")</f>
        <v/>
      </c>
    </row>
    <row r="83" spans="1:22" x14ac:dyDescent="0.2">
      <c r="A83" s="524" t="str">
        <f>Summary!A32</f>
        <v>Cookie Business</v>
      </c>
      <c r="B83" s="525"/>
      <c r="C83" s="526"/>
      <c r="D83" s="288"/>
      <c r="E83" s="292"/>
      <c r="F83" s="293" t="str">
        <f>Badges!C397</f>
        <v>Make a short video or photo</v>
      </c>
      <c r="G83" s="295" t="str">
        <f>IF(Badges!Q397="A","A"," ")</f>
        <v xml:space="preserve"> </v>
      </c>
      <c r="I83" s="292"/>
      <c r="J83" s="293" t="str">
        <f>Badges!C472</f>
        <v>Pick songs for a ceremony or</v>
      </c>
      <c r="K83" s="295" t="str">
        <f>IF(Badges!Q472="A","A"," ")</f>
        <v xml:space="preserve"> </v>
      </c>
      <c r="M83" s="292"/>
      <c r="N83" s="293" t="str">
        <f>Badges!C546</f>
        <v>Investigate the latest trends</v>
      </c>
      <c r="O83" s="295" t="str">
        <f>IF(Badges!Q546="A","A"," ")</f>
        <v xml:space="preserve"> </v>
      </c>
      <c r="Q83" s="499" t="str">
        <f>'Age-Level'!C26</f>
        <v>Journey Summit Pin</v>
      </c>
      <c r="R83" s="499"/>
      <c r="S83" s="297" t="str">
        <f>IF('Age-Level'!Q26="A","A","")</f>
        <v/>
      </c>
    </row>
    <row r="84" spans="1:22" x14ac:dyDescent="0.2">
      <c r="A84" s="497" t="str">
        <f>Summary!A33</f>
        <v>Cookie CEO</v>
      </c>
      <c r="B84" s="498"/>
      <c r="C84" s="297" t="str">
        <f>IF(Badges!Q575="C","C",IF(Badges!Q575="P","P",""))</f>
        <v/>
      </c>
      <c r="E84" s="500" t="str">
        <f>Badges!B400</f>
        <v>Inside Government</v>
      </c>
      <c r="F84" s="500"/>
      <c r="G84" s="500"/>
      <c r="I84" s="292"/>
      <c r="J84" s="293" t="str">
        <f>Badges!C473</f>
        <v>Make up a song to share a</v>
      </c>
      <c r="K84" s="295" t="str">
        <f>IF(Badges!Q473="A","A"," ")</f>
        <v xml:space="preserve"> </v>
      </c>
      <c r="M84" s="292"/>
      <c r="N84" s="293" t="str">
        <f>Badges!C547</f>
        <v>Do some time travel</v>
      </c>
      <c r="O84" s="295" t="str">
        <f>IF(Badges!Q547="A","A"," ")</f>
        <v xml:space="preserve"> </v>
      </c>
      <c r="Q84" s="499" t="str">
        <f>'Age-Level'!C28</f>
        <v>International Friendship Recognition</v>
      </c>
      <c r="R84" s="499"/>
      <c r="S84" s="297" t="str">
        <f>IF('Age-Level'!Q28="A","A","")</f>
        <v/>
      </c>
    </row>
    <row r="85" spans="1:22" x14ac:dyDescent="0.2">
      <c r="A85" s="497" t="str">
        <f>Summary!A34</f>
        <v>Customer Insights</v>
      </c>
      <c r="B85" s="498"/>
      <c r="C85" s="297" t="str">
        <f>IF(Badges!Q588="C","C",IF(Badges!Q588="P","P",""))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IF('Age-Level'!Q30="A","A","")</f>
        <v/>
      </c>
    </row>
    <row r="86" spans="1:22" x14ac:dyDescent="0.2">
      <c r="A86" s="332"/>
      <c r="B86" s="332"/>
      <c r="C86" s="361"/>
      <c r="E86" s="292"/>
      <c r="F86" s="293" t="str">
        <f>Badges!C402</f>
        <v>Be an active citizen in action</v>
      </c>
      <c r="G86" s="295" t="str">
        <f>IF(Badges!Q402="A","A"," ")</f>
        <v xml:space="preserve"> </v>
      </c>
      <c r="I86" s="292"/>
      <c r="J86" s="293" t="str">
        <f>Badges!C475</f>
        <v>Celebrate the Girl Scout Promise</v>
      </c>
      <c r="K86" s="295" t="str">
        <f>IF(Badges!Q475="A","A"," ")</f>
        <v xml:space="preserve"> </v>
      </c>
      <c r="M86" s="292"/>
      <c r="N86" s="293" t="str">
        <f>Badges!C549</f>
        <v>Family stories</v>
      </c>
      <c r="O86" s="295" t="str">
        <f>IF(Badges!Q549="A","A"," ")</f>
        <v xml:space="preserve"> </v>
      </c>
      <c r="Q86" s="499" t="str">
        <f>'Age-Level'!C31</f>
        <v>Rededication (1st year)</v>
      </c>
      <c r="R86" s="499"/>
      <c r="S86" s="309" t="str">
        <f>IF('Age-Level'!Q31="C","C","")</f>
        <v/>
      </c>
    </row>
    <row r="87" spans="1:22" x14ac:dyDescent="0.2">
      <c r="A87" s="518" t="s">
        <v>133</v>
      </c>
      <c r="B87" s="519"/>
      <c r="C87" s="519"/>
      <c r="E87" s="292"/>
      <c r="F87" s="293" t="str">
        <f>Badges!C403</f>
        <v>Take a poll</v>
      </c>
      <c r="G87" s="295" t="str">
        <f>IF(Badges!Q403="A","A"," ")</f>
        <v xml:space="preserve"> </v>
      </c>
      <c r="I87" s="292"/>
      <c r="J87" s="293" t="str">
        <f>Badges!C476</f>
        <v xml:space="preserve">Imagine yourself as one of the </v>
      </c>
      <c r="K87" s="295" t="str">
        <f>IF(Badges!Q476="A","A"," ")</f>
        <v xml:space="preserve"> </v>
      </c>
      <c r="M87" s="292"/>
      <c r="N87" s="293" t="str">
        <f>Badges!C550</f>
        <v>Trade stories with friends</v>
      </c>
      <c r="O87" s="295" t="str">
        <f>IF(Badges!Q550="A","A"," ")</f>
        <v xml:space="preserve"> </v>
      </c>
      <c r="Q87" s="499" t="str">
        <f>'Age-Level'!C32</f>
        <v>Rededication (2nd year)</v>
      </c>
      <c r="R87" s="499"/>
      <c r="S87" s="309" t="str">
        <f>IF('Age-Level'!Q32="C","C","")</f>
        <v/>
      </c>
    </row>
    <row r="88" spans="1:22" x14ac:dyDescent="0.2">
      <c r="B88" s="520" t="str">
        <f>Journeys!A6</f>
        <v>Agent of Change</v>
      </c>
      <c r="C88" s="521"/>
      <c r="E88" s="292"/>
      <c r="F88" s="293" t="str">
        <f>Badges!C404</f>
        <v>Get a global view</v>
      </c>
      <c r="G88" s="295" t="str">
        <f>IF(Badges!Q404="A","A"," ")</f>
        <v xml:space="preserve"> </v>
      </c>
      <c r="I88" s="292"/>
      <c r="J88" s="293" t="str">
        <f>Badges!C477</f>
        <v>Help a Brownie or Daisy group</v>
      </c>
      <c r="K88" s="295" t="str">
        <f>IF(Badges!Q477="A","A"," ")</f>
        <v xml:space="preserve"> </v>
      </c>
      <c r="M88" s="292"/>
      <c r="N88" s="293" t="str">
        <f>Badges!C551</f>
        <v>Analyze customer reviews</v>
      </c>
      <c r="O88" s="295" t="str">
        <f>IF(Badges!Q551="A","A"," ")</f>
        <v xml:space="preserve"> </v>
      </c>
      <c r="Q88" s="499" t="str">
        <f>'Age-Level'!C33</f>
        <v>Rededication (3rd year)</v>
      </c>
      <c r="R88" s="499"/>
      <c r="S88" s="309" t="str">
        <f>IF('Age-Level'!Q33="C","C","")</f>
        <v/>
      </c>
    </row>
    <row r="89" spans="1:22" x14ac:dyDescent="0.2">
      <c r="B89" s="303" t="str">
        <f>Journeys!B7</f>
        <v>The Power of One Award</v>
      </c>
      <c r="C89" s="304" t="str">
        <f>Journeys!Q11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IF('Age-Level'!Q34="C","C","")</f>
        <v/>
      </c>
    </row>
    <row r="90" spans="1:22" x14ac:dyDescent="0.2">
      <c r="B90" s="303" t="str">
        <f>Journeys!B12</f>
        <v>The Power of Team Award</v>
      </c>
      <c r="C90" s="304" t="str">
        <f>Journeys!Q15</f>
        <v xml:space="preserve"> </v>
      </c>
      <c r="E90" s="292"/>
      <c r="F90" s="293" t="str">
        <f>Badges!C406</f>
        <v>Visit a branch of the city, town</v>
      </c>
      <c r="G90" s="295" t="str">
        <f>IF(Badges!Q406="A","A"," ")</f>
        <v xml:space="preserve"> </v>
      </c>
      <c r="I90" s="292"/>
      <c r="J90" s="293" t="str">
        <f>Badges!C479</f>
        <v>Make a time capsule</v>
      </c>
      <c r="K90" s="295" t="str">
        <f>IF(Badges!Q479="A","A"," ")</f>
        <v xml:space="preserve"> </v>
      </c>
      <c r="M90" s="292"/>
      <c r="N90" s="293" t="str">
        <f>Badges!C553</f>
        <v>Visit the mall</v>
      </c>
      <c r="O90" s="295" t="str">
        <f>IF(Badges!Q553="A","A"," ")</f>
        <v xml:space="preserve"> </v>
      </c>
      <c r="Q90" s="499" t="str">
        <f>'Age-Level'!C35</f>
        <v>Rededication (5th year)</v>
      </c>
      <c r="R90" s="499"/>
      <c r="S90" s="309" t="str">
        <f>IF('Age-Level'!Q35="C","C","")</f>
        <v/>
      </c>
    </row>
    <row r="91" spans="1:22" x14ac:dyDescent="0.2">
      <c r="B91" s="303" t="str">
        <f>Journeys!B16</f>
        <v>The Power of Community Award</v>
      </c>
      <c r="C91" s="304" t="str">
        <f>Journeys!Q19</f>
        <v xml:space="preserve"> </v>
      </c>
      <c r="E91" s="292"/>
      <c r="F91" s="293" t="str">
        <f>Badges!C407</f>
        <v>Interview an elected official</v>
      </c>
      <c r="G91" s="295" t="str">
        <f>IF(Badges!Q407="A","A"," ")</f>
        <v xml:space="preserve"> </v>
      </c>
      <c r="I91" s="292"/>
      <c r="J91" s="293" t="str">
        <f>Badges!C480</f>
        <v>Scouts' Own for sisterhood</v>
      </c>
      <c r="K91" s="295" t="str">
        <f>IF(Badges!Q480="A","A"," ")</f>
        <v xml:space="preserve"> </v>
      </c>
      <c r="M91" s="292"/>
      <c r="N91" s="293" t="str">
        <f>Badges!C554</f>
        <v>Shop for groceries</v>
      </c>
      <c r="O91" s="295" t="str">
        <f>IF(Badges!Q554="A","A","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IF(Badges!Q408="A","A"," ")</f>
        <v xml:space="preserve"> </v>
      </c>
      <c r="I92" s="292"/>
      <c r="J92" s="293" t="str">
        <f>Badges!C481</f>
        <v>Sisters across time</v>
      </c>
      <c r="K92" s="295" t="str">
        <f>IF(Badges!Q481="A","A"," ")</f>
        <v xml:space="preserve"> </v>
      </c>
      <c r="M92" s="292"/>
      <c r="N92" s="293" t="str">
        <f>Badges!C555</f>
        <v>Go on a comparison scavenger</v>
      </c>
      <c r="O92" s="295" t="str">
        <f>IF(Badges!Q555="A","A"," ")</f>
        <v xml:space="preserve"> </v>
      </c>
      <c r="Q92" s="372">
        <v>1</v>
      </c>
      <c r="R92" s="329" t="str">
        <f>'Age-Level'!C37</f>
        <v>Choose one line from the Law</v>
      </c>
      <c r="S92" s="309" t="str">
        <f>IF('Age-Level'!Q37="A","A","")</f>
        <v/>
      </c>
    </row>
    <row r="93" spans="1:22" x14ac:dyDescent="0.2">
      <c r="A93" s="302"/>
      <c r="B93" s="303" t="str">
        <f>Journeys!B23</f>
        <v>Energize Award</v>
      </c>
      <c r="C93" s="304" t="str">
        <f>Journeys!Q27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IF('Age-Level'!Q38="A","A","")</f>
        <v/>
      </c>
    </row>
    <row r="94" spans="1:22" x14ac:dyDescent="0.2">
      <c r="A94" s="302"/>
      <c r="B94" s="303" t="str">
        <f>Journeys!B28</f>
        <v>Investigate Award</v>
      </c>
      <c r="C94" s="304" t="str">
        <f>Journeys!Q32</f>
        <v xml:space="preserve"> </v>
      </c>
      <c r="E94" s="292"/>
      <c r="F94" s="293" t="str">
        <f>Badges!C410</f>
        <v>Hold a "mock vote" on</v>
      </c>
      <c r="G94" s="295" t="str">
        <f>IF(Badges!Q410="A","A"," ")</f>
        <v xml:space="preserve"> </v>
      </c>
      <c r="I94" s="292"/>
      <c r="J94" s="293" t="str">
        <f>Badges!C483</f>
        <v>Improve part of a park in your</v>
      </c>
      <c r="K94" s="295" t="str">
        <f>IF(Badges!Q483="A","A"," ")</f>
        <v xml:space="preserve"> </v>
      </c>
      <c r="M94" s="292"/>
      <c r="N94" s="293" t="str">
        <f>Badges!C557</f>
        <v>Help with a family purchase</v>
      </c>
      <c r="O94" s="295" t="str">
        <f>IF(Badges!Q557="A","A"," ")</f>
        <v xml:space="preserve"> </v>
      </c>
      <c r="Q94" s="370">
        <v>3</v>
      </c>
      <c r="R94" s="329" t="str">
        <f>'Age-Level'!C39</f>
        <v>Gather three inspirational quotes</v>
      </c>
      <c r="S94" s="309" t="str">
        <f>IF('Age-Level'!Q39="A","A","")</f>
        <v/>
      </c>
    </row>
    <row r="95" spans="1:22" x14ac:dyDescent="0.2">
      <c r="A95" s="299"/>
      <c r="B95" s="303" t="str">
        <f>Journeys!B33</f>
        <v>Innovate Award</v>
      </c>
      <c r="C95" s="304" t="str">
        <f>Journeys!Q36</f>
        <v xml:space="preserve"> </v>
      </c>
      <c r="E95" s="292"/>
      <c r="F95" s="293" t="str">
        <f>Badges!C411</f>
        <v>For 24 hours, list the laws that</v>
      </c>
      <c r="G95" s="295" t="str">
        <f>IF(Badges!Q411="A","A"," ")</f>
        <v xml:space="preserve"> </v>
      </c>
      <c r="I95" s="292"/>
      <c r="J95" s="293" t="str">
        <f>Badges!C484</f>
        <v>Tackle a problem in your</v>
      </c>
      <c r="K95" s="295" t="str">
        <f>IF(Badges!Q484="A","A"," ")</f>
        <v xml:space="preserve"> </v>
      </c>
      <c r="M95" s="292"/>
      <c r="N95" s="293" t="str">
        <f>Badges!C558</f>
        <v>Make a plan for your cookie</v>
      </c>
      <c r="O95" s="295" t="str">
        <f>IF(Badges!Q558="A","A"," ")</f>
        <v xml:space="preserve"> </v>
      </c>
      <c r="Q95" s="370">
        <v>4</v>
      </c>
      <c r="R95" s="329" t="str">
        <f>'Age-Level'!C40</f>
        <v>Make something to remind you</v>
      </c>
      <c r="S95" s="309" t="str">
        <f>IF('Age-Level'!Q40="A","A","")</f>
        <v/>
      </c>
      <c r="U95" s="290"/>
      <c r="V95" s="290"/>
    </row>
    <row r="96" spans="1:22" x14ac:dyDescent="0.2">
      <c r="B96" s="364" t="str">
        <f>Journeys!A39</f>
        <v>aMUSE</v>
      </c>
      <c r="C96" s="365"/>
      <c r="E96" s="292"/>
      <c r="F96" s="293" t="str">
        <f>Badges!C412</f>
        <v>Think about laws you might</v>
      </c>
      <c r="G96" s="295" t="str">
        <f>IF(Badges!Q412="A","A"," ")</f>
        <v xml:space="preserve"> </v>
      </c>
      <c r="I96" s="292"/>
      <c r="J96" s="293" t="str">
        <f>Badges!C485</f>
        <v>Make a walking tour for your</v>
      </c>
      <c r="K96" s="295" t="str">
        <f>IF(Badges!Q485="A","A"," ")</f>
        <v xml:space="preserve"> </v>
      </c>
      <c r="M96" s="292"/>
      <c r="N96" s="293" t="str">
        <f>Badges!C559</f>
        <v>Look into your future</v>
      </c>
      <c r="O96" s="295" t="str">
        <f>IF(Badges!Q559="A","A"," ")</f>
        <v xml:space="preserve"> </v>
      </c>
      <c r="Q96" s="370">
        <v>5</v>
      </c>
      <c r="R96" s="329" t="str">
        <f>'Age-Level'!C41</f>
        <v xml:space="preserve">Make a commitment to live what </v>
      </c>
      <c r="S96" s="309" t="str">
        <f>IF('Age-Level'!Q41="A","A","")</f>
        <v/>
      </c>
      <c r="U96" s="290"/>
      <c r="V96" s="290"/>
    </row>
    <row r="97" spans="1:23" x14ac:dyDescent="0.2">
      <c r="B97" s="303" t="str">
        <f>Journeys!B40</f>
        <v>Reach Out</v>
      </c>
      <c r="C97" s="304" t="str">
        <f>Journeys!Q42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Journeys!Q45</f>
        <v xml:space="preserve"> </v>
      </c>
      <c r="E98" s="292"/>
      <c r="F98" s="293" t="str">
        <f>Badges!C414</f>
        <v>Report on a government meeting</v>
      </c>
      <c r="G98" s="295" t="str">
        <f>IF(Badges!Q414="A","A"," ")</f>
        <v xml:space="preserve"> </v>
      </c>
      <c r="I98" s="292"/>
      <c r="J98" s="293" t="str">
        <f>Badges!C487</f>
        <v>Try a tradition from the past</v>
      </c>
      <c r="K98" s="295" t="str">
        <f>IF(Badges!Q487="A","A"," ")</f>
        <v xml:space="preserve"> </v>
      </c>
      <c r="M98" s="292">
        <v>1</v>
      </c>
      <c r="N98" s="293" t="str">
        <f>Badges!C564</f>
        <v>Set a group goal</v>
      </c>
      <c r="O98" s="294"/>
      <c r="Q98" s="372">
        <v>1</v>
      </c>
      <c r="R98" s="329" t="str">
        <f>'Age-Level'!C44</f>
        <v>Choose one line from the Law</v>
      </c>
      <c r="S98" s="309" t="str">
        <f>IF('Age-Level'!Q44="A","A","")</f>
        <v/>
      </c>
      <c r="U98" s="290"/>
      <c r="V98" s="290"/>
    </row>
    <row r="99" spans="1:23" x14ac:dyDescent="0.2">
      <c r="B99" s="303" t="str">
        <f>Journeys!B46</f>
        <v>Try Out</v>
      </c>
      <c r="C99" s="304" t="str">
        <f>Journeys!Q48</f>
        <v xml:space="preserve"> </v>
      </c>
      <c r="E99" s="292"/>
      <c r="F99" s="293" t="str">
        <f>Badges!C415</f>
        <v>Follow the local news every day</v>
      </c>
      <c r="G99" s="295" t="str">
        <f>IF(Badges!Q415="A","A"," ")</f>
        <v xml:space="preserve"> </v>
      </c>
      <c r="I99" s="292"/>
      <c r="J99" s="293" t="str">
        <f>Badges!C488</f>
        <v>Create a game about Girl Scout</v>
      </c>
      <c r="K99" s="295" t="str">
        <f>IF(Badges!Q488="A","A"," ")</f>
        <v xml:space="preserve"> </v>
      </c>
      <c r="M99" s="292"/>
      <c r="N99" s="293" t="str">
        <f>Badges!C565</f>
        <v>Decide how many boxes of</v>
      </c>
      <c r="O99" s="295" t="str">
        <f>IF(Badges!Q565="A","A"," ")</f>
        <v xml:space="preserve"> </v>
      </c>
      <c r="Q99" s="370">
        <v>2</v>
      </c>
      <c r="R99" s="329" t="str">
        <f>'Age-Level'!C45</f>
        <v>Find a woman in your community</v>
      </c>
      <c r="S99" s="309" t="str">
        <f>IF('Age-Level'!Q45="A","A","")</f>
        <v/>
      </c>
      <c r="U99" s="368"/>
      <c r="V99" s="369"/>
      <c r="W99" s="328"/>
    </row>
    <row r="100" spans="1:23" x14ac:dyDescent="0.2">
      <c r="B100" s="320"/>
      <c r="C100" s="320"/>
      <c r="E100" s="292"/>
      <c r="F100" s="293" t="str">
        <f>Badges!C416</f>
        <v>Interview a local historian or</v>
      </c>
      <c r="G100" s="295" t="str">
        <f>IF(Badges!Q416="A","A"," ")</f>
        <v xml:space="preserve"> </v>
      </c>
      <c r="I100" s="292"/>
      <c r="J100" s="293" t="str">
        <f>Badges!C489</f>
        <v>Start a Dez chain story</v>
      </c>
      <c r="K100" s="295" t="str">
        <f>IF(Badges!Q489="A","A"," ")</f>
        <v xml:space="preserve"> </v>
      </c>
      <c r="M100" s="292">
        <v>2</v>
      </c>
      <c r="N100" s="293" t="str">
        <f>Badges!C566</f>
        <v>Explore how a small business</v>
      </c>
      <c r="O100" s="294"/>
      <c r="Q100" s="370">
        <v>3</v>
      </c>
      <c r="R100" s="329" t="str">
        <f>'Age-Level'!C46</f>
        <v>Gather three inspirational quotes</v>
      </c>
      <c r="S100" s="309" t="str">
        <f>IF('Age-Level'!Q46="A","A","")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IF(Badges!Q567="A","A"," ")</f>
        <v xml:space="preserve"> </v>
      </c>
      <c r="Q101" s="370">
        <v>4</v>
      </c>
      <c r="R101" s="329" t="str">
        <f>'Age-Level'!C47</f>
        <v>Make something to remind you</v>
      </c>
      <c r="S101" s="309" t="str">
        <f>IF('Age-Level'!Q47="A","A","")</f>
        <v/>
      </c>
      <c r="U101" s="290"/>
      <c r="V101" s="290"/>
    </row>
    <row r="102" spans="1:23" x14ac:dyDescent="0.2">
      <c r="A102" s="306"/>
      <c r="B102" s="330" t="str">
        <f>Bridging!B6</f>
        <v>Pass It On!</v>
      </c>
      <c r="C102" s="296" t="str">
        <f>IF(Bridging!Q10="C","C",IF(Bridging!Q10="P","P",""))</f>
        <v/>
      </c>
      <c r="E102" s="292"/>
      <c r="F102" s="293" t="str">
        <f>Badges!C418</f>
        <v>Plan a campaign as if you were</v>
      </c>
      <c r="G102" s="295" t="str">
        <f>IF(Badges!Q418="A","A","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IF('Age-Level'!Q48="A","A","")</f>
        <v/>
      </c>
      <c r="U102" s="290"/>
      <c r="V102" s="290"/>
    </row>
    <row r="103" spans="1:23" x14ac:dyDescent="0.2">
      <c r="A103" s="306"/>
      <c r="B103" s="307" t="str">
        <f>Bridging!B11</f>
        <v>Look Ahead!</v>
      </c>
      <c r="C103" s="297" t="str">
        <f>IF(Bridging!Q15="C","C",IF(Bridging!Q15="P","P",""))</f>
        <v/>
      </c>
      <c r="E103" s="292"/>
      <c r="F103" s="293" t="str">
        <f>Badges!C419</f>
        <v>Work on someone else's</v>
      </c>
      <c r="G103" s="295" t="str">
        <f>IF(Badges!Q419="A","A"," ")</f>
        <v xml:space="preserve"> </v>
      </c>
      <c r="I103" s="292"/>
      <c r="J103" s="293" t="str">
        <f>Badges!C494</f>
        <v>Go on a flower hunt</v>
      </c>
      <c r="K103" s="295" t="str">
        <f>IF(Badges!Q494="A","A"," ")</f>
        <v xml:space="preserve"> </v>
      </c>
      <c r="M103" s="292"/>
      <c r="N103" s="293" t="str">
        <f>Badges!C569</f>
        <v>Brainstorm with your group</v>
      </c>
      <c r="O103" s="295" t="str">
        <f>IF(Badges!Q569="A","A"," ")</f>
        <v xml:space="preserve"> </v>
      </c>
      <c r="Q103" s="522" t="str">
        <f>'Age-Level'!B50</f>
        <v>Safety Award</v>
      </c>
      <c r="R103" s="523"/>
      <c r="S103" s="309"/>
      <c r="U103" s="290"/>
      <c r="V103" s="290"/>
    </row>
    <row r="104" spans="1:23" x14ac:dyDescent="0.2">
      <c r="A104" s="306"/>
      <c r="B104" s="329" t="str">
        <f>Bridging!C16</f>
        <v>Plan a Ceremony</v>
      </c>
      <c r="C104" s="297" t="str">
        <f>IF(Bridging!Q17="C","C",IF(Bridging!Q17="P","P",""))</f>
        <v/>
      </c>
      <c r="E104" s="292"/>
      <c r="F104" s="293" t="str">
        <f>Badges!C420</f>
        <v>Create a pamphlet or poster</v>
      </c>
      <c r="G104" s="295" t="str">
        <f>IF(Badges!Q420="A","A"," ")</f>
        <v xml:space="preserve"> </v>
      </c>
      <c r="I104" s="292"/>
      <c r="J104" s="293" t="str">
        <f>Badges!C495</f>
        <v>Grow your flower</v>
      </c>
      <c r="K104" s="295" t="str">
        <f>IF(Badges!Q495="A","A"," ")</f>
        <v xml:space="preserve"> </v>
      </c>
      <c r="M104" s="292">
        <v>4</v>
      </c>
      <c r="N104" s="293" t="str">
        <f>Badges!C570</f>
        <v>Learn to make a good impression</v>
      </c>
      <c r="O104" s="294"/>
      <c r="Q104" s="372">
        <v>1</v>
      </c>
      <c r="R104" s="329" t="str">
        <f>'Age-Level'!C51</f>
        <v>Find out what the most common</v>
      </c>
      <c r="S104" s="309" t="str">
        <f>IF('Age-Level'!Q51="A","A","")</f>
        <v/>
      </c>
      <c r="U104" s="290"/>
      <c r="V104" s="290"/>
    </row>
    <row r="105" spans="1:23" x14ac:dyDescent="0.2">
      <c r="B105" s="308" t="s">
        <v>602</v>
      </c>
      <c r="C105" s="297" t="str">
        <f>IF(Bridging!Q18="C","C",IF(Bridging!Q18="P","P",""))</f>
        <v/>
      </c>
      <c r="E105" s="500" t="str">
        <f>Badges!B423</f>
        <v>Simple Meals</v>
      </c>
      <c r="F105" s="501"/>
      <c r="G105" s="501"/>
      <c r="I105" s="292"/>
      <c r="J105" s="293" t="str">
        <f>Badges!C496</f>
        <v>Talk to a real botanist and learn</v>
      </c>
      <c r="K105" s="295" t="str">
        <f>IF(Badges!Q496="A","A"," ")</f>
        <v xml:space="preserve"> </v>
      </c>
      <c r="M105" s="292"/>
      <c r="N105" s="293" t="str">
        <f>Badges!C571</f>
        <v>Who is more likely to make a</v>
      </c>
      <c r="O105" s="295" t="str">
        <f>IF(Badges!Q571="A","A"," ")</f>
        <v xml:space="preserve"> </v>
      </c>
      <c r="Q105" s="370">
        <v>2</v>
      </c>
      <c r="R105" s="329" t="str">
        <f>'Age-Level'!C52</f>
        <v>Conduct an emergency evacuation</v>
      </c>
      <c r="S105" s="309" t="str">
        <f>IF('Age-Level'!Q52="A","A","")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IF('Age-Level'!Q53="A","A","")</f>
        <v/>
      </c>
      <c r="U106" s="290"/>
      <c r="V106" s="290"/>
    </row>
    <row r="107" spans="1:23" x14ac:dyDescent="0.2">
      <c r="A107" s="500" t="str">
        <f>Badges!B354</f>
        <v>Drawing</v>
      </c>
      <c r="B107" s="501"/>
      <c r="C107" s="501"/>
      <c r="E107" s="292"/>
      <c r="F107" s="293" t="str">
        <f>Badges!C425</f>
        <v>Visit a restaurant</v>
      </c>
      <c r="G107" s="295" t="str">
        <f>IF(Badges!Q425="A","A"," ")</f>
        <v xml:space="preserve"> </v>
      </c>
      <c r="I107" s="292"/>
      <c r="J107" s="293" t="str">
        <f>Badges!C498</f>
        <v>Dye a flower</v>
      </c>
      <c r="K107" s="295" t="str">
        <f>IF(Badges!Q498="A","A"," ")</f>
        <v xml:space="preserve"> </v>
      </c>
      <c r="M107" s="292"/>
      <c r="N107" s="293" t="str">
        <f>Badges!C573</f>
        <v>Your sales numbers are the key</v>
      </c>
      <c r="O107" s="295" t="str">
        <f>IF(Badges!Q573="A","A"," ")</f>
        <v xml:space="preserve"> </v>
      </c>
      <c r="Q107" s="370">
        <v>4</v>
      </c>
      <c r="R107" s="329" t="str">
        <f>'Age-Level'!C54</f>
        <v>Learn about bicycle safety</v>
      </c>
      <c r="S107" s="309" t="str">
        <f>IF('Age-Level'!Q54="A","A","")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IF(Badges!Q426="A","A"," ")</f>
        <v xml:space="preserve"> </v>
      </c>
      <c r="I108" s="292"/>
      <c r="J108" s="293" t="str">
        <f>Badges!C499</f>
        <v>Stop and smell the flowers</v>
      </c>
      <c r="K108" s="295" t="str">
        <f>IF(Badges!Q499="A","A"," ")</f>
        <v xml:space="preserve"> </v>
      </c>
      <c r="M108" s="500" t="str">
        <f>Badges!B576</f>
        <v>Customer Insights</v>
      </c>
      <c r="N108" s="501"/>
      <c r="O108" s="501"/>
      <c r="Q108" s="370">
        <v>5</v>
      </c>
      <c r="R108" s="329" t="str">
        <f>'Age-Level'!C55</f>
        <v>Go on a hazard-identification walk</v>
      </c>
      <c r="S108" s="309" t="str">
        <f>IF('Age-Level'!Q55="A","A","")</f>
        <v/>
      </c>
      <c r="U108" s="290"/>
      <c r="V108" s="290"/>
    </row>
    <row r="109" spans="1:23" x14ac:dyDescent="0.2">
      <c r="A109" s="292"/>
      <c r="B109" s="293" t="str">
        <f>Badges!C356</f>
        <v>Try black and white</v>
      </c>
      <c r="C109" s="295" t="str">
        <f>IF(Badges!Q356="A","A"," ")</f>
        <v xml:space="preserve"> </v>
      </c>
      <c r="E109" s="292"/>
      <c r="F109" s="293" t="str">
        <f>Badges!C427</f>
        <v>Tour a kitchen</v>
      </c>
      <c r="G109" s="295" t="str">
        <f>IF(Badges!Q427="A","A"," ")</f>
        <v xml:space="preserve"> </v>
      </c>
      <c r="I109" s="292"/>
      <c r="J109" s="293" t="str">
        <f>Badges!C500</f>
        <v>Meet flower families</v>
      </c>
      <c r="K109" s="295" t="str">
        <f>IF(Badges!Q500="A","A","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IF(Badges!Q357="A","A","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IF(Badges!Q578="A","A"," ")</f>
        <v xml:space="preserve"> </v>
      </c>
      <c r="Q110" s="518" t="s">
        <v>600</v>
      </c>
      <c r="R110" s="527"/>
      <c r="S110" s="527"/>
      <c r="U110" s="369"/>
      <c r="V110" s="369"/>
      <c r="W110" s="328"/>
    </row>
    <row r="111" spans="1:23" x14ac:dyDescent="0.2">
      <c r="A111" s="292"/>
      <c r="B111" s="293" t="str">
        <f>Badges!C358</f>
        <v>Mix and match</v>
      </c>
      <c r="C111" s="295" t="str">
        <f>IF(Badges!Q358="A","A"," ")</f>
        <v xml:space="preserve"> </v>
      </c>
      <c r="E111" s="292"/>
      <c r="F111" s="293" t="str">
        <f>Badges!C429</f>
        <v>Make easy weekday breakfasts</v>
      </c>
      <c r="G111" s="295" t="str">
        <f>IF(Badges!Q429="A","A"," ")</f>
        <v xml:space="preserve"> </v>
      </c>
      <c r="I111" s="292"/>
      <c r="J111" s="293" t="str">
        <f>Badges!C502</f>
        <v>Flowers are fruits in disguise</v>
      </c>
      <c r="K111" s="295" t="str">
        <f>IF(Badges!Q502="A","A"," ")</f>
        <v xml:space="preserve"> </v>
      </c>
      <c r="M111" s="292">
        <v>2</v>
      </c>
      <c r="N111" s="293" t="str">
        <f>Badges!C579</f>
        <v>Do some research at the grocery store</v>
      </c>
      <c r="O111" s="294"/>
      <c r="Q111" s="522" t="str">
        <f>'Fun Patches'!C25</f>
        <v>&lt;LIST PATCH HERE&gt;</v>
      </c>
      <c r="R111" s="528"/>
      <c r="S111" s="304" t="str">
        <f>IF('Fun Patches'!Q25="A","A","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IF(Badges!Q430="A","A"," ")</f>
        <v xml:space="preserve"> </v>
      </c>
      <c r="I112" s="292"/>
      <c r="J112" s="293" t="str">
        <f>Badges!C503</f>
        <v>Flowers are healers</v>
      </c>
      <c r="K112" s="295" t="str">
        <f>IF(Badges!Q503="A","A"," ")</f>
        <v xml:space="preserve"> </v>
      </c>
      <c r="M112" s="292"/>
      <c r="N112" s="293" t="str">
        <f>Badges!C580</f>
        <v>Walk through the aisles with your</v>
      </c>
      <c r="O112" s="295" t="str">
        <f>IF(Badges!Q580="A","A"," ")</f>
        <v xml:space="preserve"> </v>
      </c>
      <c r="Q112" s="522" t="str">
        <f>'Fun Patches'!C26</f>
        <v>&lt;LIST PATCH HERE&gt;</v>
      </c>
      <c r="R112" s="528"/>
      <c r="S112" s="304" t="str">
        <f>IF('Fun Patches'!Q26="A","A"," ")</f>
        <v xml:space="preserve"> </v>
      </c>
      <c r="U112" s="290"/>
      <c r="V112" s="290"/>
    </row>
    <row r="113" spans="1:22" x14ac:dyDescent="0.2">
      <c r="A113" s="292"/>
      <c r="B113" s="293" t="str">
        <f>Badges!C360</f>
        <v>Draw a picture of something that</v>
      </c>
      <c r="C113" s="295" t="str">
        <f>IF(Badges!Q360="A","A"," ")</f>
        <v xml:space="preserve"> </v>
      </c>
      <c r="E113" s="292"/>
      <c r="F113" s="293" t="str">
        <f>Badges!C431</f>
        <v>Make a weekend breakfast</v>
      </c>
      <c r="G113" s="295" t="str">
        <f>IF(Badges!Q431="A","A"," ")</f>
        <v xml:space="preserve"> </v>
      </c>
      <c r="I113" s="292"/>
      <c r="J113" s="293" t="str">
        <f>Badges!C504</f>
        <v>Flowers are calming</v>
      </c>
      <c r="K113" s="295" t="str">
        <f>IF(Badges!Q504="A","A"," ")</f>
        <v xml:space="preserve"> </v>
      </c>
      <c r="M113" s="292">
        <v>3</v>
      </c>
      <c r="N113" s="293" t="str">
        <f>Badges!C581</f>
        <v>Find out who buys cookies and why</v>
      </c>
      <c r="O113" s="294"/>
      <c r="Q113" s="522" t="str">
        <f>'Fun Patches'!C27</f>
        <v>&lt;LIST PATCH HERE&gt;</v>
      </c>
      <c r="R113" s="528"/>
      <c r="S113" s="304" t="str">
        <f>IF('Fun Patches'!Q27="A","A"," ")</f>
        <v xml:space="preserve"> </v>
      </c>
      <c r="U113" s="290"/>
      <c r="V113" s="290"/>
    </row>
    <row r="114" spans="1:22" x14ac:dyDescent="0.2">
      <c r="A114" s="292"/>
      <c r="B114" s="293" t="str">
        <f>Badges!C361</f>
        <v>Use hatching and crosshatching</v>
      </c>
      <c r="C114" s="295" t="str">
        <f>IF(Badges!Q361="A","A","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IF(Badges!Q582="A","A"," ")</f>
        <v xml:space="preserve"> </v>
      </c>
      <c r="Q114" s="522" t="str">
        <f>'Fun Patches'!C28</f>
        <v>&lt;LIST PATCH HERE&gt;</v>
      </c>
      <c r="R114" s="528"/>
      <c r="S114" s="304" t="str">
        <f>IF('Fun Patches'!Q28="A","A"," ")</f>
        <v xml:space="preserve"> </v>
      </c>
      <c r="U114" s="290"/>
      <c r="V114" s="290"/>
    </row>
    <row r="115" spans="1:22" x14ac:dyDescent="0.2">
      <c r="A115" s="292"/>
      <c r="B115" s="293" t="str">
        <f>Badges!C362</f>
        <v>Use smudging to make shadows</v>
      </c>
      <c r="C115" s="295" t="str">
        <f>IF(Badges!Q362="A","A"," ")</f>
        <v xml:space="preserve"> </v>
      </c>
      <c r="E115" s="292"/>
      <c r="F115" s="293" t="str">
        <f>Badges!C433</f>
        <v>Faltbread</v>
      </c>
      <c r="G115" s="295" t="str">
        <f>IF(Badges!Q433="A","A"," ")</f>
        <v xml:space="preserve"> </v>
      </c>
      <c r="I115" s="292"/>
      <c r="J115" s="293" t="str">
        <f>Badges!C506</f>
        <v>Make a flower necklace</v>
      </c>
      <c r="K115" s="295" t="str">
        <f>IF(Badges!Q506="A","A"," ")</f>
        <v xml:space="preserve"> </v>
      </c>
      <c r="M115" s="292">
        <v>4</v>
      </c>
      <c r="N115" s="293" t="str">
        <f>Badges!C583</f>
        <v>Learn from people who don't buy</v>
      </c>
      <c r="O115" s="294"/>
      <c r="Q115" s="522" t="str">
        <f>'Fun Patches'!C29</f>
        <v>&lt;LIST PATCH HERE&gt;</v>
      </c>
      <c r="R115" s="528"/>
      <c r="S115" s="304" t="str">
        <f>IF('Fun Patches'!Q29="A","A","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IF(Badges!Q434="A","A"," ")</f>
        <v xml:space="preserve"> </v>
      </c>
      <c r="I116" s="292"/>
      <c r="J116" s="293" t="str">
        <f>Badges!C507</f>
        <v>Dried-flower art</v>
      </c>
      <c r="K116" s="295" t="str">
        <f>IF(Badges!Q507="A","A"," ")</f>
        <v xml:space="preserve"> </v>
      </c>
      <c r="M116" s="292"/>
      <c r="N116" s="293" t="str">
        <f>Badges!C584</f>
        <v>Hearing people say, "No, thanks"</v>
      </c>
      <c r="O116" s="295" t="str">
        <f>IF(Badges!Q584="A","A"," ")</f>
        <v xml:space="preserve"> </v>
      </c>
      <c r="Q116" s="522" t="str">
        <f>'Fun Patches'!C30</f>
        <v>&lt;LIST PATCH HERE&gt;</v>
      </c>
      <c r="R116" s="528"/>
      <c r="S116" s="304" t="str">
        <f>IF('Fun Patches'!Q30="A","A"," ")</f>
        <v xml:space="preserve"> </v>
      </c>
    </row>
    <row r="117" spans="1:22" x14ac:dyDescent="0.2">
      <c r="A117" s="292"/>
      <c r="B117" s="293" t="str">
        <f>Badges!C364</f>
        <v>Draw an outdoor scene</v>
      </c>
      <c r="C117" s="295" t="str">
        <f>IF(Badges!Q364="A","A"," ")</f>
        <v xml:space="preserve"> </v>
      </c>
      <c r="E117" s="292"/>
      <c r="F117" s="293" t="str">
        <f>Badges!C435</f>
        <v>Pocket food</v>
      </c>
      <c r="G117" s="295" t="str">
        <f>IF(Badges!Q435="A","A"," ")</f>
        <v xml:space="preserve"> </v>
      </c>
      <c r="I117" s="292"/>
      <c r="J117" s="293" t="str">
        <f>Badges!C508</f>
        <v>Fun with flower look-alikes</v>
      </c>
      <c r="K117" s="295" t="str">
        <f>IF(Badges!Q508="A","A"," ")</f>
        <v xml:space="preserve"> </v>
      </c>
      <c r="M117" s="292">
        <v>5</v>
      </c>
      <c r="N117" s="293" t="str">
        <f>Badges!C585</f>
        <v>Listen for clues and ask great questions</v>
      </c>
      <c r="O117" s="294"/>
      <c r="Q117" s="522" t="str">
        <f>'Fun Patches'!C31</f>
        <v>&lt;LIST PATCH HERE&gt;</v>
      </c>
      <c r="R117" s="528"/>
      <c r="S117" s="304" t="str">
        <f>IF('Fun Patches'!Q31="A","A"," ")</f>
        <v xml:space="preserve"> </v>
      </c>
    </row>
    <row r="118" spans="1:22" x14ac:dyDescent="0.2">
      <c r="A118" s="292"/>
      <c r="B118" s="293" t="str">
        <f>Badges!C365</f>
        <v>Zoom in on an object</v>
      </c>
      <c r="C118" s="295" t="str">
        <f>IF(Badges!Q365="A","A","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IF(Badges!Q586="A","A"," ")</f>
        <v xml:space="preserve"> </v>
      </c>
      <c r="Q118" s="522" t="str">
        <f>'Fun Patches'!C32</f>
        <v>&lt;LIST PATCH HERE&gt;</v>
      </c>
      <c r="R118" s="528"/>
      <c r="S118" s="304" t="str">
        <f>IF('Fun Patches'!Q32="A","A"," ")</f>
        <v xml:space="preserve"> </v>
      </c>
    </row>
    <row r="119" spans="1:22" x14ac:dyDescent="0.2">
      <c r="A119" s="292"/>
      <c r="B119" s="293" t="str">
        <f>Badges!C366</f>
        <v>Take a bug's-eye view</v>
      </c>
      <c r="C119" s="295" t="str">
        <f>IF(Badges!Q366="A","A"," ")</f>
        <v xml:space="preserve"> </v>
      </c>
      <c r="E119" s="292"/>
      <c r="F119" s="293" t="str">
        <f>Badges!C437</f>
        <v>Make a dessert you've never</v>
      </c>
      <c r="G119" s="295" t="str">
        <f>IF(Badges!Q437="A","A"," ")</f>
        <v xml:space="preserve"> </v>
      </c>
      <c r="I119" s="292"/>
      <c r="J119" s="293" t="str">
        <f>Badges!C510</f>
        <v>Bouquet</v>
      </c>
      <c r="K119" s="295" t="str">
        <f>IF(Badges!Q510="A","A"," ")</f>
        <v xml:space="preserve"> </v>
      </c>
      <c r="M119" s="302"/>
      <c r="N119" s="318"/>
      <c r="O119" s="328"/>
      <c r="Q119" s="522" t="str">
        <f>'Fun Patches'!C33</f>
        <v>&lt;LIST PATCH HERE&gt;</v>
      </c>
      <c r="R119" s="528"/>
      <c r="S119" s="304" t="str">
        <f>IF('Fun Patches'!Q33="A","A","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IF(Badges!Q438="A","A"," ")</f>
        <v xml:space="preserve"> </v>
      </c>
      <c r="I120" s="292"/>
      <c r="J120" s="293" t="str">
        <f>Badges!C511</f>
        <v>Corsage</v>
      </c>
      <c r="K120" s="295" t="str">
        <f>IF(Badges!Q511="A","A"," ")</f>
        <v xml:space="preserve"> </v>
      </c>
      <c r="M120" s="518" t="s">
        <v>89</v>
      </c>
      <c r="N120" s="527"/>
      <c r="O120" s="527"/>
      <c r="Q120" s="522" t="str">
        <f>'Fun Patches'!C34</f>
        <v>&lt;LIST PATCH HERE&gt;</v>
      </c>
      <c r="R120" s="528"/>
      <c r="S120" s="304" t="str">
        <f>IF('Fun Patches'!Q34="A","A"," ")</f>
        <v xml:space="preserve"> </v>
      </c>
    </row>
    <row r="121" spans="1:22" x14ac:dyDescent="0.2">
      <c r="A121" s="292"/>
      <c r="B121" s="293" t="str">
        <f>Badges!C368</f>
        <v>Draw a new cover for your</v>
      </c>
      <c r="C121" s="295" t="str">
        <f>IF(Badges!Q368="A","A"," ")</f>
        <v xml:space="preserve"> </v>
      </c>
      <c r="E121" s="292"/>
      <c r="F121" s="293" t="str">
        <f>Badges!C439</f>
        <v>Make a holiday dessert</v>
      </c>
      <c r="G121" s="295" t="str">
        <f>IF(Badges!Q439="A","A"," ")</f>
        <v xml:space="preserve"> </v>
      </c>
      <c r="I121" s="292"/>
      <c r="J121" s="293" t="str">
        <f>Badges!C512</f>
        <v>Arrangement</v>
      </c>
      <c r="K121" s="295" t="str">
        <f>IF(Badges!Q512="A","A"," ")</f>
        <v xml:space="preserve"> </v>
      </c>
      <c r="M121" s="529" t="str">
        <f>'Fun Patches'!C5</f>
        <v>&lt;LIST PATCH HERE&gt;</v>
      </c>
      <c r="N121" s="530"/>
      <c r="O121" s="295" t="str">
        <f>IF('Fun Patches'!Q5="A","A"," ")</f>
        <v xml:space="preserve"> </v>
      </c>
      <c r="Q121" s="522" t="str">
        <f>'Fun Patches'!C35</f>
        <v>&lt;LIST PATCH HERE&gt;</v>
      </c>
      <c r="R121" s="528"/>
      <c r="S121" s="304" t="str">
        <f>IF('Fun Patches'!Q35="A","A"," ")</f>
        <v xml:space="preserve"> </v>
      </c>
    </row>
    <row r="122" spans="1:22" x14ac:dyDescent="0.2">
      <c r="A122" s="292"/>
      <c r="B122" s="293" t="str">
        <f>Badges!C369</f>
        <v>Draw a cartoon</v>
      </c>
      <c r="C122" s="295" t="str">
        <f>IF(Badges!Q369="A","A","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Patches'!Q6="A","A"," ")</f>
        <v xml:space="preserve"> </v>
      </c>
      <c r="Q122" s="522" t="str">
        <f>'Fun Patches'!C36</f>
        <v>&lt;LIST PATCH HERE&gt;</v>
      </c>
      <c r="R122" s="528"/>
      <c r="S122" s="304" t="str">
        <f>IF('Fun Patches'!Q36="A","A"," ")</f>
        <v xml:space="preserve"> </v>
      </c>
    </row>
    <row r="123" spans="1:22" x14ac:dyDescent="0.2">
      <c r="A123" s="292"/>
      <c r="B123" s="293" t="str">
        <f>Badges!C370</f>
        <v>Draw a logo</v>
      </c>
      <c r="C123" s="295" t="str">
        <f>IF(Badges!Q370="A","A"," ")</f>
        <v xml:space="preserve"> </v>
      </c>
      <c r="E123" s="292"/>
      <c r="F123" s="293" t="str">
        <f>Badges!C441</f>
        <v xml:space="preserve">Make a salad meal using a </v>
      </c>
      <c r="G123" s="295" t="str">
        <f>IF(Badges!Q441="A","A"," ")</f>
        <v xml:space="preserve"> </v>
      </c>
      <c r="I123" s="292">
        <v>1</v>
      </c>
      <c r="J123" s="293" t="str">
        <f>Badges!C517</f>
        <v>Explore businesses you might like</v>
      </c>
      <c r="K123" s="294"/>
      <c r="M123" s="522" t="str">
        <f>'Fun Patches'!C7</f>
        <v>&lt;LIST PATCH HERE&gt;</v>
      </c>
      <c r="N123" s="528"/>
      <c r="O123" s="304" t="str">
        <f>IF('Fun Patches'!Q7="A","A"," ")</f>
        <v xml:space="preserve"> </v>
      </c>
      <c r="Q123" s="522" t="str">
        <f>'Fun Patches'!C37</f>
        <v>&lt;LIST PATCH HERE&gt;</v>
      </c>
      <c r="R123" s="528"/>
      <c r="S123" s="304" t="str">
        <f>IF('Fun Patches'!Q37="A","A"," ")</f>
        <v xml:space="preserve"> </v>
      </c>
    </row>
    <row r="124" spans="1:22" x14ac:dyDescent="0.2">
      <c r="A124" s="292">
        <v>5</v>
      </c>
      <c r="B124" s="293" t="str">
        <f>Badges!C371</f>
        <v>Make your masterpiece-and show</v>
      </c>
      <c r="C124" s="294"/>
      <c r="E124" s="292"/>
      <c r="F124" s="293" t="str">
        <f>Badges!C442</f>
        <v>Make a soup, stew, or other</v>
      </c>
      <c r="G124" s="295" t="str">
        <f>IF(Badges!Q442="A","A"," ")</f>
        <v xml:space="preserve"> </v>
      </c>
      <c r="I124" s="292"/>
      <c r="J124" s="293" t="str">
        <f>Badges!C518</f>
        <v>Go straight to the source</v>
      </c>
      <c r="K124" s="295" t="str">
        <f>IF(Badges!Q518="A","A"," ")</f>
        <v xml:space="preserve"> </v>
      </c>
      <c r="M124" s="522" t="str">
        <f>'Fun Patches'!C8</f>
        <v>&lt;LIST PATCH HERE&gt;</v>
      </c>
      <c r="N124" s="528"/>
      <c r="O124" s="304" t="str">
        <f>IF('Fun Patches'!Q8="A","A"," ")</f>
        <v xml:space="preserve"> </v>
      </c>
      <c r="Q124" s="522" t="str">
        <f>'Fun Patches'!C38</f>
        <v>&lt;LIST PATCH HERE&gt;</v>
      </c>
      <c r="R124" s="528"/>
      <c r="S124" s="304" t="str">
        <f>IF('Fun Patches'!Q38="A","A"," ")</f>
        <v xml:space="preserve"> </v>
      </c>
    </row>
    <row r="125" spans="1:22" x14ac:dyDescent="0.2">
      <c r="A125" s="292"/>
      <c r="B125" s="293" t="str">
        <f>Badges!C372</f>
        <v>Host an art show at a group</v>
      </c>
      <c r="C125" s="295" t="str">
        <f>IF(Badges!Q372="A","A"," ")</f>
        <v xml:space="preserve"> </v>
      </c>
      <c r="E125" s="292"/>
      <c r="F125" s="293" t="str">
        <f>Badges!C443</f>
        <v>Make three dishes for one meal</v>
      </c>
      <c r="G125" s="295" t="str">
        <f>IF(Badges!Q443="A","A"," ")</f>
        <v xml:space="preserve"> </v>
      </c>
      <c r="I125" s="292"/>
      <c r="J125" s="293" t="str">
        <f>Badges!C519</f>
        <v>Get associated</v>
      </c>
      <c r="K125" s="295" t="str">
        <f>IF(Badges!Q519="A","A"," ")</f>
        <v xml:space="preserve"> </v>
      </c>
      <c r="M125" s="522" t="str">
        <f>'Fun Patches'!C9</f>
        <v>&lt;LIST PATCH HERE&gt;</v>
      </c>
      <c r="N125" s="528"/>
      <c r="O125" s="304" t="str">
        <f>IF('Fun Patches'!Q9="A","A"," ")</f>
        <v xml:space="preserve"> </v>
      </c>
      <c r="Q125" s="522" t="str">
        <f>'Fun Patches'!C39</f>
        <v>&lt;LIST PATCH HERE&gt;</v>
      </c>
      <c r="R125" s="528"/>
      <c r="S125" s="304" t="str">
        <f>IF('Fun Patches'!Q39="A","A"," ")</f>
        <v xml:space="preserve"> </v>
      </c>
    </row>
    <row r="126" spans="1:22" x14ac:dyDescent="0.2">
      <c r="A126" s="292"/>
      <c r="B126" s="293" t="str">
        <f>Badges!C373</f>
        <v>Host an art gallery party at</v>
      </c>
      <c r="C126" s="295" t="str">
        <f>IF(Badges!Q373="A","A"," ")</f>
        <v xml:space="preserve"> </v>
      </c>
      <c r="E126" s="500" t="str">
        <f>Badges!B446</f>
        <v>Junior First Aid</v>
      </c>
      <c r="F126" s="501"/>
      <c r="G126" s="501"/>
      <c r="I126" s="292"/>
      <c r="J126" s="293" t="str">
        <f>Badges!C520</f>
        <v>Read all about it</v>
      </c>
      <c r="K126" s="295" t="str">
        <f>IF(Badges!Q520="A","A"," ")</f>
        <v xml:space="preserve"> </v>
      </c>
      <c r="M126" s="522" t="str">
        <f>'Fun Patches'!C10</f>
        <v>&lt;LIST PATCH HERE&gt;</v>
      </c>
      <c r="N126" s="528"/>
      <c r="O126" s="304" t="str">
        <f>IF('Fun Patches'!Q10="A","A"," ")</f>
        <v xml:space="preserve"> </v>
      </c>
      <c r="Q126" s="522" t="str">
        <f>'Fun Patches'!C40</f>
        <v>&lt;LIST PATCH HERE&gt;</v>
      </c>
      <c r="R126" s="528"/>
      <c r="S126" s="304" t="str">
        <f>IF('Fun Patches'!Q40="A","A"," ")</f>
        <v xml:space="preserve"> </v>
      </c>
    </row>
    <row r="127" spans="1:22" x14ac:dyDescent="0.2">
      <c r="A127" s="292"/>
      <c r="B127" s="293" t="str">
        <f>Badges!C374</f>
        <v>Create a special art scrapbook</v>
      </c>
      <c r="C127" s="295" t="str">
        <f>IF(Badges!Q374="A","A","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Patches'!Q11="A","A"," ")</f>
        <v xml:space="preserve"> </v>
      </c>
      <c r="Q127" s="522" t="str">
        <f>'Fun Patches'!C41</f>
        <v>&lt;LIST PATCH HERE&gt;</v>
      </c>
      <c r="R127" s="528"/>
      <c r="S127" s="304" t="str">
        <f>IF('Fun Patches'!Q41="A","A"," ")</f>
        <v xml:space="preserve"> </v>
      </c>
    </row>
    <row r="128" spans="1:22" x14ac:dyDescent="0.2">
      <c r="A128" s="500" t="str">
        <f>Badges!B377</f>
        <v>Practice with Purpose</v>
      </c>
      <c r="B128" s="501"/>
      <c r="C128" s="501"/>
      <c r="E128" s="292"/>
      <c r="F128" s="293" t="str">
        <f>Badges!C448</f>
        <v>Make posters</v>
      </c>
      <c r="G128" s="295" t="str">
        <f>IF(Badges!Q448="A","A"," ")</f>
        <v xml:space="preserve"> </v>
      </c>
      <c r="I128" s="292"/>
      <c r="J128" s="293" t="str">
        <f>Badges!C522</f>
        <v>Follow in someone's footsteps</v>
      </c>
      <c r="K128" s="295" t="str">
        <f>IF(Badges!Q522="A","A"," ")</f>
        <v xml:space="preserve"> </v>
      </c>
      <c r="M128" s="522" t="str">
        <f>'Fun Patches'!C12</f>
        <v>&lt;LIST PATCH HERE&gt;</v>
      </c>
      <c r="N128" s="528"/>
      <c r="O128" s="304" t="str">
        <f>IF('Fun Patches'!Q12="A","A"," ")</f>
        <v xml:space="preserve"> </v>
      </c>
      <c r="Q128" s="522" t="str">
        <f>'Fun Patches'!C42</f>
        <v>&lt;LIST PATCH HERE&gt;</v>
      </c>
      <c r="R128" s="528"/>
      <c r="S128" s="304" t="str">
        <f>IF('Fun Patches'!Q42="A","A"," ")</f>
        <v xml:space="preserve"> </v>
      </c>
    </row>
    <row r="129" spans="1:19" x14ac:dyDescent="0.2">
      <c r="A129" s="292">
        <v>1</v>
      </c>
      <c r="B129" s="293" t="str">
        <f>Badges!C378</f>
        <v>Decide on your goal</v>
      </c>
      <c r="C129" s="294"/>
      <c r="E129" s="292"/>
      <c r="F129" s="293" t="str">
        <f>Badges!C449</f>
        <v>Create a skit</v>
      </c>
      <c r="G129" s="295" t="str">
        <f>IF(Badges!Q449="A","A"," ")</f>
        <v xml:space="preserve"> </v>
      </c>
      <c r="I129" s="292"/>
      <c r="J129" s="293" t="str">
        <f>Badges!C523</f>
        <v>Get on the phone</v>
      </c>
      <c r="K129" s="295" t="str">
        <f>IF(Badges!Q523="A","A"," ")</f>
        <v xml:space="preserve"> </v>
      </c>
      <c r="M129" s="522" t="str">
        <f>'Fun Patches'!C13</f>
        <v>&lt;LIST PATCH HERE&gt;</v>
      </c>
      <c r="N129" s="528"/>
      <c r="O129" s="304" t="str">
        <f>IF('Fun Patches'!Q13="A","A"," ")</f>
        <v xml:space="preserve"> </v>
      </c>
      <c r="Q129" s="522" t="str">
        <f>'Fun Patches'!C43</f>
        <v>&lt;LIST PATCH HERE&gt;</v>
      </c>
      <c r="R129" s="528"/>
      <c r="S129" s="304" t="str">
        <f>IF('Fun Patches'!Q43="A","A"," ")</f>
        <v xml:space="preserve"> </v>
      </c>
    </row>
    <row r="130" spans="1:19" x14ac:dyDescent="0.2">
      <c r="A130" s="292"/>
      <c r="B130" s="293" t="str">
        <f>Badges!C379</f>
        <v>Ask a coach for advice</v>
      </c>
      <c r="C130" s="295" t="str">
        <f>IF(Badges!Q379="A","A"," ")</f>
        <v xml:space="preserve"> </v>
      </c>
      <c r="E130" s="292"/>
      <c r="F130" s="293" t="str">
        <f>Badges!C450</f>
        <v xml:space="preserve">Make a short video  </v>
      </c>
      <c r="G130" s="295" t="str">
        <f>IF(Badges!Q450="A","A"," ")</f>
        <v xml:space="preserve"> </v>
      </c>
      <c r="I130" s="292"/>
      <c r="J130" s="293" t="str">
        <f>Badges!C524</f>
        <v>Invite an expert speaker</v>
      </c>
      <c r="K130" s="295" t="str">
        <f>IF(Badges!Q524="A","A"," ")</f>
        <v xml:space="preserve"> </v>
      </c>
      <c r="M130" s="522" t="str">
        <f>'Fun Patches'!C14</f>
        <v>&lt;LIST PATCH HERE&gt;</v>
      </c>
      <c r="N130" s="528"/>
      <c r="O130" s="304" t="str">
        <f>IF('Fun Patches'!Q14="A","A"," ")</f>
        <v xml:space="preserve"> </v>
      </c>
      <c r="Q130" s="522" t="str">
        <f>'Fun Patches'!C44</f>
        <v>&lt;LIST PATCH HERE&gt;</v>
      </c>
      <c r="R130" s="528"/>
      <c r="S130" s="304" t="str">
        <f>IF('Fun Patches'!Q44="A","A"," ")</f>
        <v xml:space="preserve"> </v>
      </c>
    </row>
    <row r="131" spans="1:19" x14ac:dyDescent="0.2">
      <c r="A131" s="292"/>
      <c r="B131" s="293" t="str">
        <f>Badges!C380</f>
        <v>Speak to a trainer at a gym or</v>
      </c>
      <c r="C131" s="295" t="str">
        <f>IF(Badges!Q380="A","A","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Patches'!Q15="A","A"," ")</f>
        <v xml:space="preserve"> </v>
      </c>
      <c r="Q131" s="522" t="str">
        <f>'Fun Patches'!C45</f>
        <v>&lt;LIST PATCH HERE&gt;</v>
      </c>
      <c r="R131" s="528"/>
      <c r="S131" s="304" t="str">
        <f>IF('Fun Patches'!Q45="A","A"," ")</f>
        <v xml:space="preserve"> </v>
      </c>
    </row>
    <row r="132" spans="1:19" x14ac:dyDescent="0.2">
      <c r="A132" s="292"/>
      <c r="B132" s="293" t="str">
        <f>Badges!C381</f>
        <v>Talk with a physical education or</v>
      </c>
      <c r="C132" s="295" t="str">
        <f>IF(Badges!Q381="A","A"," ")</f>
        <v xml:space="preserve"> </v>
      </c>
      <c r="E132" s="292"/>
      <c r="F132" s="293" t="str">
        <f>Badges!C452</f>
        <v>Talk to an EMT or firefighter</v>
      </c>
      <c r="G132" s="295" t="str">
        <f>IF(Badges!Q452="A","A"," ")</f>
        <v xml:space="preserve"> </v>
      </c>
      <c r="I132" s="292"/>
      <c r="J132" s="293" t="str">
        <f>Badges!C526</f>
        <v>Take it to the bank</v>
      </c>
      <c r="K132" s="295" t="str">
        <f>IF(Badges!Q526="A","A"," ")</f>
        <v xml:space="preserve"> </v>
      </c>
      <c r="M132" s="522" t="str">
        <f>'Fun Patches'!C16</f>
        <v>&lt;LIST PATCH HERE&gt;</v>
      </c>
      <c r="N132" s="528"/>
      <c r="O132" s="304" t="str">
        <f>IF('Fun Patches'!Q16="A","A"," ")</f>
        <v xml:space="preserve"> </v>
      </c>
      <c r="Q132" s="522" t="str">
        <f>'Fun Patches'!C46</f>
        <v>&lt;LIST PATCH HERE&gt;</v>
      </c>
      <c r="R132" s="528"/>
      <c r="S132" s="304" t="str">
        <f>IF('Fun Patches'!Q46="A","A"," ")</f>
        <v xml:space="preserve"> </v>
      </c>
    </row>
    <row r="133" spans="1:19" x14ac:dyDescent="0.2">
      <c r="A133" s="292">
        <v>2</v>
      </c>
      <c r="B133" s="293" t="str">
        <f>Badges!C382</f>
        <v>Increase your endurance</v>
      </c>
      <c r="C133" s="294"/>
      <c r="E133" s="292"/>
      <c r="F133" s="293" t="str">
        <f>Badges!C453</f>
        <v>Talk to police officers</v>
      </c>
      <c r="G133" s="295" t="str">
        <f>IF(Badges!Q453="A","A"," ")</f>
        <v xml:space="preserve"> </v>
      </c>
      <c r="I133" s="292"/>
      <c r="J133" s="293" t="str">
        <f>Badges!C527</f>
        <v>Meet the Chamber of Commerce</v>
      </c>
      <c r="K133" s="295" t="str">
        <f>IF(Badges!Q527="A","A"," ")</f>
        <v xml:space="preserve"> </v>
      </c>
      <c r="M133" s="529" t="str">
        <f>'Fun Patches'!C17</f>
        <v>&lt;LIST PATCH HERE&gt;</v>
      </c>
      <c r="N133" s="530"/>
      <c r="O133" s="295" t="str">
        <f>IF('Fun Patches'!Q17="A","A"," ")</f>
        <v xml:space="preserve"> </v>
      </c>
      <c r="Q133" s="529" t="str">
        <f>'Fun Patches'!C47</f>
        <v>&lt;LIST PATCH HERE&gt;</v>
      </c>
      <c r="R133" s="530"/>
      <c r="S133" s="295" t="str">
        <f>IF('Fun Patches'!Q47="A","A"," ")</f>
        <v xml:space="preserve"> </v>
      </c>
    </row>
    <row r="134" spans="1:19" x14ac:dyDescent="0.2">
      <c r="A134" s="292"/>
      <c r="B134" s="293" t="str">
        <f>Badges!C383</f>
        <v>Run</v>
      </c>
      <c r="C134" s="295" t="str">
        <f>IF(Badges!Q383="A","A"," ")</f>
        <v xml:space="preserve"> </v>
      </c>
      <c r="E134" s="292"/>
      <c r="F134" s="293" t="str">
        <f>Badges!C454</f>
        <v>Tour an emergency room or</v>
      </c>
      <c r="G134" s="295" t="str">
        <f>IF(Badges!Q454="A","A"," ")</f>
        <v xml:space="preserve"> </v>
      </c>
      <c r="I134" s="292"/>
      <c r="J134" s="293" t="str">
        <f>Badges!C528</f>
        <v>Find out about the Small</v>
      </c>
      <c r="K134" s="295" t="str">
        <f>IF(Badges!Q528="A","A"," ")</f>
        <v xml:space="preserve"> </v>
      </c>
      <c r="M134" s="522" t="str">
        <f>'Fun Patches'!C18</f>
        <v>&lt;LIST PATCH HERE&gt;</v>
      </c>
      <c r="N134" s="528"/>
      <c r="O134" s="304" t="str">
        <f>IF('Fun Patches'!Q18="A","A"," ")</f>
        <v xml:space="preserve"> </v>
      </c>
      <c r="Q134" s="522" t="str">
        <f>'Fun Patches'!C48</f>
        <v>&lt;LIST PATCH HERE&gt;</v>
      </c>
      <c r="R134" s="528"/>
      <c r="S134" s="304" t="str">
        <f>IF('Fun Patches'!Q48="A","A"," ")</f>
        <v xml:space="preserve"> </v>
      </c>
    </row>
    <row r="135" spans="1:19" x14ac:dyDescent="0.2">
      <c r="A135" s="292"/>
      <c r="B135" s="293" t="str">
        <f>Badges!C384</f>
        <v>Dance</v>
      </c>
      <c r="C135" s="295" t="str">
        <f>IF(Badges!Q384="A","A","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Patches'!Q19="A","A"," ")</f>
        <v xml:space="preserve"> </v>
      </c>
      <c r="Q135" s="522" t="str">
        <f>'Fun Patches'!C49</f>
        <v>&lt;LIST PATCH HERE&gt;</v>
      </c>
      <c r="R135" s="528"/>
      <c r="S135" s="304" t="str">
        <f>IF('Fun Patches'!Q49="A","A"," ")</f>
        <v xml:space="preserve"> </v>
      </c>
    </row>
    <row r="136" spans="1:19" x14ac:dyDescent="0.2">
      <c r="A136" s="292"/>
      <c r="B136" s="293" t="str">
        <f>Badges!C385</f>
        <v>Work out routine!</v>
      </c>
      <c r="C136" s="295" t="str">
        <f>IF(Badges!Q385="A","A"," ")</f>
        <v xml:space="preserve"> </v>
      </c>
      <c r="E136" s="292"/>
      <c r="F136" s="293" t="str">
        <f>Badges!C456</f>
        <v xml:space="preserve">Make a first aid kit that fits in </v>
      </c>
      <c r="G136" s="295" t="str">
        <f>IF(Badges!Q456="A","A"," ")</f>
        <v xml:space="preserve"> </v>
      </c>
      <c r="I136" s="292"/>
      <c r="J136" s="293" t="str">
        <f>Badges!C530</f>
        <v>Create a customer-service pledge</v>
      </c>
      <c r="K136" s="295" t="str">
        <f>IF(Badges!Q530="A","A"," ")</f>
        <v xml:space="preserve"> </v>
      </c>
      <c r="M136" s="522" t="str">
        <f>'Fun Patches'!C20</f>
        <v>&lt;LIST PATCH HERE&gt;</v>
      </c>
      <c r="N136" s="528"/>
      <c r="O136" s="304" t="str">
        <f>IF('Fun Patches'!Q20="A","A"," ")</f>
        <v xml:space="preserve"> </v>
      </c>
      <c r="Q136" s="522" t="str">
        <f>'Fun Patches'!C50</f>
        <v>&lt;LIST PATCH HERE&gt;</v>
      </c>
      <c r="R136" s="528"/>
      <c r="S136" s="304" t="str">
        <f>IF('Fun Patches'!Q50="A","A"," ")</f>
        <v xml:space="preserve"> </v>
      </c>
    </row>
    <row r="137" spans="1:19" x14ac:dyDescent="0.2">
      <c r="A137" s="302"/>
      <c r="B137" s="318"/>
      <c r="C137" s="328"/>
      <c r="E137" s="292"/>
      <c r="F137" s="293" t="str">
        <f>Badges!C457</f>
        <v>Make a kit that fits in a car's</v>
      </c>
      <c r="G137" s="295" t="str">
        <f>IF(Badges!Q457="A","A"," ")</f>
        <v xml:space="preserve"> </v>
      </c>
      <c r="I137" s="292"/>
      <c r="J137" s="293" t="str">
        <f>Badges!C531</f>
        <v>Learn from the best</v>
      </c>
      <c r="K137" s="295" t="str">
        <f>IF(Badges!Q531="A","A"," ")</f>
        <v xml:space="preserve"> </v>
      </c>
      <c r="M137" s="522" t="str">
        <f>'Fun Patches'!C21</f>
        <v>&lt;LIST PATCH HERE&gt;</v>
      </c>
      <c r="N137" s="528"/>
      <c r="O137" s="304" t="str">
        <f>IF('Fun Patches'!Q21="A","A"," ")</f>
        <v xml:space="preserve"> </v>
      </c>
      <c r="Q137" s="522" t="str">
        <f>'Fun Patches'!C51</f>
        <v>&lt;LIST PATCH HERE&gt;</v>
      </c>
      <c r="R137" s="528"/>
      <c r="S137" s="304" t="str">
        <f>IF('Fun Patches'!Q51="A","A"," ")</f>
        <v xml:space="preserve"> </v>
      </c>
    </row>
    <row r="138" spans="1:19" x14ac:dyDescent="0.2">
      <c r="A138" s="302"/>
      <c r="B138" s="318"/>
      <c r="C138" s="328"/>
      <c r="E138" s="292"/>
      <c r="F138" s="293" t="str">
        <f>Badges!C458</f>
        <v>Make a personal kit</v>
      </c>
      <c r="G138" s="295" t="str">
        <f>IF(Badges!Q458="A","A"," ")</f>
        <v xml:space="preserve"> </v>
      </c>
      <c r="I138" s="292"/>
      <c r="J138" s="293" t="str">
        <f>Badges!C532</f>
        <v>Invite some experts</v>
      </c>
      <c r="K138" s="295" t="str">
        <f>IF(Badges!Q532="A","A"," ")</f>
        <v xml:space="preserve"> </v>
      </c>
      <c r="M138" s="522" t="str">
        <f>'Fun Patches'!C22</f>
        <v>&lt;LIST PATCH HERE&gt;</v>
      </c>
      <c r="N138" s="528"/>
      <c r="O138" s="304" t="str">
        <f>IF('Fun Patches'!Q22="A","A"," ")</f>
        <v xml:space="preserve"> </v>
      </c>
      <c r="Q138" s="522" t="str">
        <f>'Fun Patches'!C52</f>
        <v>&lt;LIST PATCH HERE&gt;</v>
      </c>
      <c r="R138" s="528"/>
      <c r="S138" s="304" t="str">
        <f>IF('Fun Patches'!Q52="A","A","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Patches'!Q23="A","A"," ")</f>
        <v xml:space="preserve"> </v>
      </c>
      <c r="Q139" s="522" t="str">
        <f>'Fun Patches'!C53</f>
        <v>&lt;LIST PATCH HERE&gt;</v>
      </c>
      <c r="R139" s="528"/>
      <c r="S139" s="304" t="str">
        <f>IF('Fun Patches'!Q53="A","A","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Patches'!Q24="A","A"," ")</f>
        <v xml:space="preserve"> </v>
      </c>
      <c r="Q140" s="522" t="str">
        <f>'Fun Patches'!C54</f>
        <v>&lt;LIST PATCH HERE&gt;</v>
      </c>
      <c r="R140" s="528"/>
      <c r="S140" s="304" t="str">
        <f>IF('Fun Patches'!Q54="A","A"," ")</f>
        <v xml:space="preserve"> </v>
      </c>
    </row>
    <row r="141" spans="1:19" ht="23.25" x14ac:dyDescent="0.35">
      <c r="A141" s="507" t="str">
        <f ca="1">MID(CELL("filename",A78),FIND(IF(ISERROR(FIND("]",CELL("filename",A78))),"$","]"),CELL("filename",A78))+1,256)</f>
        <v>Junior 14</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Own'!Q31="A","A"," ")</f>
        <v xml:space="preserve"> </v>
      </c>
      <c r="I143" s="292">
        <v>1</v>
      </c>
      <c r="J143" s="329" t="str">
        <f>'Council Own'!C55</f>
        <v>&lt;List Requirement Here&gt;</v>
      </c>
      <c r="K143" s="304" t="str">
        <f>IF('Council Own'!Q55="A","A"," ")</f>
        <v xml:space="preserve"> </v>
      </c>
      <c r="M143" s="292">
        <v>1</v>
      </c>
      <c r="N143" s="329" t="str">
        <f>'Council Own'!C79</f>
        <v>&lt;List Requirement Here&gt;</v>
      </c>
      <c r="O143" s="304" t="str">
        <f>IF('Council Own'!Q79="A","A"," ")</f>
        <v xml:space="preserve"> </v>
      </c>
      <c r="Q143" s="292">
        <v>1</v>
      </c>
      <c r="R143" s="329" t="str">
        <f>'Council Own'!C103</f>
        <v>&lt;List Requirement Here&gt;</v>
      </c>
      <c r="S143" s="304" t="str">
        <f>IF('Council Own'!Q103="A","A"," ")</f>
        <v xml:space="preserve"> </v>
      </c>
    </row>
    <row r="144" spans="1:19" x14ac:dyDescent="0.2">
      <c r="A144" s="546" t="str">
        <f>'Council Own'!B6</f>
        <v>&lt;&lt;List Badge Here&gt;&gt;</v>
      </c>
      <c r="B144" s="547"/>
      <c r="C144" s="297" t="str">
        <f>IF('Council Own'!Q28="C","C",IF('Council Own'!Q28="P","P",""))</f>
        <v/>
      </c>
      <c r="E144" s="292"/>
      <c r="F144" s="329" t="str">
        <f>'Council Own'!C32</f>
        <v>&lt;List Requirement Here&gt;</v>
      </c>
      <c r="G144" s="304" t="str">
        <f>IF('Council Own'!Q32="A","A"," ")</f>
        <v xml:space="preserve"> </v>
      </c>
      <c r="I144" s="292"/>
      <c r="J144" s="329" t="str">
        <f>'Council Own'!C56</f>
        <v>&lt;List Requirement Here&gt;</v>
      </c>
      <c r="K144" s="304" t="str">
        <f>IF('Council Own'!Q56="A","A"," ")</f>
        <v xml:space="preserve"> </v>
      </c>
      <c r="M144" s="292"/>
      <c r="N144" s="329" t="str">
        <f>'Council Own'!C80</f>
        <v>&lt;List Requirement Here&gt;</v>
      </c>
      <c r="O144" s="304" t="str">
        <f>IF('Council Own'!Q80="A","A"," ")</f>
        <v xml:space="preserve"> </v>
      </c>
      <c r="Q144" s="292"/>
      <c r="R144" s="329" t="str">
        <f>'Council Own'!C104</f>
        <v>&lt;List Requirement Here&gt;</v>
      </c>
      <c r="S144" s="304" t="str">
        <f>IF('Council Own'!Q104="A","A"," ")</f>
        <v xml:space="preserve"> </v>
      </c>
    </row>
    <row r="145" spans="1:19" x14ac:dyDescent="0.2">
      <c r="A145" s="546" t="str">
        <f>'Council Own'!B30</f>
        <v>&lt;&lt;List Badge Here&gt;&gt;</v>
      </c>
      <c r="B145" s="547"/>
      <c r="C145" s="297" t="str">
        <f>IF('Council Own'!Q52="C","C",IF('Council Own'!Q52="P","P",""))</f>
        <v/>
      </c>
      <c r="E145" s="292"/>
      <c r="F145" s="329" t="str">
        <f>'Council Own'!C33</f>
        <v>&lt;List Requirement Here&gt;</v>
      </c>
      <c r="G145" s="304" t="str">
        <f>IF('Council Own'!Q33="A","A"," ")</f>
        <v xml:space="preserve"> </v>
      </c>
      <c r="I145" s="292"/>
      <c r="J145" s="329" t="str">
        <f>'Council Own'!C57</f>
        <v>&lt;List Requirement Here&gt;</v>
      </c>
      <c r="K145" s="304" t="str">
        <f>IF('Council Own'!Q57="A","A"," ")</f>
        <v xml:space="preserve"> </v>
      </c>
      <c r="M145" s="292"/>
      <c r="N145" s="329" t="str">
        <f>'Council Own'!C81</f>
        <v>&lt;List Requirement Here&gt;</v>
      </c>
      <c r="O145" s="304" t="str">
        <f>IF('Council Own'!Q81="A","A"," ")</f>
        <v xml:space="preserve"> </v>
      </c>
      <c r="Q145" s="292"/>
      <c r="R145" s="329" t="str">
        <f>'Council Own'!C105</f>
        <v>&lt;List Requirement Here&gt;</v>
      </c>
      <c r="S145" s="304" t="str">
        <f>IF('Council Own'!Q105="A","A"," ")</f>
        <v xml:space="preserve"> </v>
      </c>
    </row>
    <row r="146" spans="1:19" x14ac:dyDescent="0.2">
      <c r="A146" s="546" t="str">
        <f>'Council Own'!B54</f>
        <v>&lt;&lt;List Badge Here&gt;&gt;</v>
      </c>
      <c r="B146" s="547"/>
      <c r="C146" s="297" t="str">
        <f>IF('Council Own'!Q76="C","C",IF('Council Own'!Q76="P","P",""))</f>
        <v/>
      </c>
      <c r="E146" s="292"/>
      <c r="F146" s="329" t="str">
        <f>'Council Own'!C34</f>
        <v>&lt;List Requirement Here&gt;</v>
      </c>
      <c r="G146" s="304" t="str">
        <f>IF('Council Own'!Q34="A","A"," ")</f>
        <v xml:space="preserve"> </v>
      </c>
      <c r="I146" s="292"/>
      <c r="J146" s="329" t="str">
        <f>'Council Own'!C58</f>
        <v>&lt;List Requirement Here&gt;</v>
      </c>
      <c r="K146" s="304" t="str">
        <f>IF('Council Own'!Q58="A","A"," ")</f>
        <v xml:space="preserve"> </v>
      </c>
      <c r="M146" s="292"/>
      <c r="N146" s="329" t="str">
        <f>'Council Own'!C82</f>
        <v>&lt;List Requirement Here&gt;</v>
      </c>
      <c r="O146" s="304" t="str">
        <f>IF('Council Own'!Q82="A","A"," ")</f>
        <v xml:space="preserve"> </v>
      </c>
      <c r="Q146" s="292"/>
      <c r="R146" s="329" t="str">
        <f>'Council Own'!C106</f>
        <v>&lt;List Requirement Here&gt;</v>
      </c>
      <c r="S146" s="304" t="str">
        <f>IF('Council Own'!Q106="A","A"," ")</f>
        <v xml:space="preserve"> </v>
      </c>
    </row>
    <row r="147" spans="1:19" ht="12.75" customHeight="1" x14ac:dyDescent="0.2">
      <c r="A147" s="546" t="str">
        <f>'Council Own'!B78</f>
        <v>&lt;&lt;List Badge Here&gt;&gt;</v>
      </c>
      <c r="B147" s="547"/>
      <c r="C147" s="297" t="str">
        <f>IF('Council Own'!Q100="C","C",IF('Council Own'!Q100="P","P",""))</f>
        <v/>
      </c>
      <c r="E147" s="292">
        <v>2</v>
      </c>
      <c r="F147" s="329" t="str">
        <f>'Council Own'!C35</f>
        <v>&lt;List Requirement Here&gt;</v>
      </c>
      <c r="G147" s="304" t="str">
        <f>IF('Council Own'!Q35="A","A"," ")</f>
        <v xml:space="preserve"> </v>
      </c>
      <c r="I147" s="292">
        <v>2</v>
      </c>
      <c r="J147" s="329" t="str">
        <f>'Council Own'!C59</f>
        <v>&lt;List Requirement Here&gt;</v>
      </c>
      <c r="K147" s="304" t="str">
        <f>IF('Council Own'!Q59="A","A"," ")</f>
        <v xml:space="preserve"> </v>
      </c>
      <c r="M147" s="292">
        <v>2</v>
      </c>
      <c r="N147" s="329" t="str">
        <f>'Council Own'!C83</f>
        <v>&lt;List Requirement Here&gt;</v>
      </c>
      <c r="O147" s="304" t="str">
        <f>IF('Council Own'!Q83="A","A"," ")</f>
        <v xml:space="preserve"> </v>
      </c>
      <c r="Q147" s="292">
        <v>2</v>
      </c>
      <c r="R147" s="329" t="str">
        <f>'Council Own'!C107</f>
        <v>&lt;List Requirement Here&gt;</v>
      </c>
      <c r="S147" s="304" t="str">
        <f>IF('Council Own'!Q107="A","A"," ")</f>
        <v xml:space="preserve"> </v>
      </c>
    </row>
    <row r="148" spans="1:19" ht="12.75" customHeight="1" x14ac:dyDescent="0.2">
      <c r="A148" s="546" t="str">
        <f>'Council Own'!B102</f>
        <v>&lt;&lt;List Badge Here&gt;&gt;</v>
      </c>
      <c r="B148" s="547"/>
      <c r="C148" s="297" t="str">
        <f>IF('Council Own'!Q124="C","C",IF('Council Own'!Q124="P","P",""))</f>
        <v/>
      </c>
      <c r="E148" s="292"/>
      <c r="F148" s="329" t="str">
        <f>'Council Own'!C36</f>
        <v>&lt;List Requirement Here&gt;</v>
      </c>
      <c r="G148" s="304" t="str">
        <f>IF('Council Own'!Q36="A","A"," ")</f>
        <v xml:space="preserve"> </v>
      </c>
      <c r="I148" s="292"/>
      <c r="J148" s="329" t="str">
        <f>'Council Own'!C60</f>
        <v>&lt;List Requirement Here&gt;</v>
      </c>
      <c r="K148" s="304" t="str">
        <f>IF('Council Own'!Q60="A","A"," ")</f>
        <v xml:space="preserve"> </v>
      </c>
      <c r="M148" s="292"/>
      <c r="N148" s="329" t="str">
        <f>'Council Own'!C84</f>
        <v>&lt;List Requirement Here&gt;</v>
      </c>
      <c r="O148" s="304" t="str">
        <f>IF('Council Own'!Q84="A","A"," ")</f>
        <v xml:space="preserve"> </v>
      </c>
      <c r="Q148" s="292"/>
      <c r="R148" s="329" t="str">
        <f>'Council Own'!C108</f>
        <v>&lt;List Requirement Here&gt;</v>
      </c>
      <c r="S148" s="304" t="str">
        <f>IF('Council Own'!Q108="A","A"," ")</f>
        <v xml:space="preserve"> </v>
      </c>
    </row>
    <row r="149" spans="1:19" x14ac:dyDescent="0.2">
      <c r="E149" s="292"/>
      <c r="F149" s="329" t="str">
        <f>'Council Own'!C37</f>
        <v>&lt;List Requirement Here&gt;</v>
      </c>
      <c r="G149" s="304" t="str">
        <f>IF('Council Own'!Q37="A","A"," ")</f>
        <v xml:space="preserve"> </v>
      </c>
      <c r="I149" s="292"/>
      <c r="J149" s="329" t="str">
        <f>'Council Own'!C61</f>
        <v>&lt;List Requirement Here&gt;</v>
      </c>
      <c r="K149" s="304" t="str">
        <f>IF('Council Own'!Q61="A","A"," ")</f>
        <v xml:space="preserve"> </v>
      </c>
      <c r="M149" s="292"/>
      <c r="N149" s="329" t="str">
        <f>'Council Own'!C85</f>
        <v>&lt;List Requirement Here&gt;</v>
      </c>
      <c r="O149" s="304" t="str">
        <f>IF('Council Own'!Q85="A","A"," ")</f>
        <v xml:space="preserve"> </v>
      </c>
      <c r="Q149" s="292"/>
      <c r="R149" s="329" t="str">
        <f>'Council Own'!C109</f>
        <v>&lt;List Requirement Here&gt;</v>
      </c>
      <c r="S149" s="304" t="str">
        <f>IF('Council Own'!Q109="A","A"," ")</f>
        <v xml:space="preserve"> </v>
      </c>
    </row>
    <row r="150" spans="1:19" x14ac:dyDescent="0.2">
      <c r="A150" s="504" t="s">
        <v>599</v>
      </c>
      <c r="B150" s="504"/>
      <c r="C150" s="504"/>
      <c r="E150" s="292"/>
      <c r="F150" s="329" t="str">
        <f>'Council Own'!C38</f>
        <v>&lt;List Requirement Here&gt;</v>
      </c>
      <c r="G150" s="304" t="str">
        <f>IF('Council Own'!Q38="A","A"," ")</f>
        <v xml:space="preserve"> </v>
      </c>
      <c r="I150" s="292"/>
      <c r="J150" s="329" t="str">
        <f>'Council Own'!C62</f>
        <v>&lt;List Requirement Here&gt;</v>
      </c>
      <c r="K150" s="304" t="str">
        <f>IF('Council Own'!Q62="A","A"," ")</f>
        <v xml:space="preserve"> </v>
      </c>
      <c r="M150" s="292"/>
      <c r="N150" s="329" t="str">
        <f>'Council Own'!C86</f>
        <v>&lt;List Requirement Here&gt;</v>
      </c>
      <c r="O150" s="304" t="str">
        <f>IF('Council Own'!Q86="A","A"," ")</f>
        <v xml:space="preserve"> </v>
      </c>
      <c r="Q150" s="292"/>
      <c r="R150" s="329" t="str">
        <f>'Council Own'!C110</f>
        <v>&lt;List Requirement Here&gt;</v>
      </c>
      <c r="S150" s="304" t="str">
        <f>IF('Council Own'!Q110="A","A"," ")</f>
        <v xml:space="preserve"> </v>
      </c>
    </row>
    <row r="151" spans="1:19" x14ac:dyDescent="0.2">
      <c r="A151" s="305" t="str">
        <f>'Council Own'!B6</f>
        <v>&lt;&lt;List Badge Here&gt;&gt;</v>
      </c>
      <c r="B151" s="305"/>
      <c r="C151" s="305"/>
      <c r="E151" s="292">
        <v>3</v>
      </c>
      <c r="F151" s="329" t="str">
        <f>'Council Own'!C39</f>
        <v>&lt;List Requirement Here&gt;</v>
      </c>
      <c r="G151" s="304" t="str">
        <f>IF('Council Own'!Q39="A","A"," ")</f>
        <v xml:space="preserve"> </v>
      </c>
      <c r="I151" s="292">
        <v>3</v>
      </c>
      <c r="J151" s="329" t="str">
        <f>'Council Own'!C63</f>
        <v>&lt;List Requirement Here&gt;</v>
      </c>
      <c r="K151" s="304" t="str">
        <f>IF('Council Own'!Q63="A","A"," ")</f>
        <v xml:space="preserve"> </v>
      </c>
      <c r="M151" s="292">
        <v>3</v>
      </c>
      <c r="N151" s="329" t="str">
        <f>'Council Own'!C87</f>
        <v>&lt;List Requirement Here&gt;</v>
      </c>
      <c r="O151" s="304" t="str">
        <f>IF('Council Own'!Q87="A","A"," ")</f>
        <v xml:space="preserve"> </v>
      </c>
      <c r="Q151" s="292">
        <v>3</v>
      </c>
      <c r="R151" s="329" t="str">
        <f>'Council Own'!C111</f>
        <v>&lt;List Requirement Here&gt;</v>
      </c>
      <c r="S151" s="304" t="str">
        <f>IF('Council Own'!Q111="A","A"," ")</f>
        <v xml:space="preserve"> </v>
      </c>
    </row>
    <row r="152" spans="1:19" x14ac:dyDescent="0.2">
      <c r="A152" s="292">
        <v>1</v>
      </c>
      <c r="B152" s="329" t="str">
        <f>'Council Own'!C7</f>
        <v>&lt;List Requirement Here&gt;</v>
      </c>
      <c r="C152" s="304" t="str">
        <f>IF('Council Own'!Q7="A","A"," ")</f>
        <v xml:space="preserve"> </v>
      </c>
      <c r="E152" s="292"/>
      <c r="F152" s="329" t="str">
        <f>'Council Own'!C40</f>
        <v>&lt;List Requirement Here&gt;</v>
      </c>
      <c r="G152" s="304" t="str">
        <f>IF('Council Own'!Q40="A","A"," ")</f>
        <v xml:space="preserve"> </v>
      </c>
      <c r="I152" s="292"/>
      <c r="J152" s="329" t="str">
        <f>'Council Own'!C64</f>
        <v>&lt;List Requirement Here&gt;</v>
      </c>
      <c r="K152" s="304" t="str">
        <f>IF('Council Own'!Q64="A","A"," ")</f>
        <v xml:space="preserve"> </v>
      </c>
      <c r="M152" s="292"/>
      <c r="N152" s="329" t="str">
        <f>'Council Own'!C88</f>
        <v>&lt;List Requirement Here&gt;</v>
      </c>
      <c r="O152" s="304" t="str">
        <f>IF('Council Own'!Q88="A","A"," ")</f>
        <v xml:space="preserve"> </v>
      </c>
      <c r="Q152" s="292"/>
      <c r="R152" s="329" t="str">
        <f>'Council Own'!C112</f>
        <v>&lt;List Requirement Here&gt;</v>
      </c>
      <c r="S152" s="304" t="str">
        <f>IF('Council Own'!Q112="A","A"," ")</f>
        <v xml:space="preserve"> </v>
      </c>
    </row>
    <row r="153" spans="1:19" x14ac:dyDescent="0.2">
      <c r="A153" s="292"/>
      <c r="B153" s="329" t="str">
        <f>'Council Own'!C8</f>
        <v>&lt;List Requirement Here&gt;</v>
      </c>
      <c r="C153" s="304" t="str">
        <f>IF('Council Own'!Q8="A","A"," ")</f>
        <v xml:space="preserve"> </v>
      </c>
      <c r="E153" s="292"/>
      <c r="F153" s="329" t="str">
        <f>'Council Own'!C41</f>
        <v>&lt;List Requirement Here&gt;</v>
      </c>
      <c r="G153" s="304" t="str">
        <f>IF('Council Own'!Q41="A","A"," ")</f>
        <v xml:space="preserve"> </v>
      </c>
      <c r="I153" s="292"/>
      <c r="J153" s="329" t="str">
        <f>'Council Own'!C65</f>
        <v>&lt;List Requirement Here&gt;</v>
      </c>
      <c r="K153" s="304" t="str">
        <f>IF('Council Own'!Q65="A","A"," ")</f>
        <v xml:space="preserve"> </v>
      </c>
      <c r="M153" s="292"/>
      <c r="N153" s="329" t="str">
        <f>'Council Own'!C89</f>
        <v>&lt;List Requirement Here&gt;</v>
      </c>
      <c r="O153" s="304" t="str">
        <f>IF('Council Own'!Q89="A","A"," ")</f>
        <v xml:space="preserve"> </v>
      </c>
      <c r="Q153" s="292"/>
      <c r="R153" s="329" t="str">
        <f>'Council Own'!C113</f>
        <v>&lt;List Requirement Here&gt;</v>
      </c>
      <c r="S153" s="304" t="str">
        <f>IF('Council Own'!Q113="A","A"," ")</f>
        <v xml:space="preserve"> </v>
      </c>
    </row>
    <row r="154" spans="1:19" x14ac:dyDescent="0.2">
      <c r="A154" s="292"/>
      <c r="B154" s="329" t="str">
        <f>'Council Own'!C9</f>
        <v>&lt;List Requirement Here&gt;</v>
      </c>
      <c r="C154" s="304" t="str">
        <f>IF('Council Own'!Q9="A","A"," ")</f>
        <v xml:space="preserve"> </v>
      </c>
      <c r="E154" s="292"/>
      <c r="F154" s="329" t="str">
        <f>'Council Own'!C42</f>
        <v>&lt;List Requirement Here&gt;</v>
      </c>
      <c r="G154" s="304" t="str">
        <f>IF('Council Own'!Q42="A","A"," ")</f>
        <v xml:space="preserve"> </v>
      </c>
      <c r="I154" s="292"/>
      <c r="J154" s="329" t="str">
        <f>'Council Own'!C66</f>
        <v>&lt;List Requirement Here&gt;</v>
      </c>
      <c r="K154" s="304" t="str">
        <f>IF('Council Own'!Q66="A","A"," ")</f>
        <v xml:space="preserve"> </v>
      </c>
      <c r="M154" s="292"/>
      <c r="N154" s="329" t="str">
        <f>'Council Own'!C90</f>
        <v>&lt;List Requirement Here&gt;</v>
      </c>
      <c r="O154" s="304" t="str">
        <f>IF('Council Own'!Q90="A","A"," ")</f>
        <v xml:space="preserve"> </v>
      </c>
      <c r="Q154" s="292"/>
      <c r="R154" s="329" t="str">
        <f>'Council Own'!C114</f>
        <v>&lt;List Requirement Here&gt;</v>
      </c>
      <c r="S154" s="304" t="str">
        <f>IF('Council Own'!Q114="A","A"," ")</f>
        <v xml:space="preserve"> </v>
      </c>
    </row>
    <row r="155" spans="1:19" x14ac:dyDescent="0.2">
      <c r="A155" s="292"/>
      <c r="B155" s="329" t="str">
        <f>'Council Own'!C10</f>
        <v>&lt;List Requirement Here&gt;</v>
      </c>
      <c r="C155" s="304" t="str">
        <f>IF('Council Own'!Q10="A","A"," ")</f>
        <v xml:space="preserve"> </v>
      </c>
      <c r="E155" s="292">
        <v>4</v>
      </c>
      <c r="F155" s="329" t="str">
        <f>'Council Own'!C43</f>
        <v>&lt;List Requirement Here&gt;</v>
      </c>
      <c r="G155" s="304" t="str">
        <f>IF('Council Own'!Q43="A","A"," ")</f>
        <v xml:space="preserve"> </v>
      </c>
      <c r="I155" s="292">
        <v>4</v>
      </c>
      <c r="J155" s="329" t="str">
        <f>'Council Own'!C67</f>
        <v>&lt;List Requirement Here&gt;</v>
      </c>
      <c r="K155" s="304" t="str">
        <f>IF('Council Own'!Q67="A","A"," ")</f>
        <v xml:space="preserve"> </v>
      </c>
      <c r="M155" s="292">
        <v>4</v>
      </c>
      <c r="N155" s="329" t="str">
        <f>'Council Own'!C91</f>
        <v>&lt;List Requirement Here&gt;</v>
      </c>
      <c r="O155" s="304" t="str">
        <f>IF('Council Own'!Q91="A","A"," ")</f>
        <v xml:space="preserve"> </v>
      </c>
      <c r="Q155" s="292">
        <v>4</v>
      </c>
      <c r="R155" s="329" t="str">
        <f>'Council Own'!C115</f>
        <v>&lt;List Requirement Here&gt;</v>
      </c>
      <c r="S155" s="304" t="str">
        <f>IF('Council Own'!Q115="A","A"," ")</f>
        <v xml:space="preserve"> </v>
      </c>
    </row>
    <row r="156" spans="1:19" x14ac:dyDescent="0.2">
      <c r="A156" s="292">
        <v>2</v>
      </c>
      <c r="B156" s="329" t="str">
        <f>'Council Own'!C11</f>
        <v>&lt;List Requirement Here&gt;</v>
      </c>
      <c r="C156" s="304" t="str">
        <f>IF('Council Own'!Q11="A","A"," ")</f>
        <v xml:space="preserve"> </v>
      </c>
      <c r="E156" s="292"/>
      <c r="F156" s="329" t="str">
        <f>'Council Own'!C44</f>
        <v>&lt;List Requirement Here&gt;</v>
      </c>
      <c r="G156" s="304" t="str">
        <f>IF('Council Own'!Q44="A","A"," ")</f>
        <v xml:space="preserve"> </v>
      </c>
      <c r="I156" s="292"/>
      <c r="J156" s="329" t="str">
        <f>'Council Own'!C68</f>
        <v>&lt;List Requirement Here&gt;</v>
      </c>
      <c r="K156" s="304" t="str">
        <f>IF('Council Own'!Q68="A","A"," ")</f>
        <v xml:space="preserve"> </v>
      </c>
      <c r="M156" s="292"/>
      <c r="N156" s="329" t="str">
        <f>'Council Own'!C92</f>
        <v>&lt;List Requirement Here&gt;</v>
      </c>
      <c r="O156" s="304" t="str">
        <f>IF('Council Own'!Q92="A","A"," ")</f>
        <v xml:space="preserve"> </v>
      </c>
      <c r="Q156" s="292"/>
      <c r="R156" s="329" t="str">
        <f>'Council Own'!C116</f>
        <v>&lt;List Requirement Here&gt;</v>
      </c>
      <c r="S156" s="304" t="str">
        <f>IF('Council Own'!Q116="A","A"," ")</f>
        <v xml:space="preserve"> </v>
      </c>
    </row>
    <row r="157" spans="1:19" x14ac:dyDescent="0.2">
      <c r="A157" s="292"/>
      <c r="B157" s="329" t="str">
        <f>'Council Own'!C12</f>
        <v>&lt;List Requirement Here&gt;</v>
      </c>
      <c r="C157" s="304" t="str">
        <f>IF('Council Own'!Q12="A","A"," ")</f>
        <v xml:space="preserve"> </v>
      </c>
      <c r="E157" s="292"/>
      <c r="F157" s="329" t="str">
        <f>'Council Own'!C45</f>
        <v>&lt;List Requirement Here&gt;</v>
      </c>
      <c r="G157" s="304" t="str">
        <f>IF('Council Own'!Q45="A","A"," ")</f>
        <v xml:space="preserve"> </v>
      </c>
      <c r="I157" s="292"/>
      <c r="J157" s="329" t="str">
        <f>'Council Own'!C69</f>
        <v>&lt;List Requirement Here&gt;</v>
      </c>
      <c r="K157" s="304" t="str">
        <f>IF('Council Own'!Q69="A","A"," ")</f>
        <v xml:space="preserve"> </v>
      </c>
      <c r="M157" s="292"/>
      <c r="N157" s="329" t="str">
        <f>'Council Own'!C93</f>
        <v>&lt;List Requirement Here&gt;</v>
      </c>
      <c r="O157" s="304" t="str">
        <f>IF('Council Own'!Q93="A","A"," ")</f>
        <v xml:space="preserve"> </v>
      </c>
      <c r="Q157" s="292"/>
      <c r="R157" s="329" t="str">
        <f>'Council Own'!C117</f>
        <v>&lt;List Requirement Here&gt;</v>
      </c>
      <c r="S157" s="304" t="str">
        <f>IF('Council Own'!Q117="A","A"," ")</f>
        <v xml:space="preserve"> </v>
      </c>
    </row>
    <row r="158" spans="1:19" x14ac:dyDescent="0.2">
      <c r="A158" s="292"/>
      <c r="B158" s="329" t="str">
        <f>'Council Own'!C13</f>
        <v>&lt;List Requirement Here&gt;</v>
      </c>
      <c r="C158" s="304" t="str">
        <f>IF('Council Own'!Q13="A","A"," ")</f>
        <v xml:space="preserve"> </v>
      </c>
      <c r="E158" s="292"/>
      <c r="F158" s="329" t="str">
        <f>'Council Own'!C46</f>
        <v>&lt;List Requirement Here&gt;</v>
      </c>
      <c r="G158" s="304" t="str">
        <f>IF('Council Own'!Q46="A","A"," ")</f>
        <v xml:space="preserve"> </v>
      </c>
      <c r="I158" s="292"/>
      <c r="J158" s="329" t="str">
        <f>'Council Own'!C70</f>
        <v>&lt;List Requirement Here&gt;</v>
      </c>
      <c r="K158" s="304" t="str">
        <f>IF('Council Own'!Q70="A","A"," ")</f>
        <v xml:space="preserve"> </v>
      </c>
      <c r="M158" s="292"/>
      <c r="N158" s="329" t="str">
        <f>'Council Own'!C94</f>
        <v>&lt;List Requirement Here&gt;</v>
      </c>
      <c r="O158" s="304" t="str">
        <f>IF('Council Own'!Q94="A","A"," ")</f>
        <v xml:space="preserve"> </v>
      </c>
      <c r="Q158" s="292"/>
      <c r="R158" s="329" t="str">
        <f>'Council Own'!C118</f>
        <v>&lt;List Requirement Here&gt;</v>
      </c>
      <c r="S158" s="304" t="str">
        <f>IF('Council Own'!Q118="A","A"," ")</f>
        <v xml:space="preserve"> </v>
      </c>
    </row>
    <row r="159" spans="1:19" x14ac:dyDescent="0.2">
      <c r="A159" s="292"/>
      <c r="B159" s="329" t="str">
        <f>'Council Own'!C14</f>
        <v>&lt;List Requirement Here&gt;</v>
      </c>
      <c r="C159" s="304" t="str">
        <f>IF('Council Own'!Q14="A","A"," ")</f>
        <v xml:space="preserve"> </v>
      </c>
      <c r="E159" s="292">
        <v>5</v>
      </c>
      <c r="F159" s="329" t="str">
        <f>'Council Own'!C47</f>
        <v>&lt;List Requirement Here&gt;</v>
      </c>
      <c r="G159" s="304" t="str">
        <f>IF('Council Own'!Q47="A","A"," ")</f>
        <v xml:space="preserve"> </v>
      </c>
      <c r="I159" s="292">
        <v>5</v>
      </c>
      <c r="J159" s="329" t="str">
        <f>'Council Own'!C71</f>
        <v>&lt;List Requirement Here&gt;</v>
      </c>
      <c r="K159" s="304" t="str">
        <f>IF('Council Own'!Q71="A","A"," ")</f>
        <v xml:space="preserve"> </v>
      </c>
      <c r="M159" s="292">
        <v>5</v>
      </c>
      <c r="N159" s="329" t="str">
        <f>'Council Own'!C95</f>
        <v>&lt;List Requirement Here&gt;</v>
      </c>
      <c r="O159" s="304" t="str">
        <f>IF('Council Own'!Q95="A","A"," ")</f>
        <v xml:space="preserve"> </v>
      </c>
      <c r="Q159" s="292">
        <v>5</v>
      </c>
      <c r="R159" s="329" t="str">
        <f>'Council Own'!C119</f>
        <v>&lt;List Requirement Here&gt;</v>
      </c>
      <c r="S159" s="304" t="str">
        <f>IF('Council Own'!Q119="A","A"," ")</f>
        <v xml:space="preserve"> </v>
      </c>
    </row>
    <row r="160" spans="1:19" x14ac:dyDescent="0.2">
      <c r="A160" s="292">
        <v>3</v>
      </c>
      <c r="B160" s="329" t="str">
        <f>'Council Own'!C15</f>
        <v>&lt;List Requirement Here&gt;</v>
      </c>
      <c r="C160" s="304" t="str">
        <f>IF('Council Own'!Q15="A","A"," ")</f>
        <v xml:space="preserve"> </v>
      </c>
      <c r="E160" s="292"/>
      <c r="F160" s="329" t="str">
        <f>'Council Own'!C48</f>
        <v>&lt;List Requirement Here&gt;</v>
      </c>
      <c r="G160" s="304" t="str">
        <f>IF('Council Own'!Q48="A","A"," ")</f>
        <v xml:space="preserve"> </v>
      </c>
      <c r="I160" s="292"/>
      <c r="J160" s="329" t="str">
        <f>'Council Own'!C72</f>
        <v>&lt;List Requirement Here&gt;</v>
      </c>
      <c r="K160" s="304" t="str">
        <f>IF('Council Own'!Q72="A","A"," ")</f>
        <v xml:space="preserve"> </v>
      </c>
      <c r="M160" s="292"/>
      <c r="N160" s="329" t="str">
        <f>'Council Own'!C96</f>
        <v>&lt;List Requirement Here&gt;</v>
      </c>
      <c r="O160" s="304" t="str">
        <f>IF('Council Own'!Q96="A","A"," ")</f>
        <v xml:space="preserve"> </v>
      </c>
      <c r="Q160" s="292"/>
      <c r="R160" s="329" t="str">
        <f>'Council Own'!C120</f>
        <v>&lt;List Requirement Here&gt;</v>
      </c>
      <c r="S160" s="304" t="str">
        <f>IF('Council Own'!Q120="A","A"," ")</f>
        <v xml:space="preserve"> </v>
      </c>
    </row>
    <row r="161" spans="1:19" x14ac:dyDescent="0.2">
      <c r="A161" s="292"/>
      <c r="B161" s="329" t="str">
        <f>'Council Own'!C16</f>
        <v>&lt;List Requirement Here&gt;</v>
      </c>
      <c r="C161" s="304" t="str">
        <f>IF('Council Own'!Q16="A","A"," ")</f>
        <v xml:space="preserve"> </v>
      </c>
      <c r="E161" s="292"/>
      <c r="F161" s="329" t="str">
        <f>'Council Own'!C49</f>
        <v>&lt;List Requirement Here&gt;</v>
      </c>
      <c r="G161" s="304" t="str">
        <f>IF('Council Own'!Q49="A","A"," ")</f>
        <v xml:space="preserve"> </v>
      </c>
      <c r="I161" s="292"/>
      <c r="J161" s="329" t="str">
        <f>'Council Own'!C73</f>
        <v>&lt;List Requirement Here&gt;</v>
      </c>
      <c r="K161" s="304" t="str">
        <f>IF('Council Own'!Q73="A","A"," ")</f>
        <v xml:space="preserve"> </v>
      </c>
      <c r="M161" s="292"/>
      <c r="N161" s="329" t="str">
        <f>'Council Own'!C97</f>
        <v>&lt;List Requirement Here&gt;</v>
      </c>
      <c r="O161" s="304" t="str">
        <f>IF('Council Own'!Q97="A","A"," ")</f>
        <v xml:space="preserve"> </v>
      </c>
      <c r="Q161" s="292"/>
      <c r="R161" s="329" t="str">
        <f>'Council Own'!C121</f>
        <v>&lt;List Requirement Here&gt;</v>
      </c>
      <c r="S161" s="304" t="str">
        <f>IF('Council Own'!Q121="A","A"," ")</f>
        <v xml:space="preserve"> </v>
      </c>
    </row>
    <row r="162" spans="1:19" x14ac:dyDescent="0.2">
      <c r="A162" s="292"/>
      <c r="B162" s="329" t="str">
        <f>'Council Own'!C17</f>
        <v>&lt;List Requirement Here&gt;</v>
      </c>
      <c r="C162" s="304" t="str">
        <f>IF('Council Own'!Q17="A","A"," ")</f>
        <v xml:space="preserve"> </v>
      </c>
      <c r="E162" s="292"/>
      <c r="F162" s="329" t="str">
        <f>'Council Own'!C50</f>
        <v>&lt;List Requirement Here&gt;</v>
      </c>
      <c r="G162" s="304" t="str">
        <f>IF('Council Own'!Q50="A","A"," ")</f>
        <v xml:space="preserve"> </v>
      </c>
      <c r="I162" s="292"/>
      <c r="J162" s="329" t="str">
        <f>'Council Own'!C74</f>
        <v>&lt;List Requirement Here&gt;</v>
      </c>
      <c r="K162" s="304" t="str">
        <f>IF('Council Own'!Q68="A","A"," ")</f>
        <v xml:space="preserve"> </v>
      </c>
      <c r="M162" s="292"/>
      <c r="N162" s="329" t="str">
        <f>'Council Own'!C98</f>
        <v>&lt;List Requirement Here&gt;</v>
      </c>
      <c r="O162" s="304" t="str">
        <f>IF('Council Own'!Q98="A","A"," ")</f>
        <v xml:space="preserve"> </v>
      </c>
      <c r="Q162" s="292"/>
      <c r="R162" s="329" t="str">
        <f>'Council Own'!C122</f>
        <v>&lt;List Requirement Here&gt;</v>
      </c>
      <c r="S162" s="304" t="str">
        <f>IF('Council Own'!Q122="A","A"," ")</f>
        <v xml:space="preserve"> </v>
      </c>
    </row>
    <row r="163" spans="1:19" x14ac:dyDescent="0.2">
      <c r="A163" s="292"/>
      <c r="B163" s="329" t="str">
        <f>'Council Own'!C18</f>
        <v>&lt;List Requirement Here&gt;</v>
      </c>
      <c r="C163" s="304" t="str">
        <f>IF('Council Own'!Q18="A","A"," ")</f>
        <v xml:space="preserve"> </v>
      </c>
    </row>
    <row r="164" spans="1:19" x14ac:dyDescent="0.2">
      <c r="A164" s="292">
        <v>4</v>
      </c>
      <c r="B164" s="329" t="str">
        <f>'Council Own'!C19</f>
        <v>&lt;List Requirement Here&gt;</v>
      </c>
      <c r="C164" s="304" t="str">
        <f>IF('Council Own'!Q19="A","A"," ")</f>
        <v xml:space="preserve"> </v>
      </c>
    </row>
    <row r="165" spans="1:19" x14ac:dyDescent="0.2">
      <c r="A165" s="292"/>
      <c r="B165" s="329" t="str">
        <f>'Council Own'!C20</f>
        <v>&lt;List Requirement Here&gt;</v>
      </c>
      <c r="C165" s="304" t="str">
        <f>IF('Council Own'!Q20="A","A"," ")</f>
        <v xml:space="preserve"> </v>
      </c>
    </row>
    <row r="166" spans="1:19" x14ac:dyDescent="0.2">
      <c r="A166" s="292"/>
      <c r="B166" s="329" t="str">
        <f>'Council Own'!C21</f>
        <v>&lt;List Requirement Here&gt;</v>
      </c>
      <c r="C166" s="304" t="str">
        <f>IF('Council Own'!Q21="A","A"," ")</f>
        <v xml:space="preserve"> </v>
      </c>
    </row>
    <row r="167" spans="1:19" x14ac:dyDescent="0.2">
      <c r="A167" s="292"/>
      <c r="B167" s="329" t="str">
        <f>'Council Own'!C22</f>
        <v>&lt;List Requirement Here&gt;</v>
      </c>
      <c r="C167" s="304" t="str">
        <f>IF('Council Own'!Q22="A","A"," ")</f>
        <v xml:space="preserve"> </v>
      </c>
    </row>
    <row r="168" spans="1:19" x14ac:dyDescent="0.2">
      <c r="A168" s="292">
        <v>5</v>
      </c>
      <c r="B168" s="329" t="str">
        <f>'Council Own'!C23</f>
        <v>&lt;List Requirement Here&gt;</v>
      </c>
      <c r="C168" s="304" t="str">
        <f>IF('Council Own'!Q23="A","A"," ")</f>
        <v xml:space="preserve"> </v>
      </c>
    </row>
    <row r="169" spans="1:19" x14ac:dyDescent="0.2">
      <c r="A169" s="292"/>
      <c r="B169" s="329" t="str">
        <f>'Council Own'!C24</f>
        <v>&lt;List Requirement Here&gt;</v>
      </c>
      <c r="C169" s="304" t="str">
        <f>IF('Council Own'!Q24="A","A"," ")</f>
        <v xml:space="preserve"> </v>
      </c>
    </row>
    <row r="170" spans="1:19" x14ac:dyDescent="0.2">
      <c r="A170" s="292"/>
      <c r="B170" s="329" t="str">
        <f>'Council Own'!C25</f>
        <v>&lt;List Requirement Here&gt;</v>
      </c>
      <c r="C170" s="304" t="str">
        <f>IF('Council Own'!Q25="A","A"," ")</f>
        <v xml:space="preserve"> </v>
      </c>
    </row>
    <row r="171" spans="1:19" x14ac:dyDescent="0.2">
      <c r="A171" s="292"/>
      <c r="B171" s="329" t="str">
        <f>'Council Own'!C26</f>
        <v>&lt;List Requirement Here&gt;</v>
      </c>
      <c r="C171" s="304" t="str">
        <f>IF('Council Own'!Q26="A","A","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7"/>
  <sheetViews>
    <sheetView showGridLines="0" zoomScale="90" zoomScaleNormal="90" workbookViewId="0">
      <selection activeCell="A2" sqref="A2"/>
    </sheetView>
  </sheetViews>
  <sheetFormatPr defaultRowHeight="12.75" x14ac:dyDescent="0.2"/>
  <cols>
    <col min="1" max="1" width="2.7109375" style="286" customWidth="1"/>
    <col min="2" max="2" width="30.7109375" style="286" bestFit="1" customWidth="1"/>
    <col min="3" max="4" width="2.5703125" style="286" customWidth="1"/>
    <col min="5" max="5" width="2.7109375" style="286" bestFit="1" customWidth="1"/>
    <col min="6" max="6" width="30.28515625" style="286" customWidth="1"/>
    <col min="7" max="7" width="3" style="286" customWidth="1"/>
    <col min="8" max="8" width="3.140625" style="286" customWidth="1"/>
    <col min="9" max="9" width="2" style="286" customWidth="1"/>
    <col min="10" max="10" width="30.28515625" style="286" customWidth="1"/>
    <col min="11" max="11" width="3" style="286" customWidth="1"/>
    <col min="12" max="12" width="3.140625" style="286" customWidth="1"/>
    <col min="13" max="13" width="2" style="286" customWidth="1"/>
    <col min="14" max="14" width="30.28515625" style="286" customWidth="1"/>
    <col min="15" max="16" width="3" style="286" customWidth="1"/>
    <col min="17" max="17" width="2.7109375" style="286" customWidth="1"/>
    <col min="18" max="18" width="30.5703125" style="286" customWidth="1"/>
    <col min="19" max="19" width="2.7109375" style="286" customWidth="1"/>
    <col min="20" max="16384" width="9.140625" style="286"/>
  </cols>
  <sheetData>
    <row r="1" spans="1:21" ht="21" customHeight="1" x14ac:dyDescent="0.35">
      <c r="A1" s="513" t="str">
        <f ca="1">MID(CELL("filename",A1),FIND(IF(ISERROR(FIND("]",CELL("filename",A1))),"$","]"),CELL("filename",A1))+1,256)</f>
        <v>Junior 15</v>
      </c>
      <c r="B1" s="514"/>
      <c r="C1" s="514"/>
      <c r="D1" s="327"/>
      <c r="E1" s="508" t="s">
        <v>24</v>
      </c>
      <c r="F1" s="509"/>
      <c r="G1" s="509"/>
      <c r="I1" s="508" t="s">
        <v>24</v>
      </c>
      <c r="J1" s="508"/>
      <c r="K1" s="508"/>
      <c r="M1" s="508" t="s">
        <v>24</v>
      </c>
      <c r="N1" s="508"/>
      <c r="O1" s="508"/>
      <c r="Q1" s="508" t="s">
        <v>24</v>
      </c>
      <c r="R1" s="508"/>
      <c r="S1" s="508"/>
      <c r="T1" s="510" t="s">
        <v>753</v>
      </c>
      <c r="U1" s="510"/>
    </row>
    <row r="2" spans="1:21" s="290" customFormat="1" ht="13.5" thickBot="1" x14ac:dyDescent="0.25">
      <c r="A2" s="287"/>
      <c r="B2" s="288"/>
      <c r="C2" s="289" t="s">
        <v>25</v>
      </c>
      <c r="D2" s="288"/>
      <c r="E2" s="500" t="str">
        <f>Badges!B52</f>
        <v>Musician</v>
      </c>
      <c r="F2" s="501"/>
      <c r="G2" s="501"/>
      <c r="H2" s="286"/>
      <c r="I2" s="500" t="str">
        <f>Badges!B122</f>
        <v>Jeweler</v>
      </c>
      <c r="J2" s="501"/>
      <c r="K2" s="501"/>
      <c r="L2" s="286"/>
      <c r="M2" s="500" t="str">
        <f>Badges!B191</f>
        <v>Camper</v>
      </c>
      <c r="N2" s="501"/>
      <c r="O2" s="501"/>
      <c r="Q2" s="500" t="str">
        <f>Badges!B261</f>
        <v>Animal Habitats</v>
      </c>
      <c r="R2" s="501"/>
      <c r="S2" s="501"/>
      <c r="T2" s="510"/>
      <c r="U2" s="510"/>
    </row>
    <row r="3" spans="1:21" x14ac:dyDescent="0.2">
      <c r="A3" s="511" t="s">
        <v>598</v>
      </c>
      <c r="B3" s="512"/>
      <c r="C3" s="291">
        <f>INT(COUNTIF(C5:C21,"C"))+INT(COUNTIF(C73:C85,"C"))</f>
        <v>0</v>
      </c>
      <c r="E3" s="292">
        <v>2</v>
      </c>
      <c r="F3" s="293" t="str">
        <f>Badges!C57</f>
        <v>Travel around the world of music</v>
      </c>
      <c r="G3" s="294"/>
      <c r="I3" s="292">
        <v>3</v>
      </c>
      <c r="J3" s="293" t="str">
        <f>Badges!C131</f>
        <v>Turn everyday objects into jewelry</v>
      </c>
      <c r="K3" s="294"/>
      <c r="M3" s="292">
        <v>4</v>
      </c>
      <c r="N3" s="293" t="str">
        <f>Badges!C204</f>
        <v>Try a new activity</v>
      </c>
      <c r="O3" s="294"/>
      <c r="Q3" s="292">
        <v>5</v>
      </c>
      <c r="R3" s="293" t="str">
        <f>Badges!C278</f>
        <v>Help protect animal habitats</v>
      </c>
      <c r="S3" s="294"/>
      <c r="T3" s="510"/>
      <c r="U3" s="510"/>
    </row>
    <row r="4" spans="1:21" x14ac:dyDescent="0.2">
      <c r="A4" s="504" t="str">
        <f>Summary!A3</f>
        <v>It's Your World -- Change It!</v>
      </c>
      <c r="B4" s="504"/>
      <c r="C4" s="504"/>
      <c r="E4" s="292"/>
      <c r="F4" s="293" t="str">
        <f>Badges!C58</f>
        <v>Listen to one pop song from three</v>
      </c>
      <c r="G4" s="295" t="str">
        <f>IF(Badges!R58="A","A"," ")</f>
        <v xml:space="preserve"> </v>
      </c>
      <c r="I4" s="292"/>
      <c r="J4" s="293" t="str">
        <f>Badges!C132</f>
        <v>Make a bead bracelet</v>
      </c>
      <c r="K4" s="295" t="str">
        <f>IF(Badges!R132="A","A"," ")</f>
        <v xml:space="preserve"> </v>
      </c>
      <c r="M4" s="292"/>
      <c r="N4" s="293" t="str">
        <f>Badges!C205</f>
        <v>Have some Leave No Trace fun</v>
      </c>
      <c r="O4" s="295" t="str">
        <f>IF(Badges!R205="A","A"," ")</f>
        <v xml:space="preserve"> </v>
      </c>
      <c r="Q4" s="292"/>
      <c r="R4" s="293" t="str">
        <f>Badges!C279</f>
        <v>Wildlife awareness party</v>
      </c>
      <c r="S4" s="295" t="str">
        <f>IF(Badges!R279="A","A"," ")</f>
        <v xml:space="preserve"> </v>
      </c>
      <c r="T4" s="510"/>
      <c r="U4" s="510"/>
    </row>
    <row r="5" spans="1:21" ht="12.75" customHeight="1" x14ac:dyDescent="0.2">
      <c r="A5" s="505" t="str">
        <f>Summary!A4</f>
        <v>Digital Photographer</v>
      </c>
      <c r="B5" s="506"/>
      <c r="C5" s="296" t="str">
        <f>IF(Badges!R28="C","C",IF(Badges!R28="P","P",""))</f>
        <v/>
      </c>
      <c r="E5" s="292"/>
      <c r="F5" s="293" t="str">
        <f>Badges!C59</f>
        <v>Find out more about three</v>
      </c>
      <c r="G5" s="295" t="str">
        <f>IF(Badges!R59="A","A"," ")</f>
        <v xml:space="preserve"> </v>
      </c>
      <c r="I5" s="292"/>
      <c r="J5" s="293" t="str">
        <f>Badges!C133</f>
        <v>Make two necklaces with different</v>
      </c>
      <c r="K5" s="295" t="str">
        <f>IF(Badges!R133="A","A"," ")</f>
        <v xml:space="preserve"> </v>
      </c>
      <c r="M5" s="292"/>
      <c r="N5" s="293" t="str">
        <f>Badges!C206</f>
        <v>Be a scientist-and keep a journal</v>
      </c>
      <c r="O5" s="295" t="str">
        <f>IF(Badges!R206="A","A"," ")</f>
        <v xml:space="preserve"> </v>
      </c>
      <c r="Q5" s="292"/>
      <c r="R5" s="293" t="str">
        <f>Badges!C280</f>
        <v>Create a backyard habitat</v>
      </c>
      <c r="S5" s="295" t="str">
        <f>IF(Badges!R280="A","A"," ")</f>
        <v xml:space="preserve"> </v>
      </c>
      <c r="T5" s="510"/>
      <c r="U5" s="510"/>
    </row>
    <row r="6" spans="1:21" ht="12.75" customHeight="1" x14ac:dyDescent="0.2">
      <c r="A6" s="497" t="str">
        <f>Summary!A5</f>
        <v>Staying Fit</v>
      </c>
      <c r="B6" s="498"/>
      <c r="C6" s="297" t="str">
        <f>IF(Badges!R51="C","C",IF(Badges!R51="P","P",""))</f>
        <v/>
      </c>
      <c r="E6" s="292"/>
      <c r="F6" s="293" t="str">
        <f>Badges!C60</f>
        <v>Oh say, can you see</v>
      </c>
      <c r="G6" s="295" t="str">
        <f>IF(Badges!R60="A","A"," ")</f>
        <v xml:space="preserve"> </v>
      </c>
      <c r="I6" s="292"/>
      <c r="J6" s="293" t="str">
        <f>Badges!C134</f>
        <v>Make jewelry from nature</v>
      </c>
      <c r="K6" s="295" t="str">
        <f>IF(Badges!R134="A","A"," ")</f>
        <v xml:space="preserve"> </v>
      </c>
      <c r="M6" s="292"/>
      <c r="N6" s="293" t="str">
        <f>Badges!C207</f>
        <v>Try a new adventure</v>
      </c>
      <c r="O6" s="295" t="str">
        <f>IF(Badges!R207="A","A"," ")</f>
        <v xml:space="preserve"> </v>
      </c>
      <c r="Q6" s="292"/>
      <c r="R6" s="293" t="str">
        <f>Badges!C281</f>
        <v>Help clean up an animal habitat</v>
      </c>
      <c r="S6" s="295" t="str">
        <f>IF(Badges!R281="A","A"," ")</f>
        <v xml:space="preserve"> </v>
      </c>
      <c r="T6" s="510"/>
      <c r="U6" s="510"/>
    </row>
    <row r="7" spans="1:21" x14ac:dyDescent="0.2">
      <c r="A7" s="497" t="str">
        <f>Summary!A6</f>
        <v>Musician</v>
      </c>
      <c r="B7" s="498"/>
      <c r="C7" s="297" t="str">
        <f>IF(Badges!R74="C","C",IF(Badges!R74="P","P",""))</f>
        <v/>
      </c>
      <c r="E7" s="292">
        <v>3</v>
      </c>
      <c r="F7" s="293" t="str">
        <f>Badges!C61</f>
        <v>Check out the music in your life</v>
      </c>
      <c r="G7" s="294"/>
      <c r="I7" s="292">
        <v>4</v>
      </c>
      <c r="J7" s="293" t="str">
        <f>Badges!C135</f>
        <v>Create jewelry inspired by another</v>
      </c>
      <c r="K7" s="294"/>
      <c r="M7" s="292">
        <v>5</v>
      </c>
      <c r="N7" s="293" t="str">
        <f>Badges!C208</f>
        <v>Head out on your trip-and have</v>
      </c>
      <c r="O7" s="294"/>
      <c r="Q7" s="500" t="str">
        <f>Badges!B284</f>
        <v>Playing the Past</v>
      </c>
      <c r="R7" s="501"/>
      <c r="S7" s="501"/>
    </row>
    <row r="8" spans="1:21" x14ac:dyDescent="0.2">
      <c r="A8" s="497" t="str">
        <f>Summary!A7</f>
        <v>Entertainment Technology</v>
      </c>
      <c r="B8" s="498"/>
      <c r="C8" s="297" t="str">
        <f>IF(Badges!R97="C","C",IF(Badges!R97="P","P",""))</f>
        <v/>
      </c>
      <c r="E8" s="292"/>
      <c r="F8" s="293" t="str">
        <f>Badges!C62</f>
        <v>Take a music poll</v>
      </c>
      <c r="G8" s="295" t="str">
        <f>IF(Badges!R62="A","A"," ")</f>
        <v xml:space="preserve"> </v>
      </c>
      <c r="I8" s="292"/>
      <c r="J8" s="293" t="str">
        <f>Badges!C136</f>
        <v>Friendship ring from Ireland</v>
      </c>
      <c r="K8" s="295" t="str">
        <f>IF(Badges!R136="A","A"," ")</f>
        <v xml:space="preserve"> </v>
      </c>
      <c r="M8" s="292"/>
      <c r="N8" s="293" t="str">
        <f>Badges!C209</f>
        <v>Gather around the campfire</v>
      </c>
      <c r="O8" s="295" t="str">
        <f>IF(Badges!R209="A","A"," ")</f>
        <v xml:space="preserve"> </v>
      </c>
      <c r="Q8" s="292">
        <v>1</v>
      </c>
      <c r="R8" s="293" t="str">
        <f>Badges!C285</f>
        <v>Decide who you are</v>
      </c>
      <c r="S8" s="294"/>
    </row>
    <row r="9" spans="1:21" x14ac:dyDescent="0.2">
      <c r="A9" s="502" t="str">
        <f>Summary!A8</f>
        <v>Scribe</v>
      </c>
      <c r="B9" s="503"/>
      <c r="C9" s="298" t="str">
        <f>IF(Badges!R120="C","C",IF(Badges!R120="P","P",""))</f>
        <v/>
      </c>
      <c r="E9" s="292"/>
      <c r="F9" s="293" t="str">
        <f>Badges!C63</f>
        <v>Go to a live musical performance</v>
      </c>
      <c r="G9" s="295" t="str">
        <f>IF(Badges!R63="A","A"," ")</f>
        <v xml:space="preserve"> </v>
      </c>
      <c r="I9" s="292"/>
      <c r="J9" s="293" t="str">
        <f>Badges!C137</f>
        <v>American Indian animal jewelry</v>
      </c>
      <c r="K9" s="295" t="str">
        <f>IF(Badges!R137="A","A"," ")</f>
        <v xml:space="preserve"> </v>
      </c>
      <c r="M9" s="292"/>
      <c r="N9" s="293" t="str">
        <f>Badges!C210</f>
        <v>Do a night watch</v>
      </c>
      <c r="O9" s="295" t="str">
        <f>IF(Badges!R210="A","A"," ")</f>
        <v xml:space="preserve"> </v>
      </c>
      <c r="Q9" s="292"/>
      <c r="R9" s="293" t="str">
        <f>Badges!C286</f>
        <v>Write her diary</v>
      </c>
      <c r="S9" s="295" t="str">
        <f>IF(Badges!R286="A","A"," ")</f>
        <v xml:space="preserve"> </v>
      </c>
    </row>
    <row r="10" spans="1:21" x14ac:dyDescent="0.2">
      <c r="A10" s="504" t="str">
        <f>Summary!A9</f>
        <v>It's Your Planet -- Love It!</v>
      </c>
      <c r="B10" s="504"/>
      <c r="C10" s="504"/>
      <c r="E10" s="292"/>
      <c r="F10" s="293" t="str">
        <f>Badges!C64</f>
        <v>Interview someone with a job in</v>
      </c>
      <c r="G10" s="295" t="str">
        <f>IF(Badges!R64="A","A"," ")</f>
        <v xml:space="preserve"> </v>
      </c>
      <c r="I10" s="292"/>
      <c r="J10" s="293" t="str">
        <f>Badges!C138</f>
        <v>Name pendant from Egypt</v>
      </c>
      <c r="K10" s="295" t="str">
        <f>IF(Badges!R138="A","A"," ")</f>
        <v xml:space="preserve"> </v>
      </c>
      <c r="M10" s="292"/>
      <c r="N10" s="293" t="str">
        <f>Badges!C211</f>
        <v>Have fun with flashlights</v>
      </c>
      <c r="O10" s="295" t="str">
        <f>IF(Badges!R211="A","A"," ")</f>
        <v xml:space="preserve"> </v>
      </c>
      <c r="Q10" s="292"/>
      <c r="R10" s="293" t="str">
        <f>Badges!C287</f>
        <v>Write a speech for your character</v>
      </c>
      <c r="S10" s="295" t="str">
        <f>IF(Badges!R287="A","A"," ")</f>
        <v xml:space="preserve"> </v>
      </c>
    </row>
    <row r="11" spans="1:21" x14ac:dyDescent="0.2">
      <c r="A11" s="505" t="str">
        <f>Summary!A10</f>
        <v>Jeweler</v>
      </c>
      <c r="B11" s="506"/>
      <c r="C11" s="296" t="str">
        <f>IF(Badges!R144="C","C",IF(Badges!R144="P","P",""))</f>
        <v/>
      </c>
      <c r="E11" s="292">
        <v>4</v>
      </c>
      <c r="F11" s="293" t="str">
        <f>Badges!C65</f>
        <v>Make your own music</v>
      </c>
      <c r="G11" s="294"/>
      <c r="I11" s="292">
        <v>5</v>
      </c>
      <c r="J11" s="293" t="str">
        <f>Badges!C139</f>
        <v>Make a sparkling gift</v>
      </c>
      <c r="K11" s="294"/>
      <c r="M11" s="500" t="str">
        <f>Badges!B214</f>
        <v>Independence</v>
      </c>
      <c r="N11" s="501"/>
      <c r="O11" s="501"/>
      <c r="Q11" s="292"/>
      <c r="R11" s="293" t="str">
        <f>Badges!C288</f>
        <v>Play a game of 20 questions</v>
      </c>
      <c r="S11" s="295" t="str">
        <f>IF(Badges!R288="A","A"," ")</f>
        <v xml:space="preserve"> </v>
      </c>
    </row>
    <row r="12" spans="1:21" x14ac:dyDescent="0.2">
      <c r="A12" s="497" t="str">
        <f>Summary!A11</f>
        <v>Gardener</v>
      </c>
      <c r="B12" s="498"/>
      <c r="C12" s="297" t="str">
        <f>IF(Badges!R167="C","C",IF(Badges!R167="P","P",""))</f>
        <v/>
      </c>
      <c r="E12" s="292"/>
      <c r="F12" s="293" t="str">
        <f>Badges!C66</f>
        <v>Make a simple instrument</v>
      </c>
      <c r="G12" s="295" t="str">
        <f>IF(Badges!R66="A","A"," ")</f>
        <v xml:space="preserve"> </v>
      </c>
      <c r="I12" s="292"/>
      <c r="J12" s="293" t="str">
        <f>Badges!C140</f>
        <v>Make jewelry for a friend</v>
      </c>
      <c r="K12" s="295" t="str">
        <f>IF(Badges!R140="A","A"," ")</f>
        <v xml:space="preserve"> </v>
      </c>
      <c r="M12" s="292">
        <v>1</v>
      </c>
      <c r="N12" s="293" t="str">
        <f>Badges!C215</f>
        <v>Get transportation smart</v>
      </c>
      <c r="O12" s="294"/>
      <c r="Q12" s="292">
        <v>2</v>
      </c>
      <c r="R12" s="293" t="str">
        <f>Badges!C289</f>
        <v>Create a costume</v>
      </c>
      <c r="S12" s="294"/>
    </row>
    <row r="13" spans="1:21" x14ac:dyDescent="0.2">
      <c r="A13" s="497" t="str">
        <f>Summary!A12</f>
        <v>Detective</v>
      </c>
      <c r="B13" s="498"/>
      <c r="C13" s="297" t="str">
        <f>IF(Badges!R190="C","C",IF(Badges!R190="P","P",""))</f>
        <v/>
      </c>
      <c r="E13" s="292"/>
      <c r="F13" s="293" t="str">
        <f>Badges!C67</f>
        <v>Compose your own song</v>
      </c>
      <c r="G13" s="295" t="str">
        <f>IF(Badges!R67="A","A"," ")</f>
        <v xml:space="preserve"> </v>
      </c>
      <c r="I13" s="292"/>
      <c r="J13" s="293" t="str">
        <f>Badges!C141</f>
        <v>Make jewelry for the girls in your</v>
      </c>
      <c r="K13" s="295" t="str">
        <f>IF(Badges!R141="A","A"," ")</f>
        <v xml:space="preserve"> </v>
      </c>
      <c r="M13" s="292"/>
      <c r="N13" s="293" t="str">
        <f>Badges!C216</f>
        <v>Get a bike ready to ride</v>
      </c>
      <c r="O13" s="295" t="str">
        <f>IF(Badges!R216="A","A"," ")</f>
        <v xml:space="preserve"> </v>
      </c>
      <c r="Q13" s="292"/>
      <c r="R13" s="293" t="str">
        <f>Badges!C290</f>
        <v>Do it yourself</v>
      </c>
      <c r="S13" s="295" t="str">
        <f>IF(Badges!R290="A","A"," ")</f>
        <v xml:space="preserve"> </v>
      </c>
    </row>
    <row r="14" spans="1:21" x14ac:dyDescent="0.2">
      <c r="A14" s="497" t="str">
        <f>Summary!A13</f>
        <v>Camper</v>
      </c>
      <c r="B14" s="498"/>
      <c r="C14" s="297" t="str">
        <f>IF(Badges!R213="C","C",IF(Badges!R213="P","P",""))</f>
        <v/>
      </c>
      <c r="E14" s="292"/>
      <c r="F14" s="293" t="str">
        <f>Badges!C68</f>
        <v>Make up lyrics to a song</v>
      </c>
      <c r="G14" s="295" t="str">
        <f>IF(Badges!R68="A","A"," ")</f>
        <v xml:space="preserve"> </v>
      </c>
      <c r="I14" s="292"/>
      <c r="J14" s="293" t="str">
        <f>Badges!C142</f>
        <v>Make jewelry for a relative</v>
      </c>
      <c r="K14" s="295" t="str">
        <f>IF(Badges!R142="A","A"," ")</f>
        <v xml:space="preserve"> </v>
      </c>
      <c r="M14" s="292"/>
      <c r="N14" s="293" t="str">
        <f>Badges!C217</f>
        <v>Help take care of a car</v>
      </c>
      <c r="O14" s="295" t="str">
        <f>IF(Badges!R217="A","A"," ")</f>
        <v xml:space="preserve"> </v>
      </c>
      <c r="Q14" s="292"/>
      <c r="R14" s="293" t="str">
        <f>Badges!C291</f>
        <v>Make two or three accessories</v>
      </c>
      <c r="S14" s="295" t="str">
        <f>IF(Badges!R291="A","A"," ")</f>
        <v xml:space="preserve"> </v>
      </c>
    </row>
    <row r="15" spans="1:21" x14ac:dyDescent="0.2">
      <c r="A15" s="502" t="str">
        <f>Summary!A14</f>
        <v>Independence</v>
      </c>
      <c r="B15" s="503"/>
      <c r="C15" s="298" t="str">
        <f>IF(Badges!R236="C","C",IF(Badges!R236="P","P",""))</f>
        <v/>
      </c>
      <c r="E15" s="292">
        <v>5</v>
      </c>
      <c r="F15" s="293" t="str">
        <f>Badges!C69</f>
        <v>Perform your music</v>
      </c>
      <c r="G15" s="294"/>
      <c r="I15" s="500" t="str">
        <f>Badges!B145</f>
        <v>Gardener</v>
      </c>
      <c r="J15" s="501"/>
      <c r="K15" s="501"/>
      <c r="M15" s="292"/>
      <c r="N15" s="293" t="str">
        <f>Badges!C218</f>
        <v>Use public transportation</v>
      </c>
      <c r="O15" s="295" t="str">
        <f>IF(Badges!R218="A","A"," ")</f>
        <v xml:space="preserve"> </v>
      </c>
      <c r="Q15" s="292"/>
      <c r="R15" s="293" t="str">
        <f>Badges!C292</f>
        <v>Draw it out</v>
      </c>
      <c r="S15" s="295" t="str">
        <f>IF(Badges!R292="A","A"," ")</f>
        <v xml:space="preserve"> </v>
      </c>
    </row>
    <row r="16" spans="1:21" x14ac:dyDescent="0.2">
      <c r="A16" s="504" t="str">
        <f>Summary!A15</f>
        <v>It's Your Story -- Tell It!</v>
      </c>
      <c r="B16" s="504"/>
      <c r="C16" s="504"/>
      <c r="E16" s="292"/>
      <c r="F16" s="293" t="str">
        <f>Badges!C70</f>
        <v>Create a performance</v>
      </c>
      <c r="G16" s="295" t="str">
        <f>IF(Badges!R70="A","A"," ")</f>
        <v xml:space="preserve"> </v>
      </c>
      <c r="I16" s="292">
        <v>1</v>
      </c>
      <c r="J16" s="293" t="str">
        <f>Badges!C146</f>
        <v>Visit a garden</v>
      </c>
      <c r="K16" s="294"/>
      <c r="M16" s="292">
        <v>2</v>
      </c>
      <c r="N16" s="293" t="str">
        <f>Badges!C219</f>
        <v>Make your clothes look great</v>
      </c>
      <c r="O16" s="294"/>
      <c r="Q16" s="292">
        <v>3</v>
      </c>
      <c r="R16" s="293" t="str">
        <f>Badges!C293</f>
        <v>Experience daily life</v>
      </c>
      <c r="S16" s="294"/>
    </row>
    <row r="17" spans="1:19" x14ac:dyDescent="0.2">
      <c r="A17" s="505" t="str">
        <f>Summary!A16</f>
        <v>Gecacher</v>
      </c>
      <c r="B17" s="506"/>
      <c r="C17" s="296" t="str">
        <f>IF(Badges!R260="C","C",IF(Badges!R260="P","P",""))</f>
        <v/>
      </c>
      <c r="E17" s="292"/>
      <c r="F17" s="293" t="str">
        <f>Badges!C71</f>
        <v>Perform in a musical event</v>
      </c>
      <c r="G17" s="295" t="str">
        <f>IF(Badges!R71="A","A"," ")</f>
        <v xml:space="preserve"> </v>
      </c>
      <c r="I17" s="292"/>
      <c r="J17" s="293" t="str">
        <f>Badges!C147</f>
        <v>Visit an outdoor garden</v>
      </c>
      <c r="K17" s="295" t="str">
        <f>IF(Badges!R146="A","A"," ")</f>
        <v xml:space="preserve"> </v>
      </c>
      <c r="M17" s="292"/>
      <c r="N17" s="293" t="str">
        <f>Badges!C220</f>
        <v>Become a laundry expert</v>
      </c>
      <c r="O17" s="295" t="str">
        <f>IF(Badges!R220="A","A"," ")</f>
        <v xml:space="preserve"> </v>
      </c>
      <c r="Q17" s="292"/>
      <c r="R17" s="293" t="str">
        <f>Badges!C294</f>
        <v>What are your chores/duties</v>
      </c>
      <c r="S17" s="295" t="str">
        <f>IF(Badges!R294="A","A"," ")</f>
        <v xml:space="preserve"> </v>
      </c>
    </row>
    <row r="18" spans="1:19" x14ac:dyDescent="0.2">
      <c r="A18" s="497" t="str">
        <f>Summary!A17</f>
        <v>Animal Habitats</v>
      </c>
      <c r="B18" s="498"/>
      <c r="C18" s="297" t="str">
        <f>IF(Badges!R283="C","C",IF(Badges!R283="P","P",""))</f>
        <v/>
      </c>
      <c r="E18" s="292"/>
      <c r="F18" s="293" t="str">
        <f>Badges!C72</f>
        <v>Add to your skills</v>
      </c>
      <c r="G18" s="295" t="str">
        <f>IF(Badges!R72="A","A"," ")</f>
        <v xml:space="preserve"> </v>
      </c>
      <c r="I18" s="292"/>
      <c r="J18" s="293" t="str">
        <f>Badges!C148</f>
        <v>Visit an indoor garden</v>
      </c>
      <c r="K18" s="295" t="str">
        <f>IF(Badges!R147="A","A"," ")</f>
        <v xml:space="preserve"> </v>
      </c>
      <c r="M18" s="292"/>
      <c r="N18" s="293" t="str">
        <f>Badges!C221</f>
        <v>Learn two basic sewing skills-and</v>
      </c>
      <c r="O18" s="295" t="str">
        <f>IF(Badges!R221="A","A"," ")</f>
        <v xml:space="preserve"> </v>
      </c>
      <c r="Q18" s="292"/>
      <c r="R18" s="293" t="str">
        <f>Badges!C295</f>
        <v>Food and meals</v>
      </c>
      <c r="S18" s="295" t="str">
        <f>IF(Badges!R295="A","A"," ")</f>
        <v xml:space="preserve"> </v>
      </c>
    </row>
    <row r="19" spans="1:19" x14ac:dyDescent="0.2">
      <c r="A19" s="497" t="str">
        <f>Summary!A18</f>
        <v>Playing the Past</v>
      </c>
      <c r="B19" s="498"/>
      <c r="C19" s="297" t="str">
        <f>IF(Badges!R306="C","C",IF(Badges!R306="P","P",""))</f>
        <v/>
      </c>
      <c r="E19" s="500" t="str">
        <f>Badges!B75</f>
        <v>Entertainment Technology</v>
      </c>
      <c r="F19" s="501"/>
      <c r="G19" s="501"/>
      <c r="I19" s="292"/>
      <c r="J19" s="293" t="str">
        <f>Badges!C149</f>
        <v>Visit a landscaped garden</v>
      </c>
      <c r="K19" s="295" t="str">
        <f>IF(Badges!R148="A","A"," ")</f>
        <v xml:space="preserve"> </v>
      </c>
      <c r="M19" s="292"/>
      <c r="N19" s="293" t="str">
        <f>Badges!C222</f>
        <v>Try on the role of clothes</v>
      </c>
      <c r="O19" s="295" t="str">
        <f>IF(Badges!R222="A","A"," ")</f>
        <v xml:space="preserve"> </v>
      </c>
      <c r="Q19" s="292"/>
      <c r="R19" s="293" t="str">
        <f>Badges!C296</f>
        <v>Home Sweet Home</v>
      </c>
      <c r="S19" s="295" t="str">
        <f>IF(Badges!R296="A","A"," ")</f>
        <v xml:space="preserve"> </v>
      </c>
    </row>
    <row r="20" spans="1:19" x14ac:dyDescent="0.2">
      <c r="A20" s="497" t="str">
        <f>Summary!A19</f>
        <v>Product Designer</v>
      </c>
      <c r="B20" s="498"/>
      <c r="C20" s="297" t="str">
        <f>IF(Badges!R329="C","C",IF(Badges!R329="P","P",""))</f>
        <v/>
      </c>
      <c r="E20" s="292">
        <v>1</v>
      </c>
      <c r="F20" s="293" t="str">
        <f>Badges!C76</f>
        <v>Animate your own artwork</v>
      </c>
      <c r="G20" s="294"/>
      <c r="I20" s="292">
        <v>2</v>
      </c>
      <c r="J20" s="293" t="str">
        <f>Badges!C150</f>
        <v>Explore garden design</v>
      </c>
      <c r="K20" s="294"/>
      <c r="M20" s="292">
        <v>3</v>
      </c>
      <c r="N20" s="293" t="str">
        <f>Badges!C223</f>
        <v>Break a bad habit</v>
      </c>
      <c r="O20" s="294"/>
      <c r="Q20" s="292">
        <v>4</v>
      </c>
      <c r="R20" s="293" t="str">
        <f>Badges!C297</f>
        <v>Have some old-fashioned fun</v>
      </c>
      <c r="S20" s="294"/>
    </row>
    <row r="21" spans="1:19" x14ac:dyDescent="0.2">
      <c r="A21" s="497" t="str">
        <f>Summary!A20</f>
        <v>Social Butterfly</v>
      </c>
      <c r="B21" s="498"/>
      <c r="C21" s="297" t="str">
        <f>IF(Badges!R352="C","C",IF(Badges!R352="P","P",""))</f>
        <v/>
      </c>
      <c r="E21" s="292"/>
      <c r="F21" s="293" t="str">
        <f>Badges!C77</f>
        <v>Make a flip book</v>
      </c>
      <c r="G21" s="295" t="str">
        <f>IF(Badges!R77="A","A"," ")</f>
        <v xml:space="preserve"> </v>
      </c>
      <c r="I21" s="292"/>
      <c r="J21" s="293" t="str">
        <f>Badges!C151</f>
        <v>Plan your dream garden</v>
      </c>
      <c r="K21" s="295" t="str">
        <f>IF(Badges!R150="A","A"," ")</f>
        <v xml:space="preserve"> </v>
      </c>
      <c r="M21" s="292"/>
      <c r="N21" s="293" t="str">
        <f>Badges!C224</f>
        <v>At school</v>
      </c>
      <c r="O21" s="295" t="str">
        <f>IF(Badges!R224="A","A"," ")</f>
        <v xml:space="preserve"> </v>
      </c>
      <c r="Q21" s="292"/>
      <c r="R21" s="293" t="str">
        <f>Badges!C298</f>
        <v>Make music</v>
      </c>
      <c r="S21" s="295" t="str">
        <f>IF(Badges!R298="A","A"," ")</f>
        <v xml:space="preserve"> </v>
      </c>
    </row>
    <row r="22" spans="1:19" x14ac:dyDescent="0.2">
      <c r="A22" s="299"/>
      <c r="B22" s="300"/>
      <c r="C22" s="340"/>
      <c r="E22" s="292"/>
      <c r="F22" s="293" t="str">
        <f>Badges!C78</f>
        <v>Play around with stop-action</v>
      </c>
      <c r="G22" s="295" t="str">
        <f>IF(Badges!R78="A","A"," ")</f>
        <v xml:space="preserve"> </v>
      </c>
      <c r="I22" s="292"/>
      <c r="J22" s="293" t="str">
        <f>Badges!C152</f>
        <v>Look into surprising gardens</v>
      </c>
      <c r="K22" s="295" t="str">
        <f>IF(Badges!R151="A","A"," ")</f>
        <v xml:space="preserve"> </v>
      </c>
      <c r="M22" s="292"/>
      <c r="N22" s="293" t="str">
        <f>Badges!C225</f>
        <v>At home</v>
      </c>
      <c r="O22" s="295" t="str">
        <f>IF(Badges!R225="A","A"," ")</f>
        <v xml:space="preserve"> </v>
      </c>
      <c r="Q22" s="292"/>
      <c r="R22" s="293" t="str">
        <f>Badges!C299</f>
        <v>Play a game-or two</v>
      </c>
      <c r="S22" s="295" t="str">
        <f>IF(Badges!R299="A","A"," ")</f>
        <v xml:space="preserve"> </v>
      </c>
    </row>
    <row r="23" spans="1:19" x14ac:dyDescent="0.2">
      <c r="A23" s="500" t="str">
        <f>Badges!B6</f>
        <v>Digital Photographer</v>
      </c>
      <c r="B23" s="501"/>
      <c r="C23" s="501"/>
      <c r="E23" s="292"/>
      <c r="F23" s="293" t="str">
        <f>Badges!C79</f>
        <v>Make your own thaumatrope</v>
      </c>
      <c r="G23" s="295" t="str">
        <f>IF(Badges!R79="A","A"," ")</f>
        <v xml:space="preserve"> </v>
      </c>
      <c r="I23" s="292"/>
      <c r="J23" s="293" t="str">
        <f>Badges!C153</f>
        <v>Make a mini Zen garden</v>
      </c>
      <c r="K23" s="295" t="str">
        <f>IF(Badges!R152="A","A"," ")</f>
        <v xml:space="preserve"> </v>
      </c>
      <c r="M23" s="292"/>
      <c r="N23" s="293" t="str">
        <f>Badges!C226</f>
        <v>With your friends</v>
      </c>
      <c r="O23" s="295" t="str">
        <f>IF(Badges!R226="A","A"," ")</f>
        <v xml:space="preserve"> </v>
      </c>
      <c r="Q23" s="292"/>
      <c r="R23" s="293" t="str">
        <f>Badges!C300</f>
        <v>Create art</v>
      </c>
      <c r="S23" s="295" t="str">
        <f>IF(Badges!R300="A","A"," ")</f>
        <v xml:space="preserve"> </v>
      </c>
    </row>
    <row r="24" spans="1:19" x14ac:dyDescent="0.2">
      <c r="A24" s="292">
        <v>1</v>
      </c>
      <c r="B24" s="293" t="str">
        <f>Badges!C7</f>
        <v>Learn about digital cameras from an</v>
      </c>
      <c r="C24" s="294"/>
      <c r="E24" s="292">
        <v>2</v>
      </c>
      <c r="F24" s="293" t="str">
        <f>Badges!C80</f>
        <v>Dig into video game development</v>
      </c>
      <c r="G24" s="294"/>
      <c r="I24" s="292">
        <v>3</v>
      </c>
      <c r="J24" s="293" t="str">
        <f>Badges!C154</f>
        <v>Learn how to choose garden plants</v>
      </c>
      <c r="K24" s="294"/>
      <c r="M24" s="292">
        <v>4</v>
      </c>
      <c r="N24" s="293" t="str">
        <f>Badges!C227</f>
        <v>Help around the house</v>
      </c>
      <c r="O24" s="294"/>
      <c r="Q24" s="292">
        <v>5</v>
      </c>
      <c r="R24" s="293" t="str">
        <f>Badges!C301</f>
        <v>Become your character</v>
      </c>
      <c r="S24" s="294"/>
    </row>
    <row r="25" spans="1:19" x14ac:dyDescent="0.2">
      <c r="A25" s="292"/>
      <c r="B25" s="293" t="str">
        <f>Badges!C8</f>
        <v>Interview a local photographer or</v>
      </c>
      <c r="C25" s="295" t="str">
        <f>IF(Badges!R8="A","A"," ")</f>
        <v xml:space="preserve"> </v>
      </c>
      <c r="E25" s="292"/>
      <c r="F25" s="293" t="str">
        <f>Badges!C81</f>
        <v>Use a free downloadable program</v>
      </c>
      <c r="G25" s="295" t="str">
        <f>IF(Badges!R81="A","A"," ")</f>
        <v xml:space="preserve"> </v>
      </c>
      <c r="I25" s="292"/>
      <c r="J25" s="293" t="str">
        <f>Badges!C155</f>
        <v>Find six plants that will grow in your</v>
      </c>
      <c r="K25" s="295" t="str">
        <f>IF(Badges!R154="A","A"," ")</f>
        <v xml:space="preserve"> </v>
      </c>
      <c r="M25" s="292"/>
      <c r="N25" s="293" t="str">
        <f>Badges!C228</f>
        <v>Solve a pesky plumbing problem</v>
      </c>
      <c r="O25" s="295" t="str">
        <f>IF(Badges!R228="A","A"," ")</f>
        <v xml:space="preserve"> </v>
      </c>
      <c r="Q25" s="292"/>
      <c r="R25" s="293" t="str">
        <f>Badges!C302</f>
        <v>Make your own event</v>
      </c>
      <c r="S25" s="295" t="str">
        <f>IF(Badges!R302="A","A"," ")</f>
        <v xml:space="preserve"> </v>
      </c>
    </row>
    <row r="26" spans="1:19" x14ac:dyDescent="0.2">
      <c r="A26" s="292"/>
      <c r="B26" s="293" t="str">
        <f>Badges!C9</f>
        <v>Visit a camera store</v>
      </c>
      <c r="C26" s="295" t="str">
        <f>IF(Badges!R9="A","A"," ")</f>
        <v xml:space="preserve"> </v>
      </c>
      <c r="E26" s="292"/>
      <c r="F26" s="293" t="str">
        <f>Badges!C82</f>
        <v>Go onto an interactive site</v>
      </c>
      <c r="G26" s="295" t="str">
        <f>IF(Badges!R82="A","A"," ")</f>
        <v xml:space="preserve"> </v>
      </c>
      <c r="I26" s="292"/>
      <c r="J26" s="293" t="str">
        <f>Badges!C156</f>
        <v>Find six plants that grow in different</v>
      </c>
      <c r="K26" s="295" t="str">
        <f>IF(Badges!R155="A","A"," ")</f>
        <v xml:space="preserve"> </v>
      </c>
      <c r="M26" s="292"/>
      <c r="N26" s="293" t="str">
        <f>Badges!C229</f>
        <v>Clean to the beat</v>
      </c>
      <c r="O26" s="295" t="str">
        <f>IF(Badges!R229="A","A"," ")</f>
        <v xml:space="preserve"> </v>
      </c>
      <c r="Q26" s="292"/>
      <c r="R26" s="293" t="str">
        <f>Badges!C303</f>
        <v>Have a living-history party</v>
      </c>
      <c r="S26" s="295" t="str">
        <f>IF(Badges!R303="A","A"," ")</f>
        <v xml:space="preserve"> </v>
      </c>
    </row>
    <row r="27" spans="1:19" x14ac:dyDescent="0.2">
      <c r="A27" s="292"/>
      <c r="B27" s="293" t="str">
        <f>Badges!C10</f>
        <v>Teach yourself the basics</v>
      </c>
      <c r="C27" s="295" t="str">
        <f>IF(Badges!R10="A","A"," ")</f>
        <v xml:space="preserve"> </v>
      </c>
      <c r="E27" s="292"/>
      <c r="F27" s="293" t="str">
        <f>Badges!C79</f>
        <v>Make your own thaumatrope</v>
      </c>
      <c r="G27" s="295" t="str">
        <f>IF(Badges!R83="A","A"," ")</f>
        <v xml:space="preserve"> </v>
      </c>
      <c r="I27" s="292"/>
      <c r="J27" s="293" t="str">
        <f>Badges!C157</f>
        <v>Find six seasonal plants</v>
      </c>
      <c r="K27" s="295" t="str">
        <f>IF(Badges!R156="A","A"," ")</f>
        <v xml:space="preserve"> </v>
      </c>
      <c r="M27" s="292"/>
      <c r="N27" s="293" t="str">
        <f>Badges!C230</f>
        <v>Hang something up</v>
      </c>
      <c r="O27" s="295" t="str">
        <f>IF(Badges!R230="A","A"," ")</f>
        <v xml:space="preserve"> </v>
      </c>
      <c r="Q27" s="292"/>
      <c r="R27" s="293" t="str">
        <f>Badges!C304</f>
        <v>Attend a history-oriented event in</v>
      </c>
      <c r="S27" s="295" t="str">
        <f>IF(Badges!R304="A","A"," ")</f>
        <v xml:space="preserve"> </v>
      </c>
    </row>
    <row r="28" spans="1:19" x14ac:dyDescent="0.2">
      <c r="A28" s="292">
        <v>2</v>
      </c>
      <c r="B28" s="293" t="str">
        <f>Badges!C11</f>
        <v>Take tons of photographs</v>
      </c>
      <c r="C28" s="294"/>
      <c r="E28" s="292">
        <v>3</v>
      </c>
      <c r="F28" s="293" t="str">
        <f>Badges!C84</f>
        <v>Try the science of amusement park</v>
      </c>
      <c r="G28" s="294"/>
      <c r="I28" s="292">
        <v>4</v>
      </c>
      <c r="J28" s="293" t="str">
        <f>Badges!C158</f>
        <v>Experiment with seeds</v>
      </c>
      <c r="K28" s="294"/>
      <c r="M28" s="292">
        <v>5</v>
      </c>
      <c r="N28" s="293" t="str">
        <f>Badges!C231</f>
        <v>Show off your independence</v>
      </c>
      <c r="O28" s="294"/>
      <c r="Q28" s="500" t="str">
        <f>Badges!B307</f>
        <v>Product Designer</v>
      </c>
      <c r="R28" s="501"/>
      <c r="S28" s="501"/>
    </row>
    <row r="29" spans="1:19" x14ac:dyDescent="0.2">
      <c r="A29" s="292"/>
      <c r="B29" s="293" t="str">
        <f>Badges!C12</f>
        <v>Photograph a friend or group of</v>
      </c>
      <c r="C29" s="295" t="str">
        <f>IF(Badges!R12="A","A"," ")</f>
        <v xml:space="preserve"> </v>
      </c>
      <c r="E29" s="292"/>
      <c r="F29" s="293" t="str">
        <f>Badges!C85</f>
        <v>Create a roller coaster with marbles</v>
      </c>
      <c r="G29" s="295" t="str">
        <f>IF(Badges!R85="A","A"," ")</f>
        <v xml:space="preserve"> </v>
      </c>
      <c r="I29" s="292"/>
      <c r="J29" s="293" t="str">
        <f>Badges!C159</f>
        <v>Experiment with soil</v>
      </c>
      <c r="K29" s="295" t="str">
        <f>IF(Badges!R158="A","A"," ")</f>
        <v xml:space="preserve"> </v>
      </c>
      <c r="M29" s="292"/>
      <c r="N29" s="293" t="str">
        <f>Badges!C232</f>
        <v>Stay home alone</v>
      </c>
      <c r="O29" s="295" t="str">
        <f>IF(Badges!R232="A","A"," ")</f>
        <v xml:space="preserve"> </v>
      </c>
      <c r="Q29" s="292">
        <v>1</v>
      </c>
      <c r="R29" s="293" t="str">
        <f>Badges!C308</f>
        <v>Observe what makes a great</v>
      </c>
      <c r="S29" s="294"/>
    </row>
    <row r="30" spans="1:19" x14ac:dyDescent="0.2">
      <c r="A30" s="292"/>
      <c r="B30" s="293" t="str">
        <f>Badges!C13</f>
        <v>Photograph a pet</v>
      </c>
      <c r="C30" s="295" t="str">
        <f>IF(Badges!R13="A","A"," ")</f>
        <v xml:space="preserve"> </v>
      </c>
      <c r="E30" s="292"/>
      <c r="F30" s="293" t="str">
        <f>Badges!C86</f>
        <v>Catapult some stuff</v>
      </c>
      <c r="G30" s="295" t="str">
        <f>IF(Badges!R86="A","A"," ")</f>
        <v xml:space="preserve"> </v>
      </c>
      <c r="I30" s="292"/>
      <c r="J30" s="293" t="str">
        <f>Badges!C160</f>
        <v>Experiment with water</v>
      </c>
      <c r="K30" s="295" t="str">
        <f>IF(Badges!R159="A","A"," ")</f>
        <v xml:space="preserve"> </v>
      </c>
      <c r="M30" s="292"/>
      <c r="N30" s="293" t="str">
        <f>Badges!C233</f>
        <v>Run a family errand</v>
      </c>
      <c r="O30" s="295" t="str">
        <f>IF(Badges!R233="A","A"," ")</f>
        <v xml:space="preserve"> </v>
      </c>
      <c r="Q30" s="292"/>
      <c r="R30" s="293" t="str">
        <f>Badges!C309</f>
        <v>Choose a product you use at school</v>
      </c>
      <c r="S30" s="295" t="str">
        <f>IF(Badges!R309="A","A"," ")</f>
        <v xml:space="preserve"> </v>
      </c>
    </row>
    <row r="31" spans="1:19" x14ac:dyDescent="0.2">
      <c r="A31" s="292"/>
      <c r="B31" s="293" t="str">
        <f>Badges!C14</f>
        <v>Photograph a landscape</v>
      </c>
      <c r="C31" s="295" t="str">
        <f>IF(Badges!R14="A","A"," ")</f>
        <v xml:space="preserve"> </v>
      </c>
      <c r="E31" s="292"/>
      <c r="F31" s="293" t="str">
        <f>Badges!C83</f>
        <v>Talk to a developer</v>
      </c>
      <c r="G31" s="295" t="str">
        <f>IF(Badges!R87="A","A"," ")</f>
        <v xml:space="preserve"> </v>
      </c>
      <c r="I31" s="292"/>
      <c r="J31" s="293" t="str">
        <f>Badges!C161</f>
        <v>Experiment with sunlight</v>
      </c>
      <c r="K31" s="295" t="str">
        <f>IF(Badges!R160="A","A"," ")</f>
        <v xml:space="preserve"> </v>
      </c>
      <c r="M31" s="292"/>
      <c r="N31" s="293" t="str">
        <f>Badges!C234</f>
        <v>Go out with a friend</v>
      </c>
      <c r="O31" s="295" t="str">
        <f>IF(Badges!R234="A","A"," ")</f>
        <v xml:space="preserve"> </v>
      </c>
      <c r="Q31" s="292"/>
      <c r="R31" s="293" t="str">
        <f>Badges!C310</f>
        <v>Choose a product from a hobby</v>
      </c>
      <c r="S31" s="295" t="str">
        <f>IF(Badges!R310="A","A"," ")</f>
        <v xml:space="preserve"> </v>
      </c>
    </row>
    <row r="32" spans="1:19" x14ac:dyDescent="0.2">
      <c r="A32" s="292">
        <v>3</v>
      </c>
      <c r="B32" s="293" t="str">
        <f>Badges!C15</f>
        <v>Edit three photos</v>
      </c>
      <c r="C32" s="294"/>
      <c r="E32" s="292">
        <v>4</v>
      </c>
      <c r="F32" s="293" t="str">
        <f>Badges!C88</f>
        <v>Create your own special effects</v>
      </c>
      <c r="G32" s="294"/>
      <c r="I32" s="292">
        <v>5</v>
      </c>
      <c r="J32" s="293" t="str">
        <f>Badges!C162</f>
        <v>Grow your own garden</v>
      </c>
      <c r="K32" s="294"/>
      <c r="M32" s="500" t="str">
        <f>Badges!B238</f>
        <v>Gecacher</v>
      </c>
      <c r="N32" s="501"/>
      <c r="O32" s="501"/>
      <c r="Q32" s="292"/>
      <c r="R32" s="293" t="str">
        <f>Badges!C311</f>
        <v>Choose a home product</v>
      </c>
      <c r="S32" s="295" t="str">
        <f>IF(Badges!R311="A","A"," ")</f>
        <v xml:space="preserve"> </v>
      </c>
    </row>
    <row r="33" spans="1:19" x14ac:dyDescent="0.2">
      <c r="A33" s="292"/>
      <c r="B33" s="293" t="str">
        <f>Badges!C16</f>
        <v>Fix something</v>
      </c>
      <c r="C33" s="295" t="str">
        <f>IF(Badges!R16="A","A"," ")</f>
        <v xml:space="preserve"> </v>
      </c>
      <c r="E33" s="292"/>
      <c r="F33" s="293" t="str">
        <f>Badges!C89</f>
        <v>Try the blue screen</v>
      </c>
      <c r="G33" s="295" t="str">
        <f>IF(Badges!R89="A","A"," ")</f>
        <v xml:space="preserve"> </v>
      </c>
      <c r="I33" s="292"/>
      <c r="J33" s="293" t="str">
        <f>Badges!C163</f>
        <v>Plant an outdoor garden</v>
      </c>
      <c r="K33" s="295" t="str">
        <f>IF(Badges!R162="A","A"," ")</f>
        <v xml:space="preserve"> </v>
      </c>
      <c r="M33" s="292">
        <v>1</v>
      </c>
      <c r="N33" s="293" t="str">
        <f>Badges!C239</f>
        <v>Prepare for your adventure</v>
      </c>
      <c r="O33" s="294"/>
      <c r="Q33" s="292">
        <v>2</v>
      </c>
      <c r="R33" s="293" t="str">
        <f>Badges!C312</f>
        <v>Be an innovation detective</v>
      </c>
      <c r="S33" s="294"/>
    </row>
    <row r="34" spans="1:19" x14ac:dyDescent="0.2">
      <c r="A34" s="292"/>
      <c r="B34" s="293" t="str">
        <f>Badges!C17</f>
        <v>Change something</v>
      </c>
      <c r="C34" s="295" t="str">
        <f>IF(Badges!R17="A","A"," ")</f>
        <v xml:space="preserve"> </v>
      </c>
      <c r="E34" s="292"/>
      <c r="F34" s="293" t="str">
        <f>Badges!C90</f>
        <v>Play makeup artist</v>
      </c>
      <c r="G34" s="295" t="str">
        <f>IF(Badges!R90="A","A"," ")</f>
        <v xml:space="preserve"> </v>
      </c>
      <c r="I34" s="292"/>
      <c r="J34" s="293" t="str">
        <f>Badges!C164</f>
        <v>Plant an indoor garden</v>
      </c>
      <c r="K34" s="295" t="str">
        <f>IF(Badges!R163="A","A"," ")</f>
        <v xml:space="preserve"> </v>
      </c>
      <c r="M34" s="292"/>
      <c r="N34" s="293" t="str">
        <f>Badges!C240</f>
        <v>With an adult, visit an official</v>
      </c>
      <c r="O34" s="295" t="str">
        <f>IF(Badges!R240="A","A"," ")</f>
        <v xml:space="preserve"> </v>
      </c>
      <c r="Q34" s="292"/>
      <c r="R34" s="293" t="str">
        <f>Badges!C313</f>
        <v>Observe</v>
      </c>
      <c r="S34" s="295" t="str">
        <f>IF(Badges!R313="A","A"," ")</f>
        <v xml:space="preserve"> </v>
      </c>
    </row>
    <row r="35" spans="1:19" x14ac:dyDescent="0.2">
      <c r="A35" s="292"/>
      <c r="B35" s="293" t="str">
        <f>Badges!C18</f>
        <v>Add something</v>
      </c>
      <c r="C35" s="295" t="str">
        <f>IF(Badges!R18="A","A"," ")</f>
        <v xml:space="preserve"> </v>
      </c>
      <c r="E35" s="292"/>
      <c r="F35" s="293" t="str">
        <f>Badges!C87</f>
        <v>Figure out centrifugal force</v>
      </c>
      <c r="G35" s="295" t="str">
        <f>IF(Badges!R91="A","A"," ")</f>
        <v xml:space="preserve"> </v>
      </c>
      <c r="I35" s="292"/>
      <c r="J35" s="293" t="str">
        <f>Badges!C165</f>
        <v>Help with planting at a community</v>
      </c>
      <c r="K35" s="295" t="str">
        <f>IF(Badges!R164="A","A"," ")</f>
        <v xml:space="preserve"> </v>
      </c>
      <c r="M35" s="292"/>
      <c r="N35" s="293" t="str">
        <f>Badges!C241</f>
        <v>Invite a geocacher to talk to you</v>
      </c>
      <c r="O35" s="295" t="str">
        <f>IF(Badges!R241="A","A"," ")</f>
        <v xml:space="preserve"> </v>
      </c>
      <c r="Q35" s="292"/>
      <c r="R35" s="293" t="str">
        <f>Badges!C314</f>
        <v>Interview</v>
      </c>
      <c r="S35" s="295" t="str">
        <f>IF(Badges!R314="A","A"," ")</f>
        <v xml:space="preserve"> </v>
      </c>
    </row>
    <row r="36" spans="1:19" ht="12.75" customHeight="1" x14ac:dyDescent="0.2">
      <c r="A36" s="292">
        <v>4</v>
      </c>
      <c r="B36" s="293" t="str">
        <f>Badges!C19</f>
        <v>Make a digital photo project</v>
      </c>
      <c r="C36" s="294"/>
      <c r="E36" s="292">
        <v>5</v>
      </c>
      <c r="F36" s="293" t="str">
        <f>Badges!C92</f>
        <v>Surf a sound wave</v>
      </c>
      <c r="G36" s="294"/>
      <c r="I36" s="500" t="str">
        <f>Badges!B168</f>
        <v>Detective</v>
      </c>
      <c r="J36" s="501"/>
      <c r="K36" s="501"/>
      <c r="M36" s="292"/>
      <c r="N36" s="293" t="str">
        <f>Badges!C242</f>
        <v>Attend a geocaching event</v>
      </c>
      <c r="O36" s="295" t="str">
        <f>IF(Badges!R242="A","A"," ")</f>
        <v xml:space="preserve"> </v>
      </c>
      <c r="Q36" s="292"/>
      <c r="R36" s="293" t="str">
        <f>Badges!C315</f>
        <v>Photograph</v>
      </c>
      <c r="S36" s="295" t="str">
        <f>IF(Badges!R315="A","A"," ")</f>
        <v xml:space="preserve"> </v>
      </c>
    </row>
    <row r="37" spans="1:19" ht="12.75" customHeight="1" x14ac:dyDescent="0.2">
      <c r="A37" s="292"/>
      <c r="B37" s="293" t="str">
        <f>Badges!C20</f>
        <v>Create a collage</v>
      </c>
      <c r="C37" s="295" t="str">
        <f>IF(Badges!R20="A","A"," ")</f>
        <v xml:space="preserve"> </v>
      </c>
      <c r="E37" s="292"/>
      <c r="F37" s="293" t="str">
        <f>Badges!C93</f>
        <v>Experiment with acoustics</v>
      </c>
      <c r="G37" s="295" t="str">
        <f>IF(Badges!R93="A","A"," ")</f>
        <v xml:space="preserve"> </v>
      </c>
      <c r="I37" s="292">
        <v>1</v>
      </c>
      <c r="J37" s="293" t="str">
        <f>Badges!C169</f>
        <v>Practice the power of observation</v>
      </c>
      <c r="K37" s="294"/>
      <c r="M37" s="292">
        <v>2</v>
      </c>
      <c r="N37" s="293" t="str">
        <f>Badges!C243</f>
        <v>Learn to use a GPS receiver</v>
      </c>
      <c r="O37" s="294"/>
      <c r="Q37" s="292">
        <v>3</v>
      </c>
      <c r="R37" s="293" t="str">
        <f>Badges!C316</f>
        <v>Figure out what's working and</v>
      </c>
      <c r="S37" s="294"/>
    </row>
    <row r="38" spans="1:19" x14ac:dyDescent="0.2">
      <c r="A38" s="292"/>
      <c r="B38" s="293" t="str">
        <f>Badges!C21</f>
        <v>Create a panoramic photo to</v>
      </c>
      <c r="C38" s="295" t="str">
        <f>IF(Badges!R21="A","A"," ")</f>
        <v xml:space="preserve"> </v>
      </c>
      <c r="E38" s="292"/>
      <c r="F38" s="293" t="str">
        <f>Badges!C94</f>
        <v>Go on an elephant hike</v>
      </c>
      <c r="G38" s="295" t="str">
        <f>IF(Badges!R94="A","A"," ")</f>
        <v xml:space="preserve"> </v>
      </c>
      <c r="I38" s="292"/>
      <c r="J38" s="293" t="str">
        <f>Badges!C170</f>
        <v>Ask an adult helper to find and</v>
      </c>
      <c r="K38" s="295" t="str">
        <f>IF(Badges!R170="A","A"," ")</f>
        <v xml:space="preserve"> </v>
      </c>
      <c r="M38" s="292"/>
      <c r="N38" s="293" t="str">
        <f>Badges!C244</f>
        <v>Find the GPS coordinates of three</v>
      </c>
      <c r="O38" s="295" t="str">
        <f>IF(Badges!R244="A","A"," ")</f>
        <v xml:space="preserve"> </v>
      </c>
      <c r="Q38" s="292"/>
      <c r="R38" s="293" t="str">
        <f>Badges!C317</f>
        <v>Step by step</v>
      </c>
      <c r="S38" s="295" t="str">
        <f>IF(Badges!R317="A","A"," ")</f>
        <v xml:space="preserve"> </v>
      </c>
    </row>
    <row r="39" spans="1:19" x14ac:dyDescent="0.2">
      <c r="A39" s="292"/>
      <c r="B39" s="293" t="str">
        <f>Badges!C22</f>
        <v>Make a gift for someone special</v>
      </c>
      <c r="C39" s="295" t="str">
        <f>IF(Badges!R22="A","A"," ")</f>
        <v xml:space="preserve"> </v>
      </c>
      <c r="E39" s="292"/>
      <c r="F39" s="293" t="str">
        <f>Badges!C91</f>
        <v>Make your own 3-D glasses</v>
      </c>
      <c r="G39" s="295" t="str">
        <f>IF(Badges!R95="A","A"," ")</f>
        <v xml:space="preserve"> </v>
      </c>
      <c r="I39" s="292"/>
      <c r="J39" s="293" t="str">
        <f>Badges!C171</f>
        <v>Shake up a room</v>
      </c>
      <c r="K39" s="295" t="str">
        <f>IF(Badges!R171="A","A"," ")</f>
        <v xml:space="preserve"> </v>
      </c>
      <c r="M39" s="292"/>
      <c r="N39" s="293" t="str">
        <f>Badges!C245</f>
        <v>Hide an item for a friend to find</v>
      </c>
      <c r="O39" s="295" t="str">
        <f>IF(Badges!R245="A","A"," ")</f>
        <v xml:space="preserve"> </v>
      </c>
      <c r="Q39" s="292"/>
      <c r="R39" s="293" t="str">
        <f>Badges!C318</f>
        <v>Draw the product</v>
      </c>
      <c r="S39" s="295" t="str">
        <f>IF(Badges!R318="A","A"," ")</f>
        <v xml:space="preserve"> </v>
      </c>
    </row>
    <row r="40" spans="1:19" x14ac:dyDescent="0.2">
      <c r="A40" s="292">
        <v>5</v>
      </c>
      <c r="B40" s="293" t="str">
        <f>Badges!C23</f>
        <v>Share your photos</v>
      </c>
      <c r="C40" s="294"/>
      <c r="E40" s="500" t="str">
        <f>Badges!B98</f>
        <v>Scribe</v>
      </c>
      <c r="F40" s="515"/>
      <c r="G40" s="515"/>
      <c r="I40" s="292"/>
      <c r="J40" s="293" t="str">
        <f>Badges!C172</f>
        <v>Take notice</v>
      </c>
      <c r="K40" s="295" t="str">
        <f>IF(Badges!R172="A","A"," ")</f>
        <v xml:space="preserve"> </v>
      </c>
      <c r="M40" s="292"/>
      <c r="N40" s="293" t="str">
        <f>Badges!C246</f>
        <v>Go on a photo hunt</v>
      </c>
      <c r="O40" s="295" t="str">
        <f>IF(Badges!R246="A","A"," ")</f>
        <v xml:space="preserve"> </v>
      </c>
      <c r="Q40" s="292"/>
      <c r="R40" s="293" t="str">
        <f>Badges!C319</f>
        <v>Analyze a group of products</v>
      </c>
      <c r="S40" s="295" t="str">
        <f>IF(Badges!R319="A","A"," ")</f>
        <v xml:space="preserve"> </v>
      </c>
    </row>
    <row r="41" spans="1:19" x14ac:dyDescent="0.2">
      <c r="A41" s="292"/>
      <c r="B41" s="293" t="str">
        <f>Badges!C24</f>
        <v>Make a digital album</v>
      </c>
      <c r="C41" s="295" t="str">
        <f>IF(Badges!R24="A","A"," ")</f>
        <v xml:space="preserve"> </v>
      </c>
      <c r="E41" s="292">
        <v>1</v>
      </c>
      <c r="F41" s="293" t="str">
        <f>Badges!C99</f>
        <v>Start with a poem</v>
      </c>
      <c r="G41" s="294"/>
      <c r="I41" s="292">
        <v>2</v>
      </c>
      <c r="J41" s="293" t="str">
        <f>Badges!C173</f>
        <v>Communicate in code</v>
      </c>
      <c r="K41" s="294"/>
      <c r="M41" s="292">
        <v>3</v>
      </c>
      <c r="N41" s="293" t="str">
        <f>Badges!C247</f>
        <v>Make a trade item</v>
      </c>
      <c r="O41" s="294"/>
      <c r="Q41" s="292">
        <v>4</v>
      </c>
      <c r="R41" s="293" t="str">
        <f>Badges!C320</f>
        <v>Innovate to find solutions</v>
      </c>
      <c r="S41" s="294"/>
    </row>
    <row r="42" spans="1:19" ht="12.75" customHeight="1" x14ac:dyDescent="0.2">
      <c r="A42" s="292"/>
      <c r="B42" s="293" t="str">
        <f>Badges!C25</f>
        <v>Stage an art show</v>
      </c>
      <c r="C42" s="295" t="str">
        <f>IF(Badges!R25="A","A"," ")</f>
        <v xml:space="preserve"> </v>
      </c>
      <c r="E42" s="292"/>
      <c r="F42" s="293" t="str">
        <f>Badges!C100</f>
        <v>Write one haiku and one limerick</v>
      </c>
      <c r="G42" s="295" t="str">
        <f>IF(Badges!R100="A","A"," ")</f>
        <v xml:space="preserve"> </v>
      </c>
      <c r="I42" s="292"/>
      <c r="J42" s="293" t="str">
        <f>Badges!C174</f>
        <v>Learn some classic codes</v>
      </c>
      <c r="K42" s="295" t="str">
        <f>IF(Badges!R174="A","A"," ")</f>
        <v xml:space="preserve"> </v>
      </c>
      <c r="M42" s="292"/>
      <c r="N42" s="293" t="str">
        <f>Badges!C248</f>
        <v>Make something that represents</v>
      </c>
      <c r="O42" s="295" t="str">
        <f>IF(Badges!R248="A","A"," ")</f>
        <v xml:space="preserve"> </v>
      </c>
      <c r="Q42" s="292"/>
      <c r="R42" s="293" t="str">
        <f>Badges!C321</f>
        <v>From terrible to terrific</v>
      </c>
      <c r="S42" s="295" t="str">
        <f>IF(Badges!R321="A","A"," ")</f>
        <v xml:space="preserve"> </v>
      </c>
    </row>
    <row r="43" spans="1:19" ht="12.75" customHeight="1" x14ac:dyDescent="0.2">
      <c r="A43" s="292"/>
      <c r="B43" s="293" t="str">
        <f>Badges!C26</f>
        <v>Start an online photo journal</v>
      </c>
      <c r="C43" s="295" t="str">
        <f>IF(Badges!R26="A","A"," ")</f>
        <v xml:space="preserve"> </v>
      </c>
      <c r="E43" s="292"/>
      <c r="F43" s="293" t="str">
        <f>Badges!C101</f>
        <v>Write one sonnet</v>
      </c>
      <c r="G43" s="295" t="str">
        <f>IF(Badges!R101="A","A"," ")</f>
        <v xml:space="preserve"> </v>
      </c>
      <c r="I43" s="292"/>
      <c r="J43" s="293" t="str">
        <f>Badges!C175</f>
        <v>Create your own code with your</v>
      </c>
      <c r="K43" s="295" t="str">
        <f>IF(Badges!R175="A","A"," ")</f>
        <v xml:space="preserve"> </v>
      </c>
      <c r="M43" s="292"/>
      <c r="N43" s="293" t="str">
        <f>Badges!C249</f>
        <v>Make a piece of jewelry</v>
      </c>
      <c r="O43" s="295" t="str">
        <f>IF(Badges!R249="A","A"," ")</f>
        <v xml:space="preserve"> </v>
      </c>
      <c r="Q43" s="292"/>
      <c r="R43" s="293" t="str">
        <f>Badges!C322</f>
        <v>Troubleshoot</v>
      </c>
      <c r="S43" s="295" t="str">
        <f>IF(Badges!R322="A","A"," ")</f>
        <v xml:space="preserve"> </v>
      </c>
    </row>
    <row r="44" spans="1:19" x14ac:dyDescent="0.2">
      <c r="A44" s="500" t="str">
        <f>Badges!B29</f>
        <v>Staying Fit</v>
      </c>
      <c r="B44" s="501"/>
      <c r="C44" s="501"/>
      <c r="E44" s="292"/>
      <c r="F44" s="293" t="str">
        <f>Badges!C102</f>
        <v>Write a free-verse poem</v>
      </c>
      <c r="G44" s="295" t="str">
        <f>IF(Badges!R102="A","A"," ")</f>
        <v xml:space="preserve"> </v>
      </c>
      <c r="I44" s="292"/>
      <c r="J44" s="293" t="str">
        <f>Badges!C176</f>
        <v>Make invisible inks</v>
      </c>
      <c r="K44" s="295" t="str">
        <f>IF(Badges!R176="A","A"," ")</f>
        <v xml:space="preserve"> </v>
      </c>
      <c r="M44" s="292"/>
      <c r="N44" s="293" t="str">
        <f>Badges!C250</f>
        <v>Make something that represents</v>
      </c>
      <c r="O44" s="295" t="str">
        <f>IF(Badges!R250="A","A"," ")</f>
        <v xml:space="preserve"> </v>
      </c>
      <c r="Q44" s="292"/>
      <c r="R44" s="293" t="str">
        <f>Badges!C323</f>
        <v>Fire the product, keep the job</v>
      </c>
      <c r="S44" s="295" t="str">
        <f>IF(Badges!R323="A","A"," ")</f>
        <v xml:space="preserve"> </v>
      </c>
    </row>
    <row r="45" spans="1:19" x14ac:dyDescent="0.2">
      <c r="A45" s="292">
        <v>1</v>
      </c>
      <c r="B45" s="293" t="str">
        <f>Badges!C30</f>
        <v>Start moving</v>
      </c>
      <c r="C45" s="294"/>
      <c r="E45" s="292">
        <v>2</v>
      </c>
      <c r="F45" s="293" t="str">
        <f>Badges!C103</f>
        <v>Create a short story</v>
      </c>
      <c r="G45" s="294"/>
      <c r="I45" s="292">
        <v>3</v>
      </c>
      <c r="J45" s="293" t="str">
        <f>Badges!C177</f>
        <v>Fingerprint for fun</v>
      </c>
      <c r="K45" s="294"/>
      <c r="M45" s="292">
        <v>4</v>
      </c>
      <c r="N45" s="293" t="str">
        <f>Badges!C251</f>
        <v>Go on a geocaching adventure</v>
      </c>
      <c r="O45" s="294"/>
      <c r="Q45" s="292">
        <v>5</v>
      </c>
      <c r="R45" s="293" t="str">
        <f>Badges!C324</f>
        <v>Mess up so you can try again</v>
      </c>
      <c r="S45" s="294"/>
    </row>
    <row r="46" spans="1:19" x14ac:dyDescent="0.2">
      <c r="A46" s="292"/>
      <c r="B46" s="293" t="str">
        <f>Badges!C31</f>
        <v>Try 30 minutes of aerobic activity</v>
      </c>
      <c r="C46" s="295" t="str">
        <f>IF(Badges!R31="A","A"," ")</f>
        <v xml:space="preserve"> </v>
      </c>
      <c r="E46" s="292"/>
      <c r="F46" s="293" t="str">
        <f>Badges!C104</f>
        <v>Mystery</v>
      </c>
      <c r="G46" s="295" t="str">
        <f>IF(Badges!R104="A","A"," ")</f>
        <v xml:space="preserve"> </v>
      </c>
      <c r="I46" s="292"/>
      <c r="J46" s="293" t="str">
        <f>Badges!C178</f>
        <v>Study three sets of prints</v>
      </c>
      <c r="K46" s="295" t="str">
        <f>IF(Badges!R178="A","A"," ")</f>
        <v xml:space="preserve"> </v>
      </c>
      <c r="M46" s="292"/>
      <c r="N46" s="293" t="str">
        <f>Badges!C252</f>
        <v>Make it a hiking adventure</v>
      </c>
      <c r="O46" s="295" t="str">
        <f>IF(Badges!R252="A","A"," ")</f>
        <v xml:space="preserve"> </v>
      </c>
      <c r="Q46" s="292"/>
      <c r="R46" s="293" t="str">
        <f>Badges!C325</f>
        <v>Draw your idea</v>
      </c>
      <c r="S46" s="295" t="str">
        <f>IF(Badges!R325="A","A"," ")</f>
        <v xml:space="preserve"> </v>
      </c>
    </row>
    <row r="47" spans="1:19" x14ac:dyDescent="0.2">
      <c r="A47" s="292"/>
      <c r="B47" s="293" t="str">
        <f>Badges!C32</f>
        <v>Find a way to make your day more</v>
      </c>
      <c r="C47" s="295" t="str">
        <f>IF(Badges!R32="A","A"," ")</f>
        <v xml:space="preserve"> </v>
      </c>
      <c r="E47" s="292"/>
      <c r="F47" s="293" t="str">
        <f>Badges!C105</f>
        <v>Humor</v>
      </c>
      <c r="G47" s="295" t="str">
        <f>IF(Badges!R105="A","A"," ")</f>
        <v xml:space="preserve"> </v>
      </c>
      <c r="I47" s="292"/>
      <c r="J47" s="293" t="str">
        <f>Badges!C179</f>
        <v>Make your own identity card</v>
      </c>
      <c r="K47" s="295" t="str">
        <f>IF(Badges!R179="A","A"," ")</f>
        <v xml:space="preserve"> </v>
      </c>
      <c r="M47" s="292"/>
      <c r="N47" s="293" t="str">
        <f>Badges!C253</f>
        <v>Take a multi-cache adventure</v>
      </c>
      <c r="O47" s="295" t="str">
        <f>IF(Badges!R253="A","A"," ")</f>
        <v xml:space="preserve"> </v>
      </c>
      <c r="Q47" s="292"/>
      <c r="R47" s="293" t="str">
        <f>Badges!C326</f>
        <v>Build a prototype</v>
      </c>
      <c r="S47" s="295" t="str">
        <f>IF(Badges!R326="A","A"," ")</f>
        <v xml:space="preserve"> </v>
      </c>
    </row>
    <row r="48" spans="1:19" x14ac:dyDescent="0.2">
      <c r="A48" s="292"/>
      <c r="B48" s="293" t="str">
        <f>Badges!C33</f>
        <v>Forget being a couch potato</v>
      </c>
      <c r="C48" s="295" t="str">
        <f>IF(Badges!R33="A","A"," ")</f>
        <v xml:space="preserve"> </v>
      </c>
      <c r="E48" s="292"/>
      <c r="F48" s="293" t="str">
        <f>Badges!C106</f>
        <v>Adventure</v>
      </c>
      <c r="G48" s="295" t="str">
        <f>IF(Badges!R106="A","A"," ")</f>
        <v xml:space="preserve"> </v>
      </c>
      <c r="I48" s="292"/>
      <c r="J48" s="293" t="str">
        <f>Badges!C180</f>
        <v>Get fingerprinted at your local police</v>
      </c>
      <c r="K48" s="295" t="str">
        <f>IF(Badges!R180="A","A"," ")</f>
        <v xml:space="preserve"> </v>
      </c>
      <c r="M48" s="292"/>
      <c r="N48" s="293" t="str">
        <f>Badges!C254</f>
        <v>Go on a themed adventure</v>
      </c>
      <c r="O48" s="295" t="str">
        <f>IF(Badges!R254="A","A"," ")</f>
        <v xml:space="preserve"> </v>
      </c>
      <c r="Q48" s="292"/>
      <c r="R48" s="293" t="str">
        <f>Badges!C327</f>
        <v>Make your change on the original</v>
      </c>
      <c r="S48" s="295" t="str">
        <f>IF(Badges!R327="A","A"," ")</f>
        <v xml:space="preserve"> </v>
      </c>
    </row>
    <row r="49" spans="1:19" x14ac:dyDescent="0.2">
      <c r="A49" s="292">
        <v>2</v>
      </c>
      <c r="B49" s="293" t="str">
        <f>Badges!C34</f>
        <v>Keep your fit body fueled</v>
      </c>
      <c r="C49" s="294"/>
      <c r="E49" s="292">
        <v>3</v>
      </c>
      <c r="F49" s="293" t="str">
        <f>Badges!C107</f>
        <v>use words to share who you are</v>
      </c>
      <c r="G49" s="294"/>
      <c r="I49" s="292">
        <v>4</v>
      </c>
      <c r="J49" s="293" t="str">
        <f>Badges!C181</f>
        <v>Try out detective science</v>
      </c>
      <c r="K49" s="294"/>
      <c r="M49" s="292">
        <v>5</v>
      </c>
      <c r="N49" s="293" t="str">
        <f>Badges!C255</f>
        <v>Take part in a bug's travels!</v>
      </c>
      <c r="O49" s="294"/>
      <c r="Q49" s="500" t="str">
        <f>Badges!B330</f>
        <v>Social Butterfly</v>
      </c>
      <c r="R49" s="501"/>
      <c r="S49" s="501"/>
    </row>
    <row r="50" spans="1:19" x14ac:dyDescent="0.2">
      <c r="A50" s="292"/>
      <c r="B50" s="293" t="str">
        <f>Badges!C35</f>
        <v>Be a food-label detective</v>
      </c>
      <c r="C50" s="295" t="str">
        <f>IF(Badges!R35="A","A"," ")</f>
        <v xml:space="preserve"> </v>
      </c>
      <c r="E50" s="292"/>
      <c r="F50" s="293" t="str">
        <f>Badges!C108</f>
        <v>A favorite Girl Scout memory</v>
      </c>
      <c r="G50" s="295" t="str">
        <f>IF(Badges!R108="A","A"," ")</f>
        <v xml:space="preserve"> </v>
      </c>
      <c r="I50" s="292"/>
      <c r="J50" s="293" t="str">
        <f>Badges!C182</f>
        <v>Look at three kinds of "evidence"</v>
      </c>
      <c r="K50" s="295" t="str">
        <f>IF(Badges!R182="A","A"," ")</f>
        <v xml:space="preserve"> </v>
      </c>
      <c r="M50" s="292"/>
      <c r="N50" s="293" t="str">
        <f>Badges!C256</f>
        <v>Make a bug go around the world</v>
      </c>
      <c r="O50" s="295" t="str">
        <f>IF(Badges!R256="A","A"," ")</f>
        <v xml:space="preserve"> </v>
      </c>
      <c r="Q50" s="292">
        <v>1</v>
      </c>
      <c r="R50" s="293" t="str">
        <f>Badges!C331</f>
        <v>Hold a conversation</v>
      </c>
      <c r="S50" s="294"/>
    </row>
    <row r="51" spans="1:19" x14ac:dyDescent="0.2">
      <c r="A51" s="292"/>
      <c r="B51" s="293" t="str">
        <f>Badges!C36</f>
        <v>Play a brainstorm game</v>
      </c>
      <c r="C51" s="295" t="str">
        <f>IF(Badges!R36="A","A"," ")</f>
        <v xml:space="preserve"> </v>
      </c>
      <c r="E51" s="292"/>
      <c r="F51" s="293" t="str">
        <f>Badges!C109</f>
        <v>A memorable day</v>
      </c>
      <c r="G51" s="295" t="str">
        <f>IF(Badges!R109="A","A"," ")</f>
        <v xml:space="preserve"> </v>
      </c>
      <c r="I51" s="292"/>
      <c r="J51" s="293" t="str">
        <f>Badges!C183</f>
        <v>Find out about DNA</v>
      </c>
      <c r="K51" s="295" t="str">
        <f>IF(Badges!R183="A","A"," ")</f>
        <v xml:space="preserve"> </v>
      </c>
      <c r="M51" s="292"/>
      <c r="N51" s="293" t="str">
        <f>Badges!C257</f>
        <v>Have your bug follow the girls</v>
      </c>
      <c r="O51" s="295" t="str">
        <f>IF(Badges!R257="A","A"," ")</f>
        <v xml:space="preserve"> </v>
      </c>
      <c r="Q51" s="292"/>
      <c r="R51" s="293" t="str">
        <f>Badges!C332</f>
        <v>Practice conversation starters</v>
      </c>
      <c r="S51" s="295" t="str">
        <f>IF(Badges!R332="A","A"," ")</f>
        <v xml:space="preserve"> </v>
      </c>
    </row>
    <row r="52" spans="1:19" x14ac:dyDescent="0.2">
      <c r="A52" s="292"/>
      <c r="B52" s="293" t="str">
        <f>Badges!C37</f>
        <v>Nutrient scavenger hunt</v>
      </c>
      <c r="C52" s="295" t="str">
        <f>IF(Badges!R37="A","A"," ")</f>
        <v xml:space="preserve"> </v>
      </c>
      <c r="E52" s="292"/>
      <c r="F52" s="293" t="str">
        <f>Badges!C110</f>
        <v>A big adventure</v>
      </c>
      <c r="G52" s="295" t="str">
        <f>IF(Badges!R110="A","A"," ")</f>
        <v xml:space="preserve"> </v>
      </c>
      <c r="I52" s="292"/>
      <c r="J52" s="293" t="str">
        <f>Badges!C184</f>
        <v>Detect handwriting details</v>
      </c>
      <c r="K52" s="295" t="str">
        <f>IF(Badges!R184="A","A"," ")</f>
        <v xml:space="preserve"> </v>
      </c>
      <c r="M52" s="292"/>
      <c r="N52" s="293" t="str">
        <f>Badges!C258</f>
        <v>Track a bug's travels</v>
      </c>
      <c r="O52" s="295" t="str">
        <f>IF(Badges!R258="A","A"," ")</f>
        <v xml:space="preserve"> </v>
      </c>
      <c r="Q52" s="292"/>
      <c r="R52" s="293" t="str">
        <f>Badges!C333</f>
        <v>Invite an expert to come talk about</v>
      </c>
      <c r="S52" s="295" t="str">
        <f>IF(Badges!R333="A","A"," ")</f>
        <v xml:space="preserve"> </v>
      </c>
    </row>
    <row r="53" spans="1:19" x14ac:dyDescent="0.2">
      <c r="A53" s="292">
        <v>3</v>
      </c>
      <c r="B53" s="293" t="str">
        <f>Badges!C38</f>
        <v>Know how to stress less</v>
      </c>
      <c r="C53" s="294"/>
      <c r="E53" s="292">
        <v>4</v>
      </c>
      <c r="F53" s="293" t="str">
        <f>Badges!C111</f>
        <v>Write an article</v>
      </c>
      <c r="G53" s="294"/>
      <c r="I53" s="292">
        <v>5</v>
      </c>
      <c r="J53" s="293" t="str">
        <f>Badges!C185</f>
        <v>Follow the clues to solve a real</v>
      </c>
      <c r="K53" s="294"/>
      <c r="M53" s="500" t="str">
        <f>Badges!B261</f>
        <v>Animal Habitats</v>
      </c>
      <c r="N53" s="501"/>
      <c r="O53" s="501"/>
      <c r="Q53" s="292"/>
      <c r="R53" s="293" t="str">
        <f>Badges!C334</f>
        <v>Make a poster with 10 conversation</v>
      </c>
      <c r="S53" s="295" t="str">
        <f>IF(Badges!R334="A","A"," ")</f>
        <v xml:space="preserve"> </v>
      </c>
    </row>
    <row r="54" spans="1:19" x14ac:dyDescent="0.2">
      <c r="A54" s="292"/>
      <c r="B54" s="293" t="str">
        <f>Badges!C39</f>
        <v>Dear self</v>
      </c>
      <c r="C54" s="295" t="str">
        <f>IF(Badges!R39="A","A"," ")</f>
        <v xml:space="preserve"> </v>
      </c>
      <c r="E54" s="292"/>
      <c r="F54" s="293" t="str">
        <f>Badges!C112</f>
        <v>An interview article</v>
      </c>
      <c r="G54" s="295" t="str">
        <f>IF(Badges!R112="A","A"," ")</f>
        <v xml:space="preserve"> </v>
      </c>
      <c r="I54" s="292"/>
      <c r="J54" s="293" t="str">
        <f>Badges!C186</f>
        <v>Ask friends to create a clue hunt</v>
      </c>
      <c r="K54" s="295" t="str">
        <f>IF(Badges!R186="A","A"," ")</f>
        <v xml:space="preserve"> </v>
      </c>
      <c r="M54" s="292">
        <v>1</v>
      </c>
      <c r="N54" s="293" t="str">
        <f>Badges!C262</f>
        <v>Find out about wild animals</v>
      </c>
      <c r="O54" s="294"/>
      <c r="Q54" s="292">
        <v>2</v>
      </c>
      <c r="R54" s="293" t="str">
        <f>Badges!C335</f>
        <v>Use table manners</v>
      </c>
      <c r="S54" s="294"/>
    </row>
    <row r="55" spans="1:19" x14ac:dyDescent="0.2">
      <c r="A55" s="292"/>
      <c r="B55" s="293" t="str">
        <f>Badges!C40</f>
        <v>Helping others help us</v>
      </c>
      <c r="C55" s="295" t="str">
        <f>IF(Badges!R40="A","A"," ")</f>
        <v xml:space="preserve"> </v>
      </c>
      <c r="E55" s="292"/>
      <c r="F55" s="293" t="str">
        <f>Badges!C113</f>
        <v>A news story</v>
      </c>
      <c r="G55" s="295" t="str">
        <f>IF(Badges!R113="A","A"," ")</f>
        <v xml:space="preserve"> </v>
      </c>
      <c r="I55" s="292"/>
      <c r="J55" s="293" t="str">
        <f>Badges!C187</f>
        <v>Find clues "on the scene"</v>
      </c>
      <c r="K55" s="295" t="str">
        <f>IF(Badges!R187="A","A"," ")</f>
        <v xml:space="preserve"> </v>
      </c>
      <c r="M55" s="292"/>
      <c r="N55" s="293" t="str">
        <f>Badges!C263</f>
        <v>Observe a pet or tame animal</v>
      </c>
      <c r="O55" s="295" t="str">
        <f>IF(Badges!R263="A","A"," ")</f>
        <v xml:space="preserve"> </v>
      </c>
      <c r="Q55" s="292"/>
      <c r="R55" s="293" t="str">
        <f>Badges!C336</f>
        <v>Brainstorm five things not to do at</v>
      </c>
      <c r="S55" s="295" t="str">
        <f>IF(Badges!R336="A","A"," ")</f>
        <v xml:space="preserve"> </v>
      </c>
    </row>
    <row r="56" spans="1:19" x14ac:dyDescent="0.2">
      <c r="A56" s="292"/>
      <c r="B56" s="293" t="str">
        <f>Badges!C41</f>
        <v>Create a stress-free zone</v>
      </c>
      <c r="C56" s="295" t="str">
        <f>IF(Badges!R41="A","A"," ")</f>
        <v xml:space="preserve"> </v>
      </c>
      <c r="E56" s="292"/>
      <c r="F56" s="293" t="str">
        <f>Badges!C114</f>
        <v>A "roundup" article</v>
      </c>
      <c r="G56" s="295" t="str">
        <f>IF(Badges!R114="A","A"," ")</f>
        <v xml:space="preserve"> </v>
      </c>
      <c r="I56" s="292"/>
      <c r="J56" s="293" t="str">
        <f>Badges!C188</f>
        <v>Solve three online mysteries.</v>
      </c>
      <c r="K56" s="295" t="str">
        <f>IF(Badges!R188="A","A"," ")</f>
        <v xml:space="preserve"> </v>
      </c>
      <c r="M56" s="292"/>
      <c r="N56" s="293" t="str">
        <f>Badges!C264</f>
        <v>Make a skit or puppet show about</v>
      </c>
      <c r="O56" s="295" t="str">
        <f>IF(Badges!R264="A","A"," ")</f>
        <v xml:space="preserve"> </v>
      </c>
      <c r="Q56" s="292"/>
      <c r="R56" s="293" t="str">
        <f>Badges!C337</f>
        <v>Set the table</v>
      </c>
      <c r="S56" s="295" t="str">
        <f>IF(Badges!R337="A","A"," ")</f>
        <v xml:space="preserve"> </v>
      </c>
    </row>
    <row r="57" spans="1:19" x14ac:dyDescent="0.2">
      <c r="A57" s="292">
        <v>4</v>
      </c>
      <c r="B57" s="293" t="str">
        <f>Badges!C42</f>
        <v>Get the truth about health</v>
      </c>
      <c r="C57" s="294"/>
      <c r="E57" s="292">
        <v>5</v>
      </c>
      <c r="F57" s="293" t="str">
        <f>Badges!C115</f>
        <v>Tell the world what you think</v>
      </c>
      <c r="G57" s="294"/>
      <c r="I57" s="500" t="str">
        <f>Badges!B191</f>
        <v>Camper</v>
      </c>
      <c r="J57" s="501"/>
      <c r="K57" s="501"/>
      <c r="M57" s="292"/>
      <c r="N57" s="293" t="str">
        <f>Badges!C265</f>
        <v>List wild animals near your home,</v>
      </c>
      <c r="O57" s="295" t="str">
        <f>IF(Badges!R265="A","A"," ")</f>
        <v xml:space="preserve"> </v>
      </c>
      <c r="Q57" s="292"/>
      <c r="R57" s="293" t="str">
        <f>Badges!C338</f>
        <v>Study table manners from other</v>
      </c>
      <c r="S57" s="295" t="str">
        <f>IF(Badges!R338="A","A"," ")</f>
        <v xml:space="preserve"> </v>
      </c>
    </row>
    <row r="58" spans="1:19" x14ac:dyDescent="0.2">
      <c r="A58" s="292"/>
      <c r="B58" s="293" t="str">
        <f>Badges!C43</f>
        <v>Review health websites</v>
      </c>
      <c r="C58" s="295" t="str">
        <f>IF(Badges!R43="A","A"," ")</f>
        <v xml:space="preserve"> </v>
      </c>
      <c r="E58" s="292"/>
      <c r="F58" s="293" t="str">
        <f>Badges!C116</f>
        <v>A favorite animal</v>
      </c>
      <c r="G58" s="295" t="str">
        <f>IF(Badges!R116="A","A"," ")</f>
        <v xml:space="preserve"> </v>
      </c>
      <c r="I58" s="292">
        <v>1</v>
      </c>
      <c r="J58" s="293" t="str">
        <f>Badges!C192</f>
        <v>Start planning your adventure</v>
      </c>
      <c r="K58" s="294"/>
      <c r="M58" s="292">
        <v>2</v>
      </c>
      <c r="N58" s="293" t="str">
        <f>Badges!C266</f>
        <v>Investigate an animal habitat</v>
      </c>
      <c r="O58" s="294"/>
      <c r="Q58" s="292">
        <v>3</v>
      </c>
      <c r="R58" s="293" t="str">
        <f>Badges!C339</f>
        <v>Be prepared for special occasions</v>
      </c>
      <c r="S58" s="294"/>
    </row>
    <row r="59" spans="1:19" x14ac:dyDescent="0.2">
      <c r="A59" s="292"/>
      <c r="B59" s="293" t="str">
        <f>Badges!C44</f>
        <v>Talk to a health professional</v>
      </c>
      <c r="C59" s="295" t="str">
        <f>IF(Badges!R44="A","A"," ")</f>
        <v xml:space="preserve"> </v>
      </c>
      <c r="E59" s="292"/>
      <c r="F59" s="293" t="str">
        <f>Badges!C117</f>
        <v>A place you'd like to visit</v>
      </c>
      <c r="G59" s="295" t="str">
        <f>IF(Badges!R117="A","A"," ")</f>
        <v xml:space="preserve"> </v>
      </c>
      <c r="I59" s="292"/>
      <c r="J59" s="293" t="str">
        <f>Badges!C193</f>
        <v>Talk to an experienced camper</v>
      </c>
      <c r="K59" s="295" t="str">
        <f>IF(Badges!R193="A","A"," ")</f>
        <v xml:space="preserve"> </v>
      </c>
      <c r="M59" s="292"/>
      <c r="N59" s="293" t="str">
        <f>Badges!C267</f>
        <v>Visit a zoo or animal sanctuary</v>
      </c>
      <c r="O59" s="295" t="str">
        <f>IF(Badges!R267="A","A"," ")</f>
        <v xml:space="preserve"> </v>
      </c>
      <c r="Q59" s="292"/>
      <c r="R59" s="293" t="str">
        <f>Badges!C340</f>
        <v>Wedding</v>
      </c>
      <c r="S59" s="295" t="str">
        <f>IF(Badges!R340="A","A"," ")</f>
        <v xml:space="preserve"> </v>
      </c>
    </row>
    <row r="60" spans="1:19" x14ac:dyDescent="0.2">
      <c r="A60" s="292"/>
      <c r="B60" s="293" t="str">
        <f>Badges!C45</f>
        <v>Find truth in advertising</v>
      </c>
      <c r="C60" s="295" t="str">
        <f>IF(Badges!R45="A","A"," ")</f>
        <v xml:space="preserve"> </v>
      </c>
      <c r="E60" s="292"/>
      <c r="F60" s="293" t="str">
        <f>Badges!C118</f>
        <v>Your favorite book</v>
      </c>
      <c r="G60" s="295" t="str">
        <f>IF(Badges!R118="A","A"," ")</f>
        <v xml:space="preserve"> </v>
      </c>
      <c r="I60" s="292"/>
      <c r="J60" s="293" t="str">
        <f>Badges!C194</f>
        <v>Go to an outdoor store</v>
      </c>
      <c r="K60" s="295" t="str">
        <f>IF(Badges!R194="A","A"," ")</f>
        <v xml:space="preserve"> </v>
      </c>
      <c r="M60" s="292"/>
      <c r="N60" s="293" t="str">
        <f>Badges!C268</f>
        <v>Explore an animal habitat near</v>
      </c>
      <c r="O60" s="295" t="str">
        <f>IF(Badges!R268="A","A"," ")</f>
        <v xml:space="preserve"> </v>
      </c>
      <c r="Q60" s="292"/>
      <c r="R60" s="293" t="str">
        <f>Badges!C341</f>
        <v>Funeral or wake</v>
      </c>
      <c r="S60" s="295" t="str">
        <f>IF(Badges!R341="A","A"," ")</f>
        <v xml:space="preserve"> </v>
      </c>
    </row>
    <row r="61" spans="1:19" ht="12.75" customHeight="1" x14ac:dyDescent="0.2">
      <c r="A61" s="292">
        <v>5</v>
      </c>
      <c r="B61" s="293" t="str">
        <f>Badges!C46</f>
        <v>Help your family stay fit</v>
      </c>
      <c r="C61" s="294"/>
      <c r="E61" s="500" t="str">
        <f>Badges!B122</f>
        <v>Jeweler</v>
      </c>
      <c r="F61" s="501"/>
      <c r="G61" s="501"/>
      <c r="I61" s="292"/>
      <c r="J61" s="293" t="str">
        <f>Badges!C195</f>
        <v>Look at campsite maps for your</v>
      </c>
      <c r="K61" s="295" t="str">
        <f>IF(Badges!R195="A","A"," ")</f>
        <v xml:space="preserve"> </v>
      </c>
      <c r="M61" s="292"/>
      <c r="N61" s="293" t="str">
        <f>Badges!C269</f>
        <v>Make a habitat collage</v>
      </c>
      <c r="O61" s="295" t="str">
        <f>IF(Badges!R269="A","A"," ")</f>
        <v xml:space="preserve"> </v>
      </c>
      <c r="Q61" s="292"/>
      <c r="R61" s="293" t="str">
        <f>Badges!C342</f>
        <v>Coming-of-age ceremony</v>
      </c>
      <c r="S61" s="295" t="str">
        <f>IF(Badges!R342="A","A"," ")</f>
        <v xml:space="preserve"> </v>
      </c>
    </row>
    <row r="62" spans="1:19" ht="12.75" customHeight="1" x14ac:dyDescent="0.2">
      <c r="A62" s="292"/>
      <c r="B62" s="293" t="str">
        <f>Badges!C47</f>
        <v>Have a "slow food" dinner</v>
      </c>
      <c r="C62" s="295" t="str">
        <f>IF(Badges!R47="A","A"," ")</f>
        <v xml:space="preserve"> </v>
      </c>
      <c r="E62" s="292">
        <v>1</v>
      </c>
      <c r="F62" s="293" t="str">
        <f>Badges!C123</f>
        <v>Get to know the tools of the trade</v>
      </c>
      <c r="G62" s="294"/>
      <c r="I62" s="292">
        <v>2</v>
      </c>
      <c r="J62" s="293" t="str">
        <f>Badges!C196</f>
        <v>Gain a new camping skill</v>
      </c>
      <c r="K62" s="294"/>
      <c r="M62" s="292">
        <v>3</v>
      </c>
      <c r="N62" s="293" t="str">
        <f>Badges!C270</f>
        <v>Create an animal house</v>
      </c>
      <c r="O62" s="294"/>
      <c r="Q62" s="292">
        <v>4</v>
      </c>
      <c r="R62" s="293" t="str">
        <f>Badges!C343</f>
        <v>Say thank you</v>
      </c>
      <c r="S62" s="294"/>
    </row>
    <row r="63" spans="1:19" x14ac:dyDescent="0.2">
      <c r="A63" s="292"/>
      <c r="B63" s="293" t="str">
        <f>Badges!C48</f>
        <v>Come up with an active family</v>
      </c>
      <c r="C63" s="295" t="str">
        <f>IF(Badges!R48="A","A"," ")</f>
        <v xml:space="preserve"> </v>
      </c>
      <c r="E63" s="292"/>
      <c r="F63" s="293" t="str">
        <f>Badges!C124</f>
        <v>Visit a jewelry store or jewelry artist</v>
      </c>
      <c r="G63" s="295" t="str">
        <f>IF(Badges!R124="A","A"," ")</f>
        <v xml:space="preserve"> </v>
      </c>
      <c r="I63" s="292"/>
      <c r="J63" s="293" t="str">
        <f>Badges!C197</f>
        <v>Tie useful knots</v>
      </c>
      <c r="K63" s="295" t="str">
        <f>IF(Badges!R197="A","A"," ")</f>
        <v xml:space="preserve"> </v>
      </c>
      <c r="M63" s="292"/>
      <c r="N63" s="293" t="str">
        <f>Badges!C271</f>
        <v>Check out baby-animal habitats</v>
      </c>
      <c r="O63" s="295" t="str">
        <f>IF(Badges!R271="A","A"," ")</f>
        <v xml:space="preserve"> </v>
      </c>
      <c r="Q63" s="292"/>
      <c r="R63" s="293" t="str">
        <f>Badges!C344</f>
        <v>Thank the host</v>
      </c>
      <c r="S63" s="295" t="str">
        <f>IF(Badges!R344="A","A"," ")</f>
        <v xml:space="preserve"> </v>
      </c>
    </row>
    <row r="64" spans="1:19" x14ac:dyDescent="0.2">
      <c r="A64" s="292"/>
      <c r="B64" s="293" t="str">
        <f>Badges!C49</f>
        <v>Have a family check-in night</v>
      </c>
      <c r="C64" s="295" t="str">
        <f>IF(Badges!R49="A","A"," ")</f>
        <v xml:space="preserve"> </v>
      </c>
      <c r="E64" s="292"/>
      <c r="F64" s="293" t="str">
        <f>Badges!C125</f>
        <v>Visit a museum with an exhibit on</v>
      </c>
      <c r="G64" s="295" t="str">
        <f>IF(Badges!R125="A","A"," ")</f>
        <v xml:space="preserve"> </v>
      </c>
      <c r="I64" s="292"/>
      <c r="J64" s="293" t="str">
        <f>Badges!C198</f>
        <v>Use a map and compass or GPS</v>
      </c>
      <c r="K64" s="295" t="str">
        <f>IF(Badges!R198="A","A"," ")</f>
        <v xml:space="preserve"> </v>
      </c>
      <c r="M64" s="292"/>
      <c r="N64" s="293" t="str">
        <f>Badges!C272</f>
        <v>Make your own animal house</v>
      </c>
      <c r="O64" s="295" t="str">
        <f>IF(Badges!R272="A","A"," ")</f>
        <v xml:space="preserve"> </v>
      </c>
      <c r="Q64" s="292"/>
      <c r="R64" s="293" t="str">
        <f>Badges!C345</f>
        <v>Handwrite a thank-you note</v>
      </c>
      <c r="S64" s="295" t="str">
        <f>IF(Badges!R345="A","A"," ")</f>
        <v xml:space="preserve"> </v>
      </c>
    </row>
    <row r="65" spans="1:19" x14ac:dyDescent="0.2">
      <c r="A65" s="500" t="str">
        <f>Badges!B52</f>
        <v>Musician</v>
      </c>
      <c r="B65" s="501"/>
      <c r="C65" s="501"/>
      <c r="E65" s="292"/>
      <c r="F65" s="293" t="str">
        <f>Badges!C126</f>
        <v>Invite a jewelry maker to talk to your</v>
      </c>
      <c r="G65" s="295" t="str">
        <f>IF(Badges!R126="A","A"," ")</f>
        <v xml:space="preserve"> </v>
      </c>
      <c r="I65" s="292"/>
      <c r="J65" s="293" t="str">
        <f>Badges!C199</f>
        <v>Build a campfire</v>
      </c>
      <c r="K65" s="295" t="str">
        <f>IF(Badges!R199="A","A"," ")</f>
        <v xml:space="preserve"> </v>
      </c>
      <c r="M65" s="292"/>
      <c r="N65" s="293" t="str">
        <f>Badges!C273</f>
        <v>Insulate your own "nest."</v>
      </c>
      <c r="O65" s="295" t="str">
        <f>IF(Badges!R273="A","A"," ")</f>
        <v xml:space="preserve"> </v>
      </c>
      <c r="Q65" s="292"/>
      <c r="R65" s="293" t="str">
        <f>Badges!C346</f>
        <v>Make a thank-you gift</v>
      </c>
      <c r="S65" s="295" t="str">
        <f>IF(Badges!R346="A","A"," ")</f>
        <v xml:space="preserve"> </v>
      </c>
    </row>
    <row r="66" spans="1:19" x14ac:dyDescent="0.2">
      <c r="A66" s="292">
        <v>1</v>
      </c>
      <c r="B66" s="293" t="str">
        <f>Badges!C53</f>
        <v>Explore how music is made</v>
      </c>
      <c r="C66" s="294"/>
      <c r="E66" s="292">
        <v>2</v>
      </c>
      <c r="F66" s="293" t="str">
        <f>Badges!C127</f>
        <v>Make jewelry with metal</v>
      </c>
      <c r="G66" s="294"/>
      <c r="I66" s="292">
        <v>3</v>
      </c>
      <c r="J66" s="293" t="str">
        <f>Badges!C200</f>
        <v>Find your inner camp chef</v>
      </c>
      <c r="K66" s="294"/>
      <c r="M66" s="292">
        <v>4</v>
      </c>
      <c r="N66" s="293" t="str">
        <f>Badges!C274</f>
        <v>Explore endangered habitats</v>
      </c>
      <c r="O66" s="294"/>
      <c r="Q66" s="292">
        <v>5</v>
      </c>
      <c r="R66" s="293" t="str">
        <f>Badges!C347</f>
        <v>Practice being at ease</v>
      </c>
      <c r="S66" s="294"/>
    </row>
    <row r="67" spans="1:19" x14ac:dyDescent="0.2">
      <c r="A67" s="292"/>
      <c r="B67" s="293" t="str">
        <f>Badges!C54</f>
        <v>Find out about three different</v>
      </c>
      <c r="C67" s="295" t="str">
        <f>IF(Badges!R54="A","A"," ")</f>
        <v xml:space="preserve"> </v>
      </c>
      <c r="E67" s="292"/>
      <c r="F67" s="293" t="str">
        <f>Badges!C128</f>
        <v>Make a chain-loop necklace or</v>
      </c>
      <c r="G67" s="295" t="str">
        <f>IF(Badges!R128="A","A"," ")</f>
        <v xml:space="preserve"> </v>
      </c>
      <c r="I67" s="292"/>
      <c r="J67" s="293" t="str">
        <f>Badges!C201</f>
        <v>Make a one-pot meal</v>
      </c>
      <c r="K67" s="295" t="str">
        <f>IF(Badges!R201="A","A"," ")</f>
        <v xml:space="preserve"> </v>
      </c>
      <c r="M67" s="292"/>
      <c r="N67" s="293" t="str">
        <f>Badges!C275</f>
        <v>The Artic Circle</v>
      </c>
      <c r="O67" s="295" t="str">
        <f>IF(Badges!R275="A","A"," ")</f>
        <v xml:space="preserve"> </v>
      </c>
      <c r="Q67" s="292"/>
      <c r="R67" s="293" t="str">
        <f>Badges!C348</f>
        <v>Other Girl Scouts</v>
      </c>
      <c r="S67" s="295" t="str">
        <f>IF(Badges!R348="A","A"," ")</f>
        <v xml:space="preserve"> </v>
      </c>
    </row>
    <row r="68" spans="1:19" x14ac:dyDescent="0.2">
      <c r="A68" s="292"/>
      <c r="B68" s="293" t="str">
        <f>Badges!C55</f>
        <v>Be a conductor</v>
      </c>
      <c r="C68" s="295" t="str">
        <f>IF(Badges!R55="A","A"," ")</f>
        <v xml:space="preserve"> </v>
      </c>
      <c r="E68" s="292"/>
      <c r="F68" s="293" t="str">
        <f>Badges!C129</f>
        <v>Make a pendant with a photo or</v>
      </c>
      <c r="G68" s="295" t="str">
        <f>IF(Badges!R129="A","A"," ")</f>
        <v xml:space="preserve"> </v>
      </c>
      <c r="I68" s="292"/>
      <c r="J68" s="293" t="str">
        <f>Badges!C202</f>
        <v>Cook in foil</v>
      </c>
      <c r="K68" s="295" t="str">
        <f>IF(Badges!R202="A","A"," ")</f>
        <v xml:space="preserve"> </v>
      </c>
      <c r="M68" s="292"/>
      <c r="N68" s="293" t="str">
        <f>Badges!C276</f>
        <v>The Gulf of Mexico</v>
      </c>
      <c r="O68" s="295" t="str">
        <f>IF(Badges!R276="A","A"," ")</f>
        <v xml:space="preserve"> </v>
      </c>
      <c r="Q68" s="292"/>
      <c r="R68" s="293" t="str">
        <f>Badges!C349</f>
        <v>Your friends and their parents</v>
      </c>
      <c r="S68" s="295" t="str">
        <f>IF(Badges!R349="A","A"," ")</f>
        <v xml:space="preserve"> </v>
      </c>
    </row>
    <row r="69" spans="1:19" x14ac:dyDescent="0.2">
      <c r="A69" s="292"/>
      <c r="B69" s="293" t="str">
        <f>Badges!C56</f>
        <v>Get in the musical mood</v>
      </c>
      <c r="C69" s="295" t="str">
        <f>IF(Badges!R56="A","A"," ")</f>
        <v xml:space="preserve"> </v>
      </c>
      <c r="E69" s="292"/>
      <c r="F69" s="293" t="str">
        <f>Badges!C130</f>
        <v>Make earrings by twisting wire into</v>
      </c>
      <c r="G69" s="295" t="str">
        <f>IF(Badges!R130="A","A"," ")</f>
        <v xml:space="preserve"> </v>
      </c>
      <c r="I69" s="292"/>
      <c r="J69" s="293" t="str">
        <f>Badges!C203</f>
        <v>Cook a meal on a stick</v>
      </c>
      <c r="K69" s="295" t="str">
        <f>IF(Badges!R203="A","A"," ")</f>
        <v xml:space="preserve"> </v>
      </c>
      <c r="M69" s="292"/>
      <c r="N69" s="293" t="str">
        <f>Badges!C277</f>
        <v>The Amazon rain forest</v>
      </c>
      <c r="O69" s="295" t="str">
        <f>IF(Badges!R277="A","A"," ")</f>
        <v xml:space="preserve"> </v>
      </c>
      <c r="Q69" s="292"/>
      <c r="R69" s="293" t="str">
        <f>Badges!C350</f>
        <v>Everyone in your class</v>
      </c>
      <c r="S69" s="295" t="str">
        <f>IF(Badges!R350="A","A"," ")</f>
        <v xml:space="preserve"> </v>
      </c>
    </row>
    <row r="70" spans="1:19" ht="23.25" x14ac:dyDescent="0.35">
      <c r="A70" s="507" t="str">
        <f ca="1">MID(CELL("filename",A8),FIND(IF(ISERROR(FIND("]",CELL("filename",A8))),"$","]"),CELL("filename",A8))+1,256)</f>
        <v>Junior 15</v>
      </c>
      <c r="B70" s="507"/>
      <c r="C70" s="507"/>
      <c r="E70" s="508" t="s">
        <v>24</v>
      </c>
      <c r="F70" s="509"/>
      <c r="G70" s="509"/>
      <c r="I70" s="508" t="s">
        <v>24</v>
      </c>
      <c r="J70" s="508"/>
      <c r="K70" s="508"/>
      <c r="M70" s="508" t="s">
        <v>24</v>
      </c>
      <c r="N70" s="508"/>
      <c r="O70" s="508"/>
      <c r="Q70" s="508" t="s">
        <v>603</v>
      </c>
      <c r="R70" s="516"/>
      <c r="S70" s="516"/>
    </row>
    <row r="71" spans="1:19" x14ac:dyDescent="0.2">
      <c r="A71" s="287"/>
      <c r="B71" s="288"/>
      <c r="C71" s="289" t="s">
        <v>54</v>
      </c>
      <c r="E71" s="500" t="str">
        <f>Badges!B377</f>
        <v>Practice with Purpose</v>
      </c>
      <c r="F71" s="501"/>
      <c r="G71" s="501"/>
      <c r="I71" s="500" t="str">
        <f>Badges!B446</f>
        <v>Junior First Aid</v>
      </c>
      <c r="J71" s="501"/>
      <c r="K71" s="501"/>
      <c r="M71" s="500" t="str">
        <f>Badges!B516</f>
        <v>Business Owner</v>
      </c>
      <c r="N71" s="501"/>
      <c r="O71" s="501"/>
      <c r="Q71" s="517" t="str">
        <f>'Age-Level'!B5</f>
        <v>Junior Aide Award</v>
      </c>
      <c r="R71" s="517"/>
      <c r="S71" s="296" t="str">
        <f>IF('Age-Level'!R9="C","C",IF('Age-Level'!R9="P","P",""))</f>
        <v/>
      </c>
    </row>
    <row r="72" spans="1:19" x14ac:dyDescent="0.2">
      <c r="A72" s="504" t="str">
        <f>Summary!A21</f>
        <v>Legacy</v>
      </c>
      <c r="B72" s="504"/>
      <c r="C72" s="504"/>
      <c r="E72" s="292">
        <v>3</v>
      </c>
      <c r="F72" s="293" t="str">
        <f>Badges!C386</f>
        <v>Build up your strength</v>
      </c>
      <c r="G72" s="294"/>
      <c r="I72" s="292">
        <v>4</v>
      </c>
      <c r="J72" s="293" t="str">
        <f>Badges!C459</f>
        <v>Find out how to handle urgent first</v>
      </c>
      <c r="K72" s="294"/>
      <c r="M72" s="292">
        <v>5</v>
      </c>
      <c r="N72" s="293" t="str">
        <f>Badges!C533</f>
        <v>Understand the importance of</v>
      </c>
      <c r="O72" s="294"/>
      <c r="Q72" s="499" t="str">
        <f>'Age-Level'!C11</f>
        <v>Cookie Rally (Year 1)</v>
      </c>
      <c r="R72" s="499"/>
      <c r="S72" s="304" t="str">
        <f>IF('Age-Level'!R11="A","A"," ")</f>
        <v xml:space="preserve"> </v>
      </c>
    </row>
    <row r="73" spans="1:19" x14ac:dyDescent="0.2">
      <c r="A73" s="505" t="str">
        <f>Summary!A22</f>
        <v>Drawing</v>
      </c>
      <c r="B73" s="506"/>
      <c r="C73" s="296" t="str">
        <f>IF(Badges!R376="C","C",IF(Badges!R376="P","P",""))</f>
        <v/>
      </c>
      <c r="E73" s="292"/>
      <c r="F73" s="293" t="str">
        <f>Badges!C387</f>
        <v xml:space="preserve">Work with an older athlete in </v>
      </c>
      <c r="G73" s="295" t="str">
        <f>IF(Badges!R387="A","A"," ")</f>
        <v xml:space="preserve"> </v>
      </c>
      <c r="I73" s="292"/>
      <c r="J73" s="293" t="str">
        <f>Badges!C460</f>
        <v>With your Junior friends, organize</v>
      </c>
      <c r="K73" s="295" t="str">
        <f>IF(Badges!R460="A","A"," ")</f>
        <v xml:space="preserve"> </v>
      </c>
      <c r="M73" s="292"/>
      <c r="N73" s="293" t="str">
        <f>Badges!C534</f>
        <v>Pitch your pretend business</v>
      </c>
      <c r="O73" s="295" t="str">
        <f>IF(Badges!R534="A","A"," ")</f>
        <v xml:space="preserve"> </v>
      </c>
      <c r="Q73" s="499" t="str">
        <f>'Age-Level'!C12</f>
        <v>Cookie Sales (Year 1)</v>
      </c>
      <c r="R73" s="499"/>
      <c r="S73" s="304" t="str">
        <f>IF('Age-Level'!R12="A","A"," ")</f>
        <v xml:space="preserve"> </v>
      </c>
    </row>
    <row r="74" spans="1:19" x14ac:dyDescent="0.2">
      <c r="A74" s="497" t="str">
        <f>Summary!A23</f>
        <v>Practice with Purpose</v>
      </c>
      <c r="B74" s="498"/>
      <c r="C74" s="297" t="str">
        <f>IF(Badges!R399="C","C",IF(Badges!R399="P","P",""))</f>
        <v/>
      </c>
      <c r="E74" s="292"/>
      <c r="F74" s="293" t="str">
        <f>Badges!C388</f>
        <v>Work with an expert, coach</v>
      </c>
      <c r="G74" s="295" t="str">
        <f>IF(Badges!R388="A","A"," ")</f>
        <v xml:space="preserve"> </v>
      </c>
      <c r="I74" s="292"/>
      <c r="J74" s="293" t="str">
        <f>Badges!C461</f>
        <v>Research situations that require</v>
      </c>
      <c r="K74" s="295" t="str">
        <f>IF(Badges!R461="A","A"," ")</f>
        <v xml:space="preserve"> </v>
      </c>
      <c r="M74" s="292"/>
      <c r="N74" s="293" t="str">
        <f>Badges!C535</f>
        <v>Conduct a "focus group"</v>
      </c>
      <c r="O74" s="295" t="str">
        <f>IF(Badges!R535="A","A"," ")</f>
        <v xml:space="preserve"> </v>
      </c>
      <c r="Q74" s="499" t="str">
        <f>'Age-Level'!C13</f>
        <v>Cookie Pin (Year 1)</v>
      </c>
      <c r="R74" s="499"/>
      <c r="S74" s="304" t="str">
        <f>IF('Age-Level'!R13="A","A"," ")</f>
        <v xml:space="preserve"> </v>
      </c>
    </row>
    <row r="75" spans="1:19" x14ac:dyDescent="0.2">
      <c r="A75" s="497" t="str">
        <f>Summary!A24</f>
        <v>Inside Government</v>
      </c>
      <c r="B75" s="498"/>
      <c r="C75" s="297" t="str">
        <f>IF(Badges!R422="C","C",IF(Badges!R422="P","P",""))</f>
        <v/>
      </c>
      <c r="E75" s="292"/>
      <c r="F75" s="293" t="str">
        <f>Badges!C389</f>
        <v xml:space="preserve">Find a video with strength </v>
      </c>
      <c r="G75" s="295" t="str">
        <f>IF(Badges!R389="A","A"," ")</f>
        <v xml:space="preserve"> </v>
      </c>
      <c r="I75" s="292"/>
      <c r="J75" s="293" t="str">
        <f>Badges!C462</f>
        <v>Go on a field trip to an ER</v>
      </c>
      <c r="K75" s="295" t="str">
        <f>IF(Badges!R462="A","A"," ")</f>
        <v xml:space="preserve"> </v>
      </c>
      <c r="M75" s="292"/>
      <c r="N75" s="293" t="str">
        <f>Badges!C536</f>
        <v>Do a survey</v>
      </c>
      <c r="O75" s="295" t="str">
        <f>IF(Badges!R536="A","A"," ")</f>
        <v xml:space="preserve"> </v>
      </c>
      <c r="Q75" s="499" t="str">
        <f>'Age-Level'!C14</f>
        <v>Cookie Rally (Year 2)</v>
      </c>
      <c r="R75" s="499"/>
      <c r="S75" s="304" t="str">
        <f>IF('Age-Level'!R14="A","A"," ")</f>
        <v xml:space="preserve"> </v>
      </c>
    </row>
    <row r="76" spans="1:19" x14ac:dyDescent="0.2">
      <c r="A76" s="497" t="str">
        <f>Summary!A25</f>
        <v>Simple Meals</v>
      </c>
      <c r="B76" s="498"/>
      <c r="C76" s="297" t="str">
        <f>IF(Badges!R445="C","C",IF(Badges!R445="P","P",""))</f>
        <v/>
      </c>
      <c r="E76" s="292">
        <v>4</v>
      </c>
      <c r="F76" s="293" t="str">
        <f>Badges!C390</f>
        <v>Drill for skill</v>
      </c>
      <c r="G76" s="294"/>
      <c r="I76" s="292">
        <v>5</v>
      </c>
      <c r="J76" s="293" t="str">
        <f>Badges!C463</f>
        <v>Know how to take care of someone</v>
      </c>
      <c r="K76" s="294"/>
      <c r="M76" s="500" t="str">
        <f>Badges!B539</f>
        <v>Savvy Shopper</v>
      </c>
      <c r="N76" s="501"/>
      <c r="O76" s="501"/>
      <c r="Q76" s="499" t="str">
        <f>'Age-Level'!C15</f>
        <v>Cookie Sales (Year 2)</v>
      </c>
      <c r="R76" s="499"/>
      <c r="S76" s="304" t="str">
        <f>IF('Age-Level'!R15="A","A"," ")</f>
        <v xml:space="preserve"> </v>
      </c>
    </row>
    <row r="77" spans="1:19" x14ac:dyDescent="0.2">
      <c r="A77" s="497" t="str">
        <f>Summary!A26</f>
        <v>Junior First Aid</v>
      </c>
      <c r="B77" s="498"/>
      <c r="C77" s="297" t="str">
        <f>IF(Badges!R468="C","C",IF(Badges!R468="P","P",""))</f>
        <v/>
      </c>
      <c r="E77" s="292"/>
      <c r="F77" s="293" t="str">
        <f>Badges!C391</f>
        <v>Talk to a coach or gym teacher</v>
      </c>
      <c r="G77" s="295" t="str">
        <f>IF(Badges!R391="A","A"," ")</f>
        <v xml:space="preserve"> </v>
      </c>
      <c r="I77" s="292"/>
      <c r="J77" s="293" t="str">
        <f>Badges!C464</f>
        <v>Read about illnesses and how to</v>
      </c>
      <c r="K77" s="295" t="str">
        <f>IF(Badges!R464="A","A"," ")</f>
        <v xml:space="preserve"> </v>
      </c>
      <c r="M77" s="292">
        <v>1</v>
      </c>
      <c r="N77" s="293" t="str">
        <f>Badges!C540</f>
        <v>Explore your needs and wants</v>
      </c>
      <c r="O77" s="294"/>
      <c r="Q77" s="499" t="str">
        <f>'Age-Level'!C16</f>
        <v>Cookie Pin (Year 2)</v>
      </c>
      <c r="R77" s="499"/>
      <c r="S77" s="304" t="str">
        <f>IF('Age-Level'!R16="A","A"," ")</f>
        <v xml:space="preserve"> </v>
      </c>
    </row>
    <row r="78" spans="1:19" x14ac:dyDescent="0.2">
      <c r="A78" s="497" t="str">
        <f>Summary!A27</f>
        <v>Junior Girl Scout Way</v>
      </c>
      <c r="B78" s="498"/>
      <c r="C78" s="297" t="str">
        <f>IF(Badges!R491="C","C",IF(Badges!R491="P","P",""))</f>
        <v/>
      </c>
      <c r="E78" s="292"/>
      <c r="F78" s="293" t="str">
        <f>Badges!C392</f>
        <v>Work with a friend who likes the</v>
      </c>
      <c r="G78" s="295" t="str">
        <f>IF(Badges!R392="A","A"," ")</f>
        <v xml:space="preserve"> </v>
      </c>
      <c r="I78" s="292"/>
      <c r="J78" s="293" t="str">
        <f>Badges!C465</f>
        <v>Visit a medical clinic</v>
      </c>
      <c r="K78" s="295" t="str">
        <f>IF(Badges!R465="A","A"," ")</f>
        <v xml:space="preserve"> </v>
      </c>
      <c r="M78" s="292"/>
      <c r="N78" s="293" t="str">
        <f>Badges!C541</f>
        <v>Go on a home tour</v>
      </c>
      <c r="O78" s="295" t="str">
        <f>IF(Badges!R541="A","A"," ")</f>
        <v xml:space="preserve"> </v>
      </c>
      <c r="Q78" s="499" t="str">
        <f>'Age-Level'!C18</f>
        <v>Fall Sales (Year 1)</v>
      </c>
      <c r="R78" s="499"/>
      <c r="S78" s="297" t="str">
        <f>IF('Age-Level'!R18="A","A","")</f>
        <v/>
      </c>
    </row>
    <row r="79" spans="1:19" x14ac:dyDescent="0.2">
      <c r="A79" s="502" t="str">
        <f>Summary!A28</f>
        <v>Flowers</v>
      </c>
      <c r="B79" s="503"/>
      <c r="C79" s="298" t="str">
        <f>IF(Badges!R514="C","C",IF(Badges!R514="P","P",""))</f>
        <v/>
      </c>
      <c r="E79" s="292"/>
      <c r="F79" s="293" t="str">
        <f>Badges!C393</f>
        <v>Find a drill in a book or online</v>
      </c>
      <c r="G79" s="295" t="str">
        <f>IF(Badges!R393="A","A"," ")</f>
        <v xml:space="preserve"> </v>
      </c>
      <c r="I79" s="292"/>
      <c r="J79" s="293" t="str">
        <f>Badges!C466</f>
        <v>Talk to family members and</v>
      </c>
      <c r="K79" s="295" t="str">
        <f>IF(Badges!R466="A","A"," ")</f>
        <v xml:space="preserve"> </v>
      </c>
      <c r="M79" s="292"/>
      <c r="N79" s="293" t="str">
        <f>Badges!C542</f>
        <v>Make a collage</v>
      </c>
      <c r="O79" s="295" t="str">
        <f>IF(Badges!R542="A","A"," ")</f>
        <v xml:space="preserve"> </v>
      </c>
      <c r="Q79" s="499" t="str">
        <f>'Age-Level'!C19</f>
        <v>Fall Sales (Year 2)</v>
      </c>
      <c r="R79" s="499"/>
      <c r="S79" s="297" t="str">
        <f>IF('Age-Level'!R19="A","A","")</f>
        <v/>
      </c>
    </row>
    <row r="80" spans="1:19" x14ac:dyDescent="0.2">
      <c r="A80" s="504" t="str">
        <f>Summary!A29</f>
        <v>Financial Literacy</v>
      </c>
      <c r="B80" s="504"/>
      <c r="C80" s="504"/>
      <c r="E80" s="292">
        <v>5</v>
      </c>
      <c r="F80" s="293" t="str">
        <f>Badges!C394</f>
        <v>Practice, practice, practice!</v>
      </c>
      <c r="G80" s="294"/>
      <c r="I80" s="500" t="str">
        <f>Badges!B469</f>
        <v>Junior Girl Scout Way</v>
      </c>
      <c r="J80" s="501"/>
      <c r="K80" s="501"/>
      <c r="M80" s="292"/>
      <c r="N80" s="293" t="str">
        <f>Badges!C543</f>
        <v>Take a survey</v>
      </c>
      <c r="O80" s="295" t="str">
        <f>IF(Badges!R543="A","A"," ")</f>
        <v xml:space="preserve"> </v>
      </c>
      <c r="Q80" s="499" t="str">
        <f>'Age-Level'!C21</f>
        <v>Thinking Day (Year 1)</v>
      </c>
      <c r="R80" s="499"/>
      <c r="S80" s="297" t="str">
        <f>IF('Age-Level'!R21="A","A","")</f>
        <v/>
      </c>
    </row>
    <row r="81" spans="1:22" x14ac:dyDescent="0.2">
      <c r="A81" s="505" t="str">
        <f>Summary!A30</f>
        <v>Business Owner</v>
      </c>
      <c r="B81" s="506"/>
      <c r="C81" s="296" t="str">
        <f>IF(Badges!R538="C","C",IF(Badges!R538="P","P",""))</f>
        <v/>
      </c>
      <c r="E81" s="292"/>
      <c r="F81" s="293" t="str">
        <f>Badges!C395</f>
        <v>Discuss the process with a</v>
      </c>
      <c r="G81" s="295" t="str">
        <f>IF(Badges!R395="A","A"," ")</f>
        <v xml:space="preserve"> </v>
      </c>
      <c r="I81" s="292">
        <v>1</v>
      </c>
      <c r="J81" s="293" t="str">
        <f>Badges!C470</f>
        <v>Match songs to an occasion</v>
      </c>
      <c r="K81" s="294"/>
      <c r="M81" s="292">
        <v>2</v>
      </c>
      <c r="N81" s="293" t="str">
        <f>Badges!C544</f>
        <v>Look into why you want what you</v>
      </c>
      <c r="O81" s="294"/>
      <c r="Q81" s="499" t="str">
        <f>'Age-Level'!C22</f>
        <v>Thinking Day (Year 2)</v>
      </c>
      <c r="R81" s="499"/>
      <c r="S81" s="297" t="str">
        <f>IF('Age-Level'!R22="A","A","")</f>
        <v/>
      </c>
    </row>
    <row r="82" spans="1:22" x14ac:dyDescent="0.2">
      <c r="A82" s="497" t="str">
        <f>Summary!A31</f>
        <v>Savvy Shopper</v>
      </c>
      <c r="B82" s="498"/>
      <c r="C82" s="297" t="str">
        <f>IF(Badges!R561="C","C",IF(Badges!R561="P","P",""))</f>
        <v/>
      </c>
      <c r="E82" s="292"/>
      <c r="F82" s="293" t="str">
        <f>Badges!C396</f>
        <v>Write a "Top 10 Tips for</v>
      </c>
      <c r="G82" s="295" t="str">
        <f>IF(Badges!R396="A","A"," ")</f>
        <v xml:space="preserve"> </v>
      </c>
      <c r="I82" s="292"/>
      <c r="J82" s="293" t="str">
        <f>Badges!C471</f>
        <v>Find lift-the-spirit songs</v>
      </c>
      <c r="K82" s="295" t="str">
        <f>IF(Badges!R471="A","A"," ")</f>
        <v xml:space="preserve"> </v>
      </c>
      <c r="M82" s="292"/>
      <c r="N82" s="293" t="str">
        <f>Badges!C545</f>
        <v>Log your wants</v>
      </c>
      <c r="O82" s="295" t="str">
        <f>IF(Badges!R545="A","A"," ")</f>
        <v xml:space="preserve"> </v>
      </c>
      <c r="Q82" s="499" t="str">
        <f>'Age-Level'!C24</f>
        <v>Global Action Award</v>
      </c>
      <c r="R82" s="499"/>
      <c r="S82" s="297" t="str">
        <f>IF('Age-Level'!R24="A","A","")</f>
        <v/>
      </c>
    </row>
    <row r="83" spans="1:22" x14ac:dyDescent="0.2">
      <c r="A83" s="524" t="str">
        <f>Summary!A32</f>
        <v>Cookie Business</v>
      </c>
      <c r="B83" s="525"/>
      <c r="C83" s="526"/>
      <c r="D83" s="288"/>
      <c r="E83" s="292"/>
      <c r="F83" s="293" t="str">
        <f>Badges!C397</f>
        <v>Make a short video or photo</v>
      </c>
      <c r="G83" s="295" t="str">
        <f>IF(Badges!R397="A","A"," ")</f>
        <v xml:space="preserve"> </v>
      </c>
      <c r="I83" s="292"/>
      <c r="J83" s="293" t="str">
        <f>Badges!C472</f>
        <v>Pick songs for a ceremony or</v>
      </c>
      <c r="K83" s="295" t="str">
        <f>IF(Badges!R472="A","A"," ")</f>
        <v xml:space="preserve"> </v>
      </c>
      <c r="M83" s="292"/>
      <c r="N83" s="293" t="str">
        <f>Badges!C546</f>
        <v>Investigate the latest trends</v>
      </c>
      <c r="O83" s="295" t="str">
        <f>IF(Badges!R546="A","A"," ")</f>
        <v xml:space="preserve"> </v>
      </c>
      <c r="Q83" s="499" t="str">
        <f>'Age-Level'!C26</f>
        <v>Journey Summit Pin</v>
      </c>
      <c r="R83" s="499"/>
      <c r="S83" s="297" t="str">
        <f>IF('Age-Level'!R26="A","A","")</f>
        <v/>
      </c>
    </row>
    <row r="84" spans="1:22" x14ac:dyDescent="0.2">
      <c r="A84" s="497" t="str">
        <f>Summary!A33</f>
        <v>Cookie CEO</v>
      </c>
      <c r="B84" s="498"/>
      <c r="C84" s="297" t="str">
        <f>IF(Badges!R575="C","C",IF(Badges!R575="P","P",""))</f>
        <v/>
      </c>
      <c r="E84" s="500" t="str">
        <f>Badges!B400</f>
        <v>Inside Government</v>
      </c>
      <c r="F84" s="500"/>
      <c r="G84" s="500"/>
      <c r="I84" s="292"/>
      <c r="J84" s="293" t="str">
        <f>Badges!C473</f>
        <v>Make up a song to share a</v>
      </c>
      <c r="K84" s="295" t="str">
        <f>IF(Badges!R473="A","A"," ")</f>
        <v xml:space="preserve"> </v>
      </c>
      <c r="M84" s="292"/>
      <c r="N84" s="293" t="str">
        <f>Badges!C547</f>
        <v>Do some time travel</v>
      </c>
      <c r="O84" s="295" t="str">
        <f>IF(Badges!R547="A","A"," ")</f>
        <v xml:space="preserve"> </v>
      </c>
      <c r="Q84" s="499" t="str">
        <f>'Age-Level'!C28</f>
        <v>International Friendship Recognition</v>
      </c>
      <c r="R84" s="499"/>
      <c r="S84" s="297" t="str">
        <f>IF('Age-Level'!R28="A","A","")</f>
        <v/>
      </c>
    </row>
    <row r="85" spans="1:22" x14ac:dyDescent="0.2">
      <c r="A85" s="497" t="str">
        <f>Summary!A34</f>
        <v>Customer Insights</v>
      </c>
      <c r="B85" s="498"/>
      <c r="C85" s="297" t="str">
        <f>IF(Badges!R588="C","C",IF(Badges!R588="P","P",""))</f>
        <v/>
      </c>
      <c r="E85" s="292">
        <v>1</v>
      </c>
      <c r="F85" s="293" t="str">
        <f>Badges!C401</f>
        <v>Decide what being an active</v>
      </c>
      <c r="G85" s="294"/>
      <c r="I85" s="292">
        <v>2</v>
      </c>
      <c r="J85" s="293" t="str">
        <f>Badges!C474</f>
        <v>Celebrate the Girl Scout birthday</v>
      </c>
      <c r="K85" s="294"/>
      <c r="M85" s="292">
        <v>3</v>
      </c>
      <c r="N85" s="293" t="str">
        <f>Badges!C548</f>
        <v>Find out what makes people happy</v>
      </c>
      <c r="O85" s="294"/>
      <c r="Q85" s="499" t="str">
        <f>'Age-Level'!C30</f>
        <v>Investiture</v>
      </c>
      <c r="R85" s="499"/>
      <c r="S85" s="297" t="str">
        <f>IF('Age-Level'!R30="A","A","")</f>
        <v/>
      </c>
    </row>
    <row r="86" spans="1:22" x14ac:dyDescent="0.2">
      <c r="A86" s="332"/>
      <c r="B86" s="332"/>
      <c r="C86" s="361"/>
      <c r="E86" s="292"/>
      <c r="F86" s="293" t="str">
        <f>Badges!C402</f>
        <v>Be an active citizen in action</v>
      </c>
      <c r="G86" s="295" t="str">
        <f>IF(Badges!R402="A","A"," ")</f>
        <v xml:space="preserve"> </v>
      </c>
      <c r="I86" s="292"/>
      <c r="J86" s="293" t="str">
        <f>Badges!C475</f>
        <v>Celebrate the Girl Scout Promise</v>
      </c>
      <c r="K86" s="295" t="str">
        <f>IF(Badges!R475="A","A"," ")</f>
        <v xml:space="preserve"> </v>
      </c>
      <c r="M86" s="292"/>
      <c r="N86" s="293" t="str">
        <f>Badges!C549</f>
        <v>Family stories</v>
      </c>
      <c r="O86" s="295" t="str">
        <f>IF(Badges!R549="A","A"," ")</f>
        <v xml:space="preserve"> </v>
      </c>
      <c r="Q86" s="499" t="str">
        <f>'Age-Level'!C31</f>
        <v>Rededication (1st year)</v>
      </c>
      <c r="R86" s="499"/>
      <c r="S86" s="309" t="str">
        <f>IF('Age-Level'!R31="C","C","")</f>
        <v/>
      </c>
    </row>
    <row r="87" spans="1:22" x14ac:dyDescent="0.2">
      <c r="A87" s="518" t="s">
        <v>133</v>
      </c>
      <c r="B87" s="519"/>
      <c r="C87" s="519"/>
      <c r="E87" s="292"/>
      <c r="F87" s="293" t="str">
        <f>Badges!C403</f>
        <v>Take a poll</v>
      </c>
      <c r="G87" s="295" t="str">
        <f>IF(Badges!R403="A","A"," ")</f>
        <v xml:space="preserve"> </v>
      </c>
      <c r="I87" s="292"/>
      <c r="J87" s="293" t="str">
        <f>Badges!C476</f>
        <v xml:space="preserve">Imagine yourself as one of the </v>
      </c>
      <c r="K87" s="295" t="str">
        <f>IF(Badges!R476="A","A"," ")</f>
        <v xml:space="preserve"> </v>
      </c>
      <c r="M87" s="292"/>
      <c r="N87" s="293" t="str">
        <f>Badges!C550</f>
        <v>Trade stories with friends</v>
      </c>
      <c r="O87" s="295" t="str">
        <f>IF(Badges!R550="A","A"," ")</f>
        <v xml:space="preserve"> </v>
      </c>
      <c r="Q87" s="499" t="str">
        <f>'Age-Level'!C32</f>
        <v>Rededication (2nd year)</v>
      </c>
      <c r="R87" s="499"/>
      <c r="S87" s="309" t="str">
        <f>IF('Age-Level'!R32="C","C","")</f>
        <v/>
      </c>
    </row>
    <row r="88" spans="1:22" x14ac:dyDescent="0.2">
      <c r="B88" s="520" t="str">
        <f>Journeys!A6</f>
        <v>Agent of Change</v>
      </c>
      <c r="C88" s="521"/>
      <c r="E88" s="292"/>
      <c r="F88" s="293" t="str">
        <f>Badges!C404</f>
        <v>Get a global view</v>
      </c>
      <c r="G88" s="295" t="str">
        <f>IF(Badges!R404="A","A"," ")</f>
        <v xml:space="preserve"> </v>
      </c>
      <c r="I88" s="292"/>
      <c r="J88" s="293" t="str">
        <f>Badges!C477</f>
        <v>Help a Brownie or Daisy group</v>
      </c>
      <c r="K88" s="295" t="str">
        <f>IF(Badges!R477="A","A"," ")</f>
        <v xml:space="preserve"> </v>
      </c>
      <c r="M88" s="292"/>
      <c r="N88" s="293" t="str">
        <f>Badges!C551</f>
        <v>Analyze customer reviews</v>
      </c>
      <c r="O88" s="295" t="str">
        <f>IF(Badges!R551="A","A"," ")</f>
        <v xml:space="preserve"> </v>
      </c>
      <c r="Q88" s="499" t="str">
        <f>'Age-Level'!C33</f>
        <v>Rededication (3rd year)</v>
      </c>
      <c r="R88" s="499"/>
      <c r="S88" s="309" t="str">
        <f>IF('Age-Level'!R33="C","C","")</f>
        <v/>
      </c>
    </row>
    <row r="89" spans="1:22" x14ac:dyDescent="0.2">
      <c r="B89" s="303" t="str">
        <f>Journeys!B7</f>
        <v>The Power of One Award</v>
      </c>
      <c r="C89" s="304" t="str">
        <f>Journeys!R11</f>
        <v xml:space="preserve"> </v>
      </c>
      <c r="E89" s="292">
        <v>2</v>
      </c>
      <c r="F89" s="293" t="str">
        <f>Badges!C405</f>
        <v>Go inside government</v>
      </c>
      <c r="G89" s="294"/>
      <c r="I89" s="292">
        <v>3</v>
      </c>
      <c r="J89" s="293" t="str">
        <f>Badges!C478</f>
        <v>Share sisterhood</v>
      </c>
      <c r="K89" s="294"/>
      <c r="M89" s="292">
        <v>4</v>
      </c>
      <c r="N89" s="293" t="str">
        <f>Badges!C552</f>
        <v>Learn how to decide what to buy</v>
      </c>
      <c r="O89" s="294"/>
      <c r="Q89" s="499" t="str">
        <f>'Age-Level'!C34</f>
        <v>Rededication (4th year)</v>
      </c>
      <c r="R89" s="499"/>
      <c r="S89" s="309" t="str">
        <f>IF('Age-Level'!R34="C","C","")</f>
        <v/>
      </c>
    </row>
    <row r="90" spans="1:22" x14ac:dyDescent="0.2">
      <c r="B90" s="303" t="str">
        <f>Journeys!B12</f>
        <v>The Power of Team Award</v>
      </c>
      <c r="C90" s="304" t="str">
        <f>Journeys!R15</f>
        <v xml:space="preserve"> </v>
      </c>
      <c r="E90" s="292"/>
      <c r="F90" s="293" t="str">
        <f>Badges!C406</f>
        <v>Visit a branch of the city, town</v>
      </c>
      <c r="G90" s="295" t="str">
        <f>IF(Badges!R406="A","A"," ")</f>
        <v xml:space="preserve"> </v>
      </c>
      <c r="I90" s="292"/>
      <c r="J90" s="293" t="str">
        <f>Badges!C479</f>
        <v>Make a time capsule</v>
      </c>
      <c r="K90" s="295" t="str">
        <f>IF(Badges!R479="A","A"," ")</f>
        <v xml:space="preserve"> </v>
      </c>
      <c r="M90" s="292"/>
      <c r="N90" s="293" t="str">
        <f>Badges!C553</f>
        <v>Visit the mall</v>
      </c>
      <c r="O90" s="295" t="str">
        <f>IF(Badges!R553="A","A"," ")</f>
        <v xml:space="preserve"> </v>
      </c>
      <c r="Q90" s="499" t="str">
        <f>'Age-Level'!C35</f>
        <v>Rededication (5th year)</v>
      </c>
      <c r="R90" s="499"/>
      <c r="S90" s="309" t="str">
        <f>IF('Age-Level'!R35="C","C","")</f>
        <v/>
      </c>
    </row>
    <row r="91" spans="1:22" x14ac:dyDescent="0.2">
      <c r="B91" s="303" t="str">
        <f>Journeys!B16</f>
        <v>The Power of Community Award</v>
      </c>
      <c r="C91" s="304" t="str">
        <f>Journeys!R19</f>
        <v xml:space="preserve"> </v>
      </c>
      <c r="E91" s="292"/>
      <c r="F91" s="293" t="str">
        <f>Badges!C407</f>
        <v>Interview an elected official</v>
      </c>
      <c r="G91" s="295" t="str">
        <f>IF(Badges!R407="A","A"," ")</f>
        <v xml:space="preserve"> </v>
      </c>
      <c r="I91" s="292"/>
      <c r="J91" s="293" t="str">
        <f>Badges!C480</f>
        <v>Scouts' Own for sisterhood</v>
      </c>
      <c r="K91" s="295" t="str">
        <f>IF(Badges!R480="A","A"," ")</f>
        <v xml:space="preserve"> </v>
      </c>
      <c r="M91" s="292"/>
      <c r="N91" s="293" t="str">
        <f>Badges!C554</f>
        <v>Shop for groceries</v>
      </c>
      <c r="O91" s="295" t="str">
        <f>IF(Badges!R554="A","A"," ")</f>
        <v xml:space="preserve"> </v>
      </c>
      <c r="Q91" s="522" t="str">
        <f>'Age-Level'!B36</f>
        <v>My Promise, My Faith (Year 1)</v>
      </c>
      <c r="R91" s="523"/>
      <c r="S91" s="309"/>
    </row>
    <row r="92" spans="1:22" x14ac:dyDescent="0.2">
      <c r="A92" s="302"/>
      <c r="B92" s="362" t="str">
        <f>Journeys!A22</f>
        <v>GET MOVING!</v>
      </c>
      <c r="C92" s="363"/>
      <c r="E92" s="292"/>
      <c r="F92" s="293" t="str">
        <f>Badges!C408</f>
        <v>Chart the government structure</v>
      </c>
      <c r="G92" s="295" t="str">
        <f>IF(Badges!R408="A","A"," ")</f>
        <v xml:space="preserve"> </v>
      </c>
      <c r="I92" s="292"/>
      <c r="J92" s="293" t="str">
        <f>Badges!C481</f>
        <v>Sisters across time</v>
      </c>
      <c r="K92" s="295" t="str">
        <f>IF(Badges!R481="A","A"," ")</f>
        <v xml:space="preserve"> </v>
      </c>
      <c r="M92" s="292"/>
      <c r="N92" s="293" t="str">
        <f>Badges!C555</f>
        <v>Go on a comparison scavenger</v>
      </c>
      <c r="O92" s="295" t="str">
        <f>IF(Badges!R555="A","A"," ")</f>
        <v xml:space="preserve"> </v>
      </c>
      <c r="Q92" s="372">
        <v>1</v>
      </c>
      <c r="R92" s="329" t="str">
        <f>'Age-Level'!C37</f>
        <v>Choose one line from the Law</v>
      </c>
      <c r="S92" s="309" t="str">
        <f>IF('Age-Level'!R37="A","A","")</f>
        <v/>
      </c>
    </row>
    <row r="93" spans="1:22" x14ac:dyDescent="0.2">
      <c r="A93" s="302"/>
      <c r="B93" s="303" t="str">
        <f>Journeys!B23</f>
        <v>Energize Award</v>
      </c>
      <c r="C93" s="304" t="str">
        <f>Journeys!R27</f>
        <v xml:space="preserve"> </v>
      </c>
      <c r="E93" s="292">
        <v>3</v>
      </c>
      <c r="F93" s="293" t="str">
        <f>Badges!C409</f>
        <v>Look into laws</v>
      </c>
      <c r="G93" s="294"/>
      <c r="I93" s="292">
        <v>4</v>
      </c>
      <c r="J93" s="293" t="str">
        <f>Badges!C482</f>
        <v>Leave a place better than you found</v>
      </c>
      <c r="K93" s="294"/>
      <c r="L93" s="299"/>
      <c r="M93" s="292">
        <v>5</v>
      </c>
      <c r="N93" s="293" t="str">
        <f>Badges!C556</f>
        <v>Make a plan to buy something</v>
      </c>
      <c r="O93" s="294"/>
      <c r="Q93" s="370">
        <v>2</v>
      </c>
      <c r="R93" s="329" t="str">
        <f>'Age-Level'!C38</f>
        <v>Find a woman in your community</v>
      </c>
      <c r="S93" s="309" t="str">
        <f>IF('Age-Level'!R38="A","A","")</f>
        <v/>
      </c>
    </row>
    <row r="94" spans="1:22" x14ac:dyDescent="0.2">
      <c r="A94" s="302"/>
      <c r="B94" s="303" t="str">
        <f>Journeys!B28</f>
        <v>Investigate Award</v>
      </c>
      <c r="C94" s="304" t="str">
        <f>Journeys!R32</f>
        <v xml:space="preserve"> </v>
      </c>
      <c r="E94" s="292"/>
      <c r="F94" s="293" t="str">
        <f>Badges!C410</f>
        <v>Hold a "mock vote" on</v>
      </c>
      <c r="G94" s="295" t="str">
        <f>IF(Badges!R410="A","A"," ")</f>
        <v xml:space="preserve"> </v>
      </c>
      <c r="I94" s="292"/>
      <c r="J94" s="293" t="str">
        <f>Badges!C483</f>
        <v>Improve part of a park in your</v>
      </c>
      <c r="K94" s="295" t="str">
        <f>IF(Badges!R483="A","A"," ")</f>
        <v xml:space="preserve"> </v>
      </c>
      <c r="M94" s="292"/>
      <c r="N94" s="293" t="str">
        <f>Badges!C557</f>
        <v>Help with a family purchase</v>
      </c>
      <c r="O94" s="295" t="str">
        <f>IF(Badges!R557="A","A"," ")</f>
        <v xml:space="preserve"> </v>
      </c>
      <c r="Q94" s="370">
        <v>3</v>
      </c>
      <c r="R94" s="329" t="str">
        <f>'Age-Level'!C39</f>
        <v>Gather three inspirational quotes</v>
      </c>
      <c r="S94" s="309" t="str">
        <f>IF('Age-Level'!R39="A","A","")</f>
        <v/>
      </c>
    </row>
    <row r="95" spans="1:22" x14ac:dyDescent="0.2">
      <c r="A95" s="299"/>
      <c r="B95" s="303" t="str">
        <f>Journeys!B33</f>
        <v>Innovate Award</v>
      </c>
      <c r="C95" s="304" t="str">
        <f>Journeys!R36</f>
        <v xml:space="preserve"> </v>
      </c>
      <c r="E95" s="292"/>
      <c r="F95" s="293" t="str">
        <f>Badges!C411</f>
        <v>For 24 hours, list the laws that</v>
      </c>
      <c r="G95" s="295" t="str">
        <f>IF(Badges!R411="A","A"," ")</f>
        <v xml:space="preserve"> </v>
      </c>
      <c r="I95" s="292"/>
      <c r="J95" s="293" t="str">
        <f>Badges!C484</f>
        <v>Tackle a problem in your</v>
      </c>
      <c r="K95" s="295" t="str">
        <f>IF(Badges!R484="A","A"," ")</f>
        <v xml:space="preserve"> </v>
      </c>
      <c r="M95" s="292"/>
      <c r="N95" s="293" t="str">
        <f>Badges!C558</f>
        <v>Make a plan for your cookie</v>
      </c>
      <c r="O95" s="295" t="str">
        <f>IF(Badges!R558="A","A"," ")</f>
        <v xml:space="preserve"> </v>
      </c>
      <c r="Q95" s="370">
        <v>4</v>
      </c>
      <c r="R95" s="329" t="str">
        <f>'Age-Level'!C40</f>
        <v>Make something to remind you</v>
      </c>
      <c r="S95" s="309" t="str">
        <f>IF('Age-Level'!R40="A","A","")</f>
        <v/>
      </c>
      <c r="U95" s="290"/>
      <c r="V95" s="290"/>
    </row>
    <row r="96" spans="1:22" x14ac:dyDescent="0.2">
      <c r="B96" s="364" t="str">
        <f>Journeys!A39</f>
        <v>aMUSE</v>
      </c>
      <c r="C96" s="365"/>
      <c r="E96" s="292"/>
      <c r="F96" s="293" t="str">
        <f>Badges!C412</f>
        <v>Think about laws you might</v>
      </c>
      <c r="G96" s="295" t="str">
        <f>IF(Badges!R412="A","A"," ")</f>
        <v xml:space="preserve"> </v>
      </c>
      <c r="I96" s="292"/>
      <c r="J96" s="293" t="str">
        <f>Badges!C485</f>
        <v>Make a walking tour for your</v>
      </c>
      <c r="K96" s="295" t="str">
        <f>IF(Badges!R485="A","A"," ")</f>
        <v xml:space="preserve"> </v>
      </c>
      <c r="M96" s="292"/>
      <c r="N96" s="293" t="str">
        <f>Badges!C559</f>
        <v>Look into your future</v>
      </c>
      <c r="O96" s="295" t="str">
        <f>IF(Badges!R559="A","A"," ")</f>
        <v xml:space="preserve"> </v>
      </c>
      <c r="Q96" s="370">
        <v>5</v>
      </c>
      <c r="R96" s="329" t="str">
        <f>'Age-Level'!C41</f>
        <v xml:space="preserve">Make a commitment to live what </v>
      </c>
      <c r="S96" s="309" t="str">
        <f>IF('Age-Level'!R41="A","A","")</f>
        <v/>
      </c>
      <c r="U96" s="290"/>
      <c r="V96" s="290"/>
    </row>
    <row r="97" spans="1:23" x14ac:dyDescent="0.2">
      <c r="B97" s="303" t="str">
        <f>Journeys!B40</f>
        <v>Reach Out</v>
      </c>
      <c r="C97" s="304" t="str">
        <f>Journeys!R42</f>
        <v xml:space="preserve"> </v>
      </c>
      <c r="E97" s="292">
        <v>4</v>
      </c>
      <c r="F97" s="293" t="str">
        <f>Badges!C413</f>
        <v>Report on the issues</v>
      </c>
      <c r="G97" s="294"/>
      <c r="I97" s="292">
        <v>5</v>
      </c>
      <c r="J97" s="293" t="str">
        <f>Badges!C486</f>
        <v>Enjoy Girl Scout traditions</v>
      </c>
      <c r="K97" s="294"/>
      <c r="M97" s="500" t="str">
        <f>Badges!B563</f>
        <v>Cookie CEO</v>
      </c>
      <c r="N97" s="501"/>
      <c r="O97" s="501"/>
      <c r="Q97" s="522" t="str">
        <f>'Age-Level'!B43</f>
        <v>My Promise, My Faith (Year 2)</v>
      </c>
      <c r="R97" s="523"/>
      <c r="S97" s="309"/>
      <c r="U97" s="290"/>
      <c r="V97" s="290"/>
    </row>
    <row r="98" spans="1:23" ht="14.25" customHeight="1" x14ac:dyDescent="0.2">
      <c r="B98" s="303" t="str">
        <f>Journeys!B43</f>
        <v>Speak Out</v>
      </c>
      <c r="C98" s="304" t="str">
        <f>Journeys!R45</f>
        <v xml:space="preserve"> </v>
      </c>
      <c r="E98" s="292"/>
      <c r="F98" s="293" t="str">
        <f>Badges!C414</f>
        <v>Report on a government meeting</v>
      </c>
      <c r="G98" s="295" t="str">
        <f>IF(Badges!R414="A","A"," ")</f>
        <v xml:space="preserve"> </v>
      </c>
      <c r="I98" s="292"/>
      <c r="J98" s="293" t="str">
        <f>Badges!C487</f>
        <v>Try a tradition from the past</v>
      </c>
      <c r="K98" s="295" t="str">
        <f>IF(Badges!R487="A","A"," ")</f>
        <v xml:space="preserve"> </v>
      </c>
      <c r="M98" s="292">
        <v>1</v>
      </c>
      <c r="N98" s="293" t="str">
        <f>Badges!C564</f>
        <v>Set a group goal</v>
      </c>
      <c r="O98" s="294"/>
      <c r="Q98" s="372">
        <v>1</v>
      </c>
      <c r="R98" s="329" t="str">
        <f>'Age-Level'!C44</f>
        <v>Choose one line from the Law</v>
      </c>
      <c r="S98" s="309" t="str">
        <f>IF('Age-Level'!R44="A","A","")</f>
        <v/>
      </c>
      <c r="U98" s="290"/>
      <c r="V98" s="290"/>
    </row>
    <row r="99" spans="1:23" x14ac:dyDescent="0.2">
      <c r="B99" s="303" t="str">
        <f>Journeys!B46</f>
        <v>Try Out</v>
      </c>
      <c r="C99" s="304" t="str">
        <f>Journeys!R48</f>
        <v xml:space="preserve"> </v>
      </c>
      <c r="E99" s="292"/>
      <c r="F99" s="293" t="str">
        <f>Badges!C415</f>
        <v>Follow the local news every day</v>
      </c>
      <c r="G99" s="295" t="str">
        <f>IF(Badges!R415="A","A"," ")</f>
        <v xml:space="preserve"> </v>
      </c>
      <c r="I99" s="292"/>
      <c r="J99" s="293" t="str">
        <f>Badges!C488</f>
        <v>Create a game about Girl Scout</v>
      </c>
      <c r="K99" s="295" t="str">
        <f>IF(Badges!R488="A","A"," ")</f>
        <v xml:space="preserve"> </v>
      </c>
      <c r="M99" s="292"/>
      <c r="N99" s="293" t="str">
        <f>Badges!C565</f>
        <v>Decide how many boxes of</v>
      </c>
      <c r="O99" s="295" t="str">
        <f>IF(Badges!R565="A","A"," ")</f>
        <v xml:space="preserve"> </v>
      </c>
      <c r="Q99" s="370">
        <v>2</v>
      </c>
      <c r="R99" s="329" t="str">
        <f>'Age-Level'!C45</f>
        <v>Find a woman in your community</v>
      </c>
      <c r="S99" s="309" t="str">
        <f>IF('Age-Level'!R45="A","A","")</f>
        <v/>
      </c>
      <c r="U99" s="368"/>
      <c r="V99" s="369"/>
      <c r="W99" s="328"/>
    </row>
    <row r="100" spans="1:23" x14ac:dyDescent="0.2">
      <c r="B100" s="320"/>
      <c r="C100" s="320"/>
      <c r="E100" s="292"/>
      <c r="F100" s="293" t="str">
        <f>Badges!C416</f>
        <v>Interview a local historian or</v>
      </c>
      <c r="G100" s="295" t="str">
        <f>IF(Badges!R416="A","A"," ")</f>
        <v xml:space="preserve"> </v>
      </c>
      <c r="I100" s="292"/>
      <c r="J100" s="293" t="str">
        <f>Badges!C489</f>
        <v>Start a Dez chain story</v>
      </c>
      <c r="K100" s="295" t="str">
        <f>IF(Badges!R489="A","A"," ")</f>
        <v xml:space="preserve"> </v>
      </c>
      <c r="M100" s="292">
        <v>2</v>
      </c>
      <c r="N100" s="293" t="str">
        <f>Badges!C566</f>
        <v>Explore how a small business</v>
      </c>
      <c r="O100" s="294"/>
      <c r="Q100" s="370">
        <v>3</v>
      </c>
      <c r="R100" s="329" t="str">
        <f>'Age-Level'!C46</f>
        <v>Gather three inspirational quotes</v>
      </c>
      <c r="S100" s="309" t="str">
        <f>IF('Age-Level'!R46="A","A","")</f>
        <v/>
      </c>
      <c r="U100" s="290"/>
      <c r="V100" s="290"/>
    </row>
    <row r="101" spans="1:23" x14ac:dyDescent="0.2">
      <c r="A101" s="518" t="s">
        <v>601</v>
      </c>
      <c r="B101" s="519"/>
      <c r="C101" s="519"/>
      <c r="E101" s="292">
        <v>5</v>
      </c>
      <c r="F101" s="293" t="str">
        <f>Badges!C417</f>
        <v>Get involved in government</v>
      </c>
      <c r="G101" s="294"/>
      <c r="I101" s="500" t="str">
        <f>Badges!B492</f>
        <v>Flowers</v>
      </c>
      <c r="J101" s="501"/>
      <c r="K101" s="501"/>
      <c r="M101" s="292"/>
      <c r="N101" s="293" t="str">
        <f>Badges!C567</f>
        <v>There are many different tasks</v>
      </c>
      <c r="O101" s="295" t="str">
        <f>IF(Badges!R567="A","A"," ")</f>
        <v xml:space="preserve"> </v>
      </c>
      <c r="Q101" s="370">
        <v>4</v>
      </c>
      <c r="R101" s="329" t="str">
        <f>'Age-Level'!C47</f>
        <v>Make something to remind you</v>
      </c>
      <c r="S101" s="309" t="str">
        <f>IF('Age-Level'!R47="A","A","")</f>
        <v/>
      </c>
      <c r="U101" s="290"/>
      <c r="V101" s="290"/>
    </row>
    <row r="102" spans="1:23" x14ac:dyDescent="0.2">
      <c r="A102" s="306"/>
      <c r="B102" s="330" t="str">
        <f>Bridging!B6</f>
        <v>Pass It On!</v>
      </c>
      <c r="C102" s="296" t="str">
        <f>IF(Bridging!R10="C","C",IF(Bridging!R10="P","P",""))</f>
        <v/>
      </c>
      <c r="E102" s="292"/>
      <c r="F102" s="293" t="str">
        <f>Badges!C418</f>
        <v>Plan a campaign as if you were</v>
      </c>
      <c r="G102" s="295" t="str">
        <f>IF(Badges!R418="A","A"," ")</f>
        <v xml:space="preserve"> </v>
      </c>
      <c r="I102" s="292">
        <v>1</v>
      </c>
      <c r="J102" s="293" t="str">
        <f>Badges!C493</f>
        <v>Uncover the science of one flower</v>
      </c>
      <c r="K102" s="294"/>
      <c r="M102" s="292">
        <v>3</v>
      </c>
      <c r="N102" s="293" t="str">
        <f>Badges!C568</f>
        <v>Create a cookie sale job list</v>
      </c>
      <c r="O102" s="294"/>
      <c r="Q102" s="370">
        <v>5</v>
      </c>
      <c r="R102" s="329" t="str">
        <f>'Age-Level'!C48</f>
        <v xml:space="preserve">Make a commitment to live what </v>
      </c>
      <c r="S102" s="309" t="str">
        <f>IF('Age-Level'!R48="A","A","")</f>
        <v/>
      </c>
      <c r="U102" s="290"/>
      <c r="V102" s="290"/>
    </row>
    <row r="103" spans="1:23" x14ac:dyDescent="0.2">
      <c r="A103" s="306"/>
      <c r="B103" s="307" t="str">
        <f>Bridging!B11</f>
        <v>Look Ahead!</v>
      </c>
      <c r="C103" s="297" t="str">
        <f>IF(Bridging!R15="C","C",IF(Bridging!R15="P","P",""))</f>
        <v/>
      </c>
      <c r="E103" s="292"/>
      <c r="F103" s="293" t="str">
        <f>Badges!C419</f>
        <v>Work on someone else's</v>
      </c>
      <c r="G103" s="295" t="str">
        <f>IF(Badges!R419="A","A"," ")</f>
        <v xml:space="preserve"> </v>
      </c>
      <c r="I103" s="292"/>
      <c r="J103" s="293" t="str">
        <f>Badges!C494</f>
        <v>Go on a flower hunt</v>
      </c>
      <c r="K103" s="295" t="str">
        <f>IF(Badges!R494="A","A"," ")</f>
        <v xml:space="preserve"> </v>
      </c>
      <c r="M103" s="292"/>
      <c r="N103" s="293" t="str">
        <f>Badges!C569</f>
        <v>Brainstorm with your group</v>
      </c>
      <c r="O103" s="295" t="str">
        <f>IF(Badges!R569="A","A"," ")</f>
        <v xml:space="preserve"> </v>
      </c>
      <c r="Q103" s="522" t="str">
        <f>'Age-Level'!B50</f>
        <v>Safety Award</v>
      </c>
      <c r="R103" s="523"/>
      <c r="S103" s="309"/>
      <c r="U103" s="290"/>
      <c r="V103" s="290"/>
    </row>
    <row r="104" spans="1:23" x14ac:dyDescent="0.2">
      <c r="A104" s="306"/>
      <c r="B104" s="329" t="str">
        <f>Bridging!C16</f>
        <v>Plan a Ceremony</v>
      </c>
      <c r="C104" s="297" t="str">
        <f>IF(Bridging!R17="C","C",IF(Bridging!R17="P","P",""))</f>
        <v/>
      </c>
      <c r="E104" s="292"/>
      <c r="F104" s="293" t="str">
        <f>Badges!C420</f>
        <v>Create a pamphlet or poster</v>
      </c>
      <c r="G104" s="295" t="str">
        <f>IF(Badges!R420="A","A"," ")</f>
        <v xml:space="preserve"> </v>
      </c>
      <c r="I104" s="292"/>
      <c r="J104" s="293" t="str">
        <f>Badges!C495</f>
        <v>Grow your flower</v>
      </c>
      <c r="K104" s="295" t="str">
        <f>IF(Badges!R495="A","A"," ")</f>
        <v xml:space="preserve"> </v>
      </c>
      <c r="M104" s="292">
        <v>4</v>
      </c>
      <c r="N104" s="293" t="str">
        <f>Badges!C570</f>
        <v>Learn to make a good impression</v>
      </c>
      <c r="O104" s="294"/>
      <c r="Q104" s="372">
        <v>1</v>
      </c>
      <c r="R104" s="329" t="str">
        <f>'Age-Level'!C51</f>
        <v>Find out what the most common</v>
      </c>
      <c r="S104" s="309" t="str">
        <f>IF('Age-Level'!R51="A","A","")</f>
        <v/>
      </c>
      <c r="U104" s="290"/>
      <c r="V104" s="290"/>
    </row>
    <row r="105" spans="1:23" x14ac:dyDescent="0.2">
      <c r="B105" s="308" t="s">
        <v>602</v>
      </c>
      <c r="C105" s="297" t="str">
        <f>IF(Bridging!R18="C","C",IF(Bridging!R18="P","P",""))</f>
        <v/>
      </c>
      <c r="E105" s="500" t="str">
        <f>Badges!B423</f>
        <v>Simple Meals</v>
      </c>
      <c r="F105" s="501"/>
      <c r="G105" s="501"/>
      <c r="I105" s="292"/>
      <c r="J105" s="293" t="str">
        <f>Badges!C496</f>
        <v>Talk to a real botanist and learn</v>
      </c>
      <c r="K105" s="295" t="str">
        <f>IF(Badges!R496="A","A"," ")</f>
        <v xml:space="preserve"> </v>
      </c>
      <c r="M105" s="292"/>
      <c r="N105" s="293" t="str">
        <f>Badges!C571</f>
        <v>Who is more likely to make a</v>
      </c>
      <c r="O105" s="295" t="str">
        <f>IF(Badges!R571="A","A"," ")</f>
        <v xml:space="preserve"> </v>
      </c>
      <c r="Q105" s="370">
        <v>2</v>
      </c>
      <c r="R105" s="329" t="str">
        <f>'Age-Level'!C52</f>
        <v>Conduct an emergency evacuation</v>
      </c>
      <c r="S105" s="309" t="str">
        <f>IF('Age-Level'!R52="A","A","")</f>
        <v/>
      </c>
      <c r="U105" s="290"/>
      <c r="V105" s="290"/>
    </row>
    <row r="106" spans="1:23" x14ac:dyDescent="0.2">
      <c r="B106" s="300"/>
      <c r="C106" s="328"/>
      <c r="E106" s="292">
        <v>1</v>
      </c>
      <c r="F106" s="293" t="str">
        <f>Badges!C424</f>
        <v>Step up your skills with a pro</v>
      </c>
      <c r="G106" s="294"/>
      <c r="I106" s="292">
        <v>2</v>
      </c>
      <c r="J106" s="293" t="str">
        <f>Badges!C497</f>
        <v>Look under the petals</v>
      </c>
      <c r="K106" s="294"/>
      <c r="M106" s="292">
        <v>5</v>
      </c>
      <c r="N106" s="293" t="str">
        <f>Badges!C572</f>
        <v>Track your sales</v>
      </c>
      <c r="O106" s="294"/>
      <c r="Q106" s="370">
        <v>3</v>
      </c>
      <c r="R106" s="329" t="str">
        <f>'Age-Level'!C53</f>
        <v>Find out how to read weather signs</v>
      </c>
      <c r="S106" s="309" t="str">
        <f>IF('Age-Level'!R53="A","A","")</f>
        <v/>
      </c>
      <c r="U106" s="290"/>
      <c r="V106" s="290"/>
    </row>
    <row r="107" spans="1:23" x14ac:dyDescent="0.2">
      <c r="A107" s="500" t="str">
        <f>Badges!B354</f>
        <v>Drawing</v>
      </c>
      <c r="B107" s="501"/>
      <c r="C107" s="501"/>
      <c r="E107" s="292"/>
      <c r="F107" s="293" t="str">
        <f>Badges!C425</f>
        <v>Visit a restaurant</v>
      </c>
      <c r="G107" s="295" t="str">
        <f>IF(Badges!R425="A","A"," ")</f>
        <v xml:space="preserve"> </v>
      </c>
      <c r="I107" s="292"/>
      <c r="J107" s="293" t="str">
        <f>Badges!C498</f>
        <v>Dye a flower</v>
      </c>
      <c r="K107" s="295" t="str">
        <f>IF(Badges!R498="A","A"," ")</f>
        <v xml:space="preserve"> </v>
      </c>
      <c r="M107" s="292"/>
      <c r="N107" s="293" t="str">
        <f>Badges!C573</f>
        <v>Your sales numbers are the key</v>
      </c>
      <c r="O107" s="295" t="str">
        <f>IF(Badges!R573="A","A"," ")</f>
        <v xml:space="preserve"> </v>
      </c>
      <c r="Q107" s="370">
        <v>4</v>
      </c>
      <c r="R107" s="329" t="str">
        <f>'Age-Level'!C54</f>
        <v>Learn about bicycle safety</v>
      </c>
      <c r="S107" s="309" t="str">
        <f>IF('Age-Level'!R54="A","A","")</f>
        <v/>
      </c>
      <c r="U107" s="290"/>
      <c r="V107" s="290"/>
    </row>
    <row r="108" spans="1:23" x14ac:dyDescent="0.2">
      <c r="A108" s="292">
        <v>1</v>
      </c>
      <c r="B108" s="293" t="str">
        <f>Badges!C355</f>
        <v>Experiment with different materials</v>
      </c>
      <c r="C108" s="294"/>
      <c r="E108" s="292"/>
      <c r="F108" s="293" t="str">
        <f>Badges!C426</f>
        <v>Invite a great cook to your Girl</v>
      </c>
      <c r="G108" s="295" t="str">
        <f>IF(Badges!R426="A","A"," ")</f>
        <v xml:space="preserve"> </v>
      </c>
      <c r="I108" s="292"/>
      <c r="J108" s="293" t="str">
        <f>Badges!C499</f>
        <v>Stop and smell the flowers</v>
      </c>
      <c r="K108" s="295" t="str">
        <f>IF(Badges!R499="A","A"," ")</f>
        <v xml:space="preserve"> </v>
      </c>
      <c r="M108" s="500" t="str">
        <f>Badges!B576</f>
        <v>Customer Insights</v>
      </c>
      <c r="N108" s="501"/>
      <c r="O108" s="501"/>
      <c r="Q108" s="370">
        <v>5</v>
      </c>
      <c r="R108" s="329" t="str">
        <f>'Age-Level'!C55</f>
        <v>Go on a hazard-identification walk</v>
      </c>
      <c r="S108" s="309" t="str">
        <f>IF('Age-Level'!R55="A","A","")</f>
        <v/>
      </c>
      <c r="U108" s="290"/>
      <c r="V108" s="290"/>
    </row>
    <row r="109" spans="1:23" x14ac:dyDescent="0.2">
      <c r="A109" s="292"/>
      <c r="B109" s="293" t="str">
        <f>Badges!C356</f>
        <v>Try black and white</v>
      </c>
      <c r="C109" s="295" t="str">
        <f>IF(Badges!R356="A","A"," ")</f>
        <v xml:space="preserve"> </v>
      </c>
      <c r="E109" s="292"/>
      <c r="F109" s="293" t="str">
        <f>Badges!C427</f>
        <v>Tour a kitchen</v>
      </c>
      <c r="G109" s="295" t="str">
        <f>IF(Badges!R427="A","A"," ")</f>
        <v xml:space="preserve"> </v>
      </c>
      <c r="I109" s="292"/>
      <c r="J109" s="293" t="str">
        <f>Badges!C500</f>
        <v>Meet flower families</v>
      </c>
      <c r="K109" s="295" t="str">
        <f>IF(Badges!R500="A","A"," ")</f>
        <v xml:space="preserve"> </v>
      </c>
      <c r="M109" s="292">
        <v>1</v>
      </c>
      <c r="N109" s="293" t="str">
        <f>Badges!C577</f>
        <v>Ask an expert what customers want</v>
      </c>
      <c r="O109" s="294"/>
      <c r="Q109" s="370"/>
      <c r="R109" s="370"/>
      <c r="S109" s="261"/>
      <c r="U109" s="290"/>
      <c r="V109" s="290"/>
    </row>
    <row r="110" spans="1:23" x14ac:dyDescent="0.2">
      <c r="A110" s="292"/>
      <c r="B110" s="293" t="str">
        <f>Badges!C357</f>
        <v>Use color</v>
      </c>
      <c r="C110" s="295" t="str">
        <f>IF(Badges!R357="A","A"," ")</f>
        <v xml:space="preserve"> </v>
      </c>
      <c r="E110" s="292">
        <v>2</v>
      </c>
      <c r="F110" s="293" t="str">
        <f>Badges!C428</f>
        <v>Whip up a great breakfast</v>
      </c>
      <c r="G110" s="294"/>
      <c r="I110" s="292">
        <v>3</v>
      </c>
      <c r="J110" s="293" t="str">
        <f>Badges!C501</f>
        <v>Find out how flowers help people</v>
      </c>
      <c r="K110" s="294"/>
      <c r="M110" s="292"/>
      <c r="N110" s="293" t="str">
        <f>Badges!C578</f>
        <v>Talk to a female business owner</v>
      </c>
      <c r="O110" s="295" t="str">
        <f>IF(Badges!R578="A","A"," ")</f>
        <v xml:space="preserve"> </v>
      </c>
      <c r="Q110" s="518" t="s">
        <v>600</v>
      </c>
      <c r="R110" s="527"/>
      <c r="S110" s="527"/>
      <c r="U110" s="369"/>
      <c r="V110" s="369"/>
      <c r="W110" s="328"/>
    </row>
    <row r="111" spans="1:23" x14ac:dyDescent="0.2">
      <c r="A111" s="292"/>
      <c r="B111" s="293" t="str">
        <f>Badges!C358</f>
        <v>Mix and match</v>
      </c>
      <c r="C111" s="295" t="str">
        <f>IF(Badges!R358="A","A"," ")</f>
        <v xml:space="preserve"> </v>
      </c>
      <c r="E111" s="292"/>
      <c r="F111" s="293" t="str">
        <f>Badges!C429</f>
        <v>Make easy weekday breakfasts</v>
      </c>
      <c r="G111" s="295" t="str">
        <f>IF(Badges!R429="A","A"," ")</f>
        <v xml:space="preserve"> </v>
      </c>
      <c r="I111" s="292"/>
      <c r="J111" s="293" t="str">
        <f>Badges!C502</f>
        <v>Flowers are fruits in disguise</v>
      </c>
      <c r="K111" s="295" t="str">
        <f>IF(Badges!R502="A","A"," ")</f>
        <v xml:space="preserve"> </v>
      </c>
      <c r="M111" s="292">
        <v>2</v>
      </c>
      <c r="N111" s="293" t="str">
        <f>Badges!C579</f>
        <v>Do some research at the grocery store</v>
      </c>
      <c r="O111" s="294"/>
      <c r="Q111" s="522" t="str">
        <f>'Fun Patches'!C25</f>
        <v>&lt;LIST PATCH HERE&gt;</v>
      </c>
      <c r="R111" s="528"/>
      <c r="S111" s="304" t="str">
        <f>IF('Fun Patches'!R25="A","A"," ")</f>
        <v xml:space="preserve"> </v>
      </c>
      <c r="U111" s="290"/>
      <c r="V111" s="290"/>
    </row>
    <row r="112" spans="1:23" x14ac:dyDescent="0.2">
      <c r="A112" s="292">
        <v>2</v>
      </c>
      <c r="B112" s="293" t="str">
        <f>Badges!C359</f>
        <v>Learn how to add shading</v>
      </c>
      <c r="C112" s="294"/>
      <c r="E112" s="292"/>
      <c r="F112" s="293" t="str">
        <f>Badges!C430</f>
        <v>Create an egg dish</v>
      </c>
      <c r="G112" s="295" t="str">
        <f>IF(Badges!R430="A","A"," ")</f>
        <v xml:space="preserve"> </v>
      </c>
      <c r="I112" s="292"/>
      <c r="J112" s="293" t="str">
        <f>Badges!C503</f>
        <v>Flowers are healers</v>
      </c>
      <c r="K112" s="295" t="str">
        <f>IF(Badges!R503="A","A"," ")</f>
        <v xml:space="preserve"> </v>
      </c>
      <c r="M112" s="292"/>
      <c r="N112" s="293" t="str">
        <f>Badges!C580</f>
        <v>Walk through the aisles with your</v>
      </c>
      <c r="O112" s="295" t="str">
        <f>IF(Badges!R580="A","A"," ")</f>
        <v xml:space="preserve"> </v>
      </c>
      <c r="Q112" s="522" t="str">
        <f>'Fun Patches'!C26</f>
        <v>&lt;LIST PATCH HERE&gt;</v>
      </c>
      <c r="R112" s="528"/>
      <c r="S112" s="304" t="str">
        <f>IF('Fun Patches'!R26="A","A"," ")</f>
        <v xml:space="preserve"> </v>
      </c>
      <c r="U112" s="290"/>
      <c r="V112" s="290"/>
    </row>
    <row r="113" spans="1:22" x14ac:dyDescent="0.2">
      <c r="A113" s="292"/>
      <c r="B113" s="293" t="str">
        <f>Badges!C360</f>
        <v>Draw a picture of something that</v>
      </c>
      <c r="C113" s="295" t="str">
        <f>IF(Badges!R360="A","A"," ")</f>
        <v xml:space="preserve"> </v>
      </c>
      <c r="E113" s="292"/>
      <c r="F113" s="293" t="str">
        <f>Badges!C431</f>
        <v>Make a weekend breakfast</v>
      </c>
      <c r="G113" s="295" t="str">
        <f>IF(Badges!R431="A","A"," ")</f>
        <v xml:space="preserve"> </v>
      </c>
      <c r="I113" s="292"/>
      <c r="J113" s="293" t="str">
        <f>Badges!C504</f>
        <v>Flowers are calming</v>
      </c>
      <c r="K113" s="295" t="str">
        <f>IF(Badges!R504="A","A"," ")</f>
        <v xml:space="preserve"> </v>
      </c>
      <c r="M113" s="292">
        <v>3</v>
      </c>
      <c r="N113" s="293" t="str">
        <f>Badges!C581</f>
        <v>Find out who buys cookies and why</v>
      </c>
      <c r="O113" s="294"/>
      <c r="Q113" s="522" t="str">
        <f>'Fun Patches'!C27</f>
        <v>&lt;LIST PATCH HERE&gt;</v>
      </c>
      <c r="R113" s="528"/>
      <c r="S113" s="304" t="str">
        <f>IF('Fun Patches'!R27="A","A"," ")</f>
        <v xml:space="preserve"> </v>
      </c>
      <c r="U113" s="290"/>
      <c r="V113" s="290"/>
    </row>
    <row r="114" spans="1:22" x14ac:dyDescent="0.2">
      <c r="A114" s="292"/>
      <c r="B114" s="293" t="str">
        <f>Badges!C361</f>
        <v>Use hatching and crosshatching</v>
      </c>
      <c r="C114" s="295" t="str">
        <f>IF(Badges!R361="A","A"," ")</f>
        <v xml:space="preserve"> </v>
      </c>
      <c r="E114" s="292">
        <v>3</v>
      </c>
      <c r="F114" s="293" t="str">
        <f>Badges!C432</f>
        <v>Fix a healthy lunch or dinner</v>
      </c>
      <c r="G114" s="294"/>
      <c r="I114" s="292">
        <v>4</v>
      </c>
      <c r="J114" s="293" t="str">
        <f>Badges!C505</f>
        <v>Have fun with flowers</v>
      </c>
      <c r="K114" s="294"/>
      <c r="M114" s="292"/>
      <c r="N114" s="293" t="str">
        <f>Badges!C582</f>
        <v>Many companies, including the</v>
      </c>
      <c r="O114" s="295" t="str">
        <f>IF(Badges!R582="A","A"," ")</f>
        <v xml:space="preserve"> </v>
      </c>
      <c r="Q114" s="522" t="str">
        <f>'Fun Patches'!C28</f>
        <v>&lt;LIST PATCH HERE&gt;</v>
      </c>
      <c r="R114" s="528"/>
      <c r="S114" s="304" t="str">
        <f>IF('Fun Patches'!R28="A","A"," ")</f>
        <v xml:space="preserve"> </v>
      </c>
      <c r="U114" s="290"/>
      <c r="V114" s="290"/>
    </row>
    <row r="115" spans="1:22" x14ac:dyDescent="0.2">
      <c r="A115" s="292"/>
      <c r="B115" s="293" t="str">
        <f>Badges!C362</f>
        <v>Use smudging to make shadows</v>
      </c>
      <c r="C115" s="295" t="str">
        <f>IF(Badges!R362="A","A"," ")</f>
        <v xml:space="preserve"> </v>
      </c>
      <c r="E115" s="292"/>
      <c r="F115" s="293" t="str">
        <f>Badges!C433</f>
        <v>Faltbread</v>
      </c>
      <c r="G115" s="295" t="str">
        <f>IF(Badges!R433="A","A"," ")</f>
        <v xml:space="preserve"> </v>
      </c>
      <c r="I115" s="292"/>
      <c r="J115" s="293" t="str">
        <f>Badges!C506</f>
        <v>Make a flower necklace</v>
      </c>
      <c r="K115" s="295" t="str">
        <f>IF(Badges!R506="A","A"," ")</f>
        <v xml:space="preserve"> </v>
      </c>
      <c r="M115" s="292">
        <v>4</v>
      </c>
      <c r="N115" s="293" t="str">
        <f>Badges!C583</f>
        <v>Learn from people who don't buy</v>
      </c>
      <c r="O115" s="294"/>
      <c r="Q115" s="522" t="str">
        <f>'Fun Patches'!C29</f>
        <v>&lt;LIST PATCH HERE&gt;</v>
      </c>
      <c r="R115" s="528"/>
      <c r="S115" s="304" t="str">
        <f>IF('Fun Patches'!R29="A","A"," ")</f>
        <v xml:space="preserve"> </v>
      </c>
      <c r="U115" s="290"/>
      <c r="V115" s="290"/>
    </row>
    <row r="116" spans="1:22" x14ac:dyDescent="0.2">
      <c r="A116" s="292">
        <v>3</v>
      </c>
      <c r="B116" s="293" t="str">
        <f>Badges!C363</f>
        <v>Get some perspective</v>
      </c>
      <c r="C116" s="294"/>
      <c r="E116" s="292"/>
      <c r="F116" s="293" t="str">
        <f>Badges!C434</f>
        <v>International sandwich</v>
      </c>
      <c r="G116" s="295" t="str">
        <f>IF(Badges!R434="A","A"," ")</f>
        <v xml:space="preserve"> </v>
      </c>
      <c r="I116" s="292"/>
      <c r="J116" s="293" t="str">
        <f>Badges!C507</f>
        <v>Dried-flower art</v>
      </c>
      <c r="K116" s="295" t="str">
        <f>IF(Badges!R507="A","A"," ")</f>
        <v xml:space="preserve"> </v>
      </c>
      <c r="M116" s="292"/>
      <c r="N116" s="293" t="str">
        <f>Badges!C584</f>
        <v>Hearing people say, "No, thanks"</v>
      </c>
      <c r="O116" s="295" t="str">
        <f>IF(Badges!R584="A","A"," ")</f>
        <v xml:space="preserve"> </v>
      </c>
      <c r="Q116" s="522" t="str">
        <f>'Fun Patches'!C30</f>
        <v>&lt;LIST PATCH HERE&gt;</v>
      </c>
      <c r="R116" s="528"/>
      <c r="S116" s="304" t="str">
        <f>IF('Fun Patches'!R30="A","A"," ")</f>
        <v xml:space="preserve"> </v>
      </c>
    </row>
    <row r="117" spans="1:22" x14ac:dyDescent="0.2">
      <c r="A117" s="292"/>
      <c r="B117" s="293" t="str">
        <f>Badges!C364</f>
        <v>Draw an outdoor scene</v>
      </c>
      <c r="C117" s="295" t="str">
        <f>IF(Badges!R364="A","A"," ")</f>
        <v xml:space="preserve"> </v>
      </c>
      <c r="E117" s="292"/>
      <c r="F117" s="293" t="str">
        <f>Badges!C435</f>
        <v>Pocket food</v>
      </c>
      <c r="G117" s="295" t="str">
        <f>IF(Badges!R435="A","A"," ")</f>
        <v xml:space="preserve"> </v>
      </c>
      <c r="I117" s="292"/>
      <c r="J117" s="293" t="str">
        <f>Badges!C508</f>
        <v>Fun with flower look-alikes</v>
      </c>
      <c r="K117" s="295" t="str">
        <f>IF(Badges!R508="A","A"," ")</f>
        <v xml:space="preserve"> </v>
      </c>
      <c r="M117" s="292">
        <v>5</v>
      </c>
      <c r="N117" s="293" t="str">
        <f>Badges!C585</f>
        <v>Listen for clues and ask great questions</v>
      </c>
      <c r="O117" s="294"/>
      <c r="Q117" s="522" t="str">
        <f>'Fun Patches'!C31</f>
        <v>&lt;LIST PATCH HERE&gt;</v>
      </c>
      <c r="R117" s="528"/>
      <c r="S117" s="304" t="str">
        <f>IF('Fun Patches'!R31="A","A"," ")</f>
        <v xml:space="preserve"> </v>
      </c>
    </row>
    <row r="118" spans="1:22" x14ac:dyDescent="0.2">
      <c r="A118" s="292"/>
      <c r="B118" s="293" t="str">
        <f>Badges!C365</f>
        <v>Zoom in on an object</v>
      </c>
      <c r="C118" s="295" t="str">
        <f>IF(Badges!R365="A","A"," ")</f>
        <v xml:space="preserve"> </v>
      </c>
      <c r="E118" s="292">
        <v>4</v>
      </c>
      <c r="F118" s="293" t="str">
        <f>Badges!C436</f>
        <v>Create a delicious dessert</v>
      </c>
      <c r="G118" s="294"/>
      <c r="I118" s="292">
        <v>5</v>
      </c>
      <c r="J118" s="293" t="str">
        <f>Badges!C509</f>
        <v>Send a message in flower code</v>
      </c>
      <c r="K118" s="294"/>
      <c r="M118" s="292"/>
      <c r="N118" s="293" t="str">
        <f>Badges!C586</f>
        <v>Custoemrs often give you clues</v>
      </c>
      <c r="O118" s="295" t="str">
        <f>IF(Badges!R586="A","A"," ")</f>
        <v xml:space="preserve"> </v>
      </c>
      <c r="Q118" s="522" t="str">
        <f>'Fun Patches'!C32</f>
        <v>&lt;LIST PATCH HERE&gt;</v>
      </c>
      <c r="R118" s="528"/>
      <c r="S118" s="304" t="str">
        <f>IF('Fun Patches'!R32="A","A"," ")</f>
        <v xml:space="preserve"> </v>
      </c>
    </row>
    <row r="119" spans="1:22" x14ac:dyDescent="0.2">
      <c r="A119" s="292"/>
      <c r="B119" s="293" t="str">
        <f>Badges!C366</f>
        <v>Take a bug's-eye view</v>
      </c>
      <c r="C119" s="295" t="str">
        <f>IF(Badges!R366="A","A"," ")</f>
        <v xml:space="preserve"> </v>
      </c>
      <c r="E119" s="292"/>
      <c r="F119" s="293" t="str">
        <f>Badges!C437</f>
        <v>Make a dessert you've never</v>
      </c>
      <c r="G119" s="295" t="str">
        <f>IF(Badges!R437="A","A"," ")</f>
        <v xml:space="preserve"> </v>
      </c>
      <c r="I119" s="292"/>
      <c r="J119" s="293" t="str">
        <f>Badges!C510</f>
        <v>Bouquet</v>
      </c>
      <c r="K119" s="295" t="str">
        <f>IF(Badges!R510="A","A"," ")</f>
        <v xml:space="preserve"> </v>
      </c>
      <c r="M119" s="302"/>
      <c r="N119" s="318"/>
      <c r="O119" s="328"/>
      <c r="Q119" s="522" t="str">
        <f>'Fun Patches'!C33</f>
        <v>&lt;LIST PATCH HERE&gt;</v>
      </c>
      <c r="R119" s="528"/>
      <c r="S119" s="304" t="str">
        <f>IF('Fun Patches'!R33="A","A"," ")</f>
        <v xml:space="preserve"> </v>
      </c>
    </row>
    <row r="120" spans="1:22" x14ac:dyDescent="0.2">
      <c r="A120" s="292">
        <v>4</v>
      </c>
      <c r="B120" s="293" t="str">
        <f>Badges!C367</f>
        <v>Use your imagination like a graphic</v>
      </c>
      <c r="C120" s="294"/>
      <c r="E120" s="292"/>
      <c r="F120" s="293" t="str">
        <f>Badges!C438</f>
        <v>Make a favorite dessert healthier</v>
      </c>
      <c r="G120" s="295" t="str">
        <f>IF(Badges!R438="A","A"," ")</f>
        <v xml:space="preserve"> </v>
      </c>
      <c r="I120" s="292"/>
      <c r="J120" s="293" t="str">
        <f>Badges!C511</f>
        <v>Corsage</v>
      </c>
      <c r="K120" s="295" t="str">
        <f>IF(Badges!R511="A","A"," ")</f>
        <v xml:space="preserve"> </v>
      </c>
      <c r="M120" s="518" t="s">
        <v>89</v>
      </c>
      <c r="N120" s="527"/>
      <c r="O120" s="527"/>
      <c r="Q120" s="522" t="str">
        <f>'Fun Patches'!C34</f>
        <v>&lt;LIST PATCH HERE&gt;</v>
      </c>
      <c r="R120" s="528"/>
      <c r="S120" s="304" t="str">
        <f>IF('Fun Patches'!R34="A","A"," ")</f>
        <v xml:space="preserve"> </v>
      </c>
    </row>
    <row r="121" spans="1:22" x14ac:dyDescent="0.2">
      <c r="A121" s="292"/>
      <c r="B121" s="293" t="str">
        <f>Badges!C368</f>
        <v>Draw a new cover for your</v>
      </c>
      <c r="C121" s="295" t="str">
        <f>IF(Badges!R368="A","A"," ")</f>
        <v xml:space="preserve"> </v>
      </c>
      <c r="E121" s="292"/>
      <c r="F121" s="293" t="str">
        <f>Badges!C439</f>
        <v>Make a holiday dessert</v>
      </c>
      <c r="G121" s="295" t="str">
        <f>IF(Badges!R439="A","A"," ")</f>
        <v xml:space="preserve"> </v>
      </c>
      <c r="I121" s="292"/>
      <c r="J121" s="293" t="str">
        <f>Badges!C512</f>
        <v>Arrangement</v>
      </c>
      <c r="K121" s="295" t="str">
        <f>IF(Badges!R512="A","A"," ")</f>
        <v xml:space="preserve"> </v>
      </c>
      <c r="M121" s="529" t="str">
        <f>'Fun Patches'!C5</f>
        <v>&lt;LIST PATCH HERE&gt;</v>
      </c>
      <c r="N121" s="530"/>
      <c r="O121" s="295" t="str">
        <f>IF('Fun Patches'!R5="A","A"," ")</f>
        <v xml:space="preserve"> </v>
      </c>
      <c r="Q121" s="522" t="str">
        <f>'Fun Patches'!C35</f>
        <v>&lt;LIST PATCH HERE&gt;</v>
      </c>
      <c r="R121" s="528"/>
      <c r="S121" s="304" t="str">
        <f>IF('Fun Patches'!R35="A","A"," ")</f>
        <v xml:space="preserve"> </v>
      </c>
    </row>
    <row r="122" spans="1:22" x14ac:dyDescent="0.2">
      <c r="A122" s="292"/>
      <c r="B122" s="293" t="str">
        <f>Badges!C369</f>
        <v>Draw a cartoon</v>
      </c>
      <c r="C122" s="295" t="str">
        <f>IF(Badges!R369="A","A"," ")</f>
        <v xml:space="preserve"> </v>
      </c>
      <c r="E122" s="292">
        <v>5</v>
      </c>
      <c r="F122" s="293" t="str">
        <f>Badges!C440</f>
        <v>Make your own meal</v>
      </c>
      <c r="G122" s="294"/>
      <c r="I122" s="500" t="str">
        <f>Badges!B516</f>
        <v>Business Owner</v>
      </c>
      <c r="J122" s="501"/>
      <c r="K122" s="501"/>
      <c r="M122" s="522" t="str">
        <f>'Fun Patches'!C6</f>
        <v>&lt;LIST PATCH HERE&gt;</v>
      </c>
      <c r="N122" s="528"/>
      <c r="O122" s="304" t="str">
        <f>IF('Fun Patches'!R6="A","A"," ")</f>
        <v xml:space="preserve"> </v>
      </c>
      <c r="Q122" s="522" t="str">
        <f>'Fun Patches'!C36</f>
        <v>&lt;LIST PATCH HERE&gt;</v>
      </c>
      <c r="R122" s="528"/>
      <c r="S122" s="304" t="str">
        <f>IF('Fun Patches'!R36="A","A"," ")</f>
        <v xml:space="preserve"> </v>
      </c>
    </row>
    <row r="123" spans="1:22" x14ac:dyDescent="0.2">
      <c r="A123" s="292"/>
      <c r="B123" s="293" t="str">
        <f>Badges!C370</f>
        <v>Draw a logo</v>
      </c>
      <c r="C123" s="295" t="str">
        <f>IF(Badges!R370="A","A"," ")</f>
        <v xml:space="preserve"> </v>
      </c>
      <c r="E123" s="292"/>
      <c r="F123" s="293" t="str">
        <f>Badges!C441</f>
        <v xml:space="preserve">Make a salad meal using a </v>
      </c>
      <c r="G123" s="295" t="str">
        <f>IF(Badges!R441="A","A"," ")</f>
        <v xml:space="preserve"> </v>
      </c>
      <c r="I123" s="292">
        <v>1</v>
      </c>
      <c r="J123" s="293" t="str">
        <f>Badges!C517</f>
        <v>Explore businesses you might like</v>
      </c>
      <c r="K123" s="294"/>
      <c r="M123" s="522" t="str">
        <f>'Fun Patches'!C7</f>
        <v>&lt;LIST PATCH HERE&gt;</v>
      </c>
      <c r="N123" s="528"/>
      <c r="O123" s="304" t="str">
        <f>IF('Fun Patches'!R7="A","A"," ")</f>
        <v xml:space="preserve"> </v>
      </c>
      <c r="Q123" s="522" t="str">
        <f>'Fun Patches'!C37</f>
        <v>&lt;LIST PATCH HERE&gt;</v>
      </c>
      <c r="R123" s="528"/>
      <c r="S123" s="304" t="str">
        <f>IF('Fun Patches'!R37="A","A"," ")</f>
        <v xml:space="preserve"> </v>
      </c>
    </row>
    <row r="124" spans="1:22" x14ac:dyDescent="0.2">
      <c r="A124" s="292">
        <v>5</v>
      </c>
      <c r="B124" s="293" t="str">
        <f>Badges!C371</f>
        <v>Make your masterpiece-and show</v>
      </c>
      <c r="C124" s="294"/>
      <c r="E124" s="292"/>
      <c r="F124" s="293" t="str">
        <f>Badges!C442</f>
        <v>Make a soup, stew, or other</v>
      </c>
      <c r="G124" s="295" t="str">
        <f>IF(Badges!R442="A","A"," ")</f>
        <v xml:space="preserve"> </v>
      </c>
      <c r="I124" s="292"/>
      <c r="J124" s="293" t="str">
        <f>Badges!C518</f>
        <v>Go straight to the source</v>
      </c>
      <c r="K124" s="295" t="str">
        <f>IF(Badges!R518="A","A"," ")</f>
        <v xml:space="preserve"> </v>
      </c>
      <c r="M124" s="522" t="str">
        <f>'Fun Patches'!C8</f>
        <v>&lt;LIST PATCH HERE&gt;</v>
      </c>
      <c r="N124" s="528"/>
      <c r="O124" s="304" t="str">
        <f>IF('Fun Patches'!R8="A","A"," ")</f>
        <v xml:space="preserve"> </v>
      </c>
      <c r="Q124" s="522" t="str">
        <f>'Fun Patches'!C38</f>
        <v>&lt;LIST PATCH HERE&gt;</v>
      </c>
      <c r="R124" s="528"/>
      <c r="S124" s="304" t="str">
        <f>IF('Fun Patches'!R38="A","A"," ")</f>
        <v xml:space="preserve"> </v>
      </c>
    </row>
    <row r="125" spans="1:22" x14ac:dyDescent="0.2">
      <c r="A125" s="292"/>
      <c r="B125" s="293" t="str">
        <f>Badges!C372</f>
        <v>Host an art show at a group</v>
      </c>
      <c r="C125" s="295" t="str">
        <f>IF(Badges!R372="A","A"," ")</f>
        <v xml:space="preserve"> </v>
      </c>
      <c r="E125" s="292"/>
      <c r="F125" s="293" t="str">
        <f>Badges!C443</f>
        <v>Make three dishes for one meal</v>
      </c>
      <c r="G125" s="295" t="str">
        <f>IF(Badges!R443="A","A"," ")</f>
        <v xml:space="preserve"> </v>
      </c>
      <c r="I125" s="292"/>
      <c r="J125" s="293" t="str">
        <f>Badges!C519</f>
        <v>Get associated</v>
      </c>
      <c r="K125" s="295" t="str">
        <f>IF(Badges!R519="A","A"," ")</f>
        <v xml:space="preserve"> </v>
      </c>
      <c r="M125" s="522" t="str">
        <f>'Fun Patches'!C9</f>
        <v>&lt;LIST PATCH HERE&gt;</v>
      </c>
      <c r="N125" s="528"/>
      <c r="O125" s="304" t="str">
        <f>IF('Fun Patches'!R9="A","A"," ")</f>
        <v xml:space="preserve"> </v>
      </c>
      <c r="Q125" s="522" t="str">
        <f>'Fun Patches'!C39</f>
        <v>&lt;LIST PATCH HERE&gt;</v>
      </c>
      <c r="R125" s="528"/>
      <c r="S125" s="304" t="str">
        <f>IF('Fun Patches'!R39="A","A"," ")</f>
        <v xml:space="preserve"> </v>
      </c>
    </row>
    <row r="126" spans="1:22" x14ac:dyDescent="0.2">
      <c r="A126" s="292"/>
      <c r="B126" s="293" t="str">
        <f>Badges!C373</f>
        <v>Host an art gallery party at</v>
      </c>
      <c r="C126" s="295" t="str">
        <f>IF(Badges!R373="A","A"," ")</f>
        <v xml:space="preserve"> </v>
      </c>
      <c r="E126" s="500" t="str">
        <f>Badges!B446</f>
        <v>Junior First Aid</v>
      </c>
      <c r="F126" s="501"/>
      <c r="G126" s="501"/>
      <c r="I126" s="292"/>
      <c r="J126" s="293" t="str">
        <f>Badges!C520</f>
        <v>Read all about it</v>
      </c>
      <c r="K126" s="295" t="str">
        <f>IF(Badges!R520="A","A"," ")</f>
        <v xml:space="preserve"> </v>
      </c>
      <c r="M126" s="522" t="str">
        <f>'Fun Patches'!C10</f>
        <v>&lt;LIST PATCH HERE&gt;</v>
      </c>
      <c r="N126" s="528"/>
      <c r="O126" s="304" t="str">
        <f>IF('Fun Patches'!R10="A","A"," ")</f>
        <v xml:space="preserve"> </v>
      </c>
      <c r="Q126" s="522" t="str">
        <f>'Fun Patches'!C40</f>
        <v>&lt;LIST PATCH HERE&gt;</v>
      </c>
      <c r="R126" s="528"/>
      <c r="S126" s="304" t="str">
        <f>IF('Fun Patches'!R40="A","A"," ")</f>
        <v xml:space="preserve"> </v>
      </c>
    </row>
    <row r="127" spans="1:22" x14ac:dyDescent="0.2">
      <c r="A127" s="292"/>
      <c r="B127" s="293" t="str">
        <f>Badges!C374</f>
        <v>Create a special art scrapbook</v>
      </c>
      <c r="C127" s="295" t="str">
        <f>IF(Badges!R374="A","A"," ")</f>
        <v xml:space="preserve"> </v>
      </c>
      <c r="E127" s="292">
        <v>1</v>
      </c>
      <c r="F127" s="293" t="str">
        <f>Badges!C447</f>
        <v>Learn the first steps to take in an</v>
      </c>
      <c r="G127" s="294"/>
      <c r="I127" s="292">
        <v>2</v>
      </c>
      <c r="J127" s="293" t="str">
        <f>Badges!C521</f>
        <v>Learn the basics of running a</v>
      </c>
      <c r="K127" s="294"/>
      <c r="M127" s="522" t="str">
        <f>'Fun Patches'!C11</f>
        <v>&lt;LIST PATCH HERE&gt;</v>
      </c>
      <c r="N127" s="528"/>
      <c r="O127" s="304" t="str">
        <f>IF('Fun Patches'!R11="A","A"," ")</f>
        <v xml:space="preserve"> </v>
      </c>
      <c r="Q127" s="522" t="str">
        <f>'Fun Patches'!C41</f>
        <v>&lt;LIST PATCH HERE&gt;</v>
      </c>
      <c r="R127" s="528"/>
      <c r="S127" s="304" t="str">
        <f>IF('Fun Patches'!R41="A","A"," ")</f>
        <v xml:space="preserve"> </v>
      </c>
    </row>
    <row r="128" spans="1:22" x14ac:dyDescent="0.2">
      <c r="A128" s="500" t="str">
        <f>Badges!B377</f>
        <v>Practice with Purpose</v>
      </c>
      <c r="B128" s="501"/>
      <c r="C128" s="501"/>
      <c r="E128" s="292"/>
      <c r="F128" s="293" t="str">
        <f>Badges!C448</f>
        <v>Make posters</v>
      </c>
      <c r="G128" s="295" t="str">
        <f>IF(Badges!R448="A","A"," ")</f>
        <v xml:space="preserve"> </v>
      </c>
      <c r="I128" s="292"/>
      <c r="J128" s="293" t="str">
        <f>Badges!C522</f>
        <v>Follow in someone's footsteps</v>
      </c>
      <c r="K128" s="295" t="str">
        <f>IF(Badges!R522="A","A"," ")</f>
        <v xml:space="preserve"> </v>
      </c>
      <c r="M128" s="522" t="str">
        <f>'Fun Patches'!C12</f>
        <v>&lt;LIST PATCH HERE&gt;</v>
      </c>
      <c r="N128" s="528"/>
      <c r="O128" s="304" t="str">
        <f>IF('Fun Patches'!R12="A","A"," ")</f>
        <v xml:space="preserve"> </v>
      </c>
      <c r="Q128" s="522" t="str">
        <f>'Fun Patches'!C42</f>
        <v>&lt;LIST PATCH HERE&gt;</v>
      </c>
      <c r="R128" s="528"/>
      <c r="S128" s="304" t="str">
        <f>IF('Fun Patches'!R42="A","A"," ")</f>
        <v xml:space="preserve"> </v>
      </c>
    </row>
    <row r="129" spans="1:19" x14ac:dyDescent="0.2">
      <c r="A129" s="292">
        <v>1</v>
      </c>
      <c r="B129" s="293" t="str">
        <f>Badges!C378</f>
        <v>Decide on your goal</v>
      </c>
      <c r="C129" s="294"/>
      <c r="E129" s="292"/>
      <c r="F129" s="293" t="str">
        <f>Badges!C449</f>
        <v>Create a skit</v>
      </c>
      <c r="G129" s="295" t="str">
        <f>IF(Badges!R449="A","A"," ")</f>
        <v xml:space="preserve"> </v>
      </c>
      <c r="I129" s="292"/>
      <c r="J129" s="293" t="str">
        <f>Badges!C523</f>
        <v>Get on the phone</v>
      </c>
      <c r="K129" s="295" t="str">
        <f>IF(Badges!R523="A","A"," ")</f>
        <v xml:space="preserve"> </v>
      </c>
      <c r="M129" s="522" t="str">
        <f>'Fun Patches'!C13</f>
        <v>&lt;LIST PATCH HERE&gt;</v>
      </c>
      <c r="N129" s="528"/>
      <c r="O129" s="304" t="str">
        <f>IF('Fun Patches'!R13="A","A"," ")</f>
        <v xml:space="preserve"> </v>
      </c>
      <c r="Q129" s="522" t="str">
        <f>'Fun Patches'!C43</f>
        <v>&lt;LIST PATCH HERE&gt;</v>
      </c>
      <c r="R129" s="528"/>
      <c r="S129" s="304" t="str">
        <f>IF('Fun Patches'!R43="A","A"," ")</f>
        <v xml:space="preserve"> </v>
      </c>
    </row>
    <row r="130" spans="1:19" x14ac:dyDescent="0.2">
      <c r="A130" s="292"/>
      <c r="B130" s="293" t="str">
        <f>Badges!C379</f>
        <v>Ask a coach for advice</v>
      </c>
      <c r="C130" s="295" t="str">
        <f>IF(Badges!R379="A","A"," ")</f>
        <v xml:space="preserve"> </v>
      </c>
      <c r="E130" s="292"/>
      <c r="F130" s="293" t="str">
        <f>Badges!C450</f>
        <v xml:space="preserve">Make a short video  </v>
      </c>
      <c r="G130" s="295" t="str">
        <f>IF(Badges!R450="A","A"," ")</f>
        <v xml:space="preserve"> </v>
      </c>
      <c r="I130" s="292"/>
      <c r="J130" s="293" t="str">
        <f>Badges!C524</f>
        <v>Invite an expert speaker</v>
      </c>
      <c r="K130" s="295" t="str">
        <f>IF(Badges!R524="A","A"," ")</f>
        <v xml:space="preserve"> </v>
      </c>
      <c r="M130" s="522" t="str">
        <f>'Fun Patches'!C14</f>
        <v>&lt;LIST PATCH HERE&gt;</v>
      </c>
      <c r="N130" s="528"/>
      <c r="O130" s="304" t="str">
        <f>IF('Fun Patches'!R14="A","A"," ")</f>
        <v xml:space="preserve"> </v>
      </c>
      <c r="Q130" s="522" t="str">
        <f>'Fun Patches'!C44</f>
        <v>&lt;LIST PATCH HERE&gt;</v>
      </c>
      <c r="R130" s="528"/>
      <c r="S130" s="304" t="str">
        <f>IF('Fun Patches'!R44="A","A"," ")</f>
        <v xml:space="preserve"> </v>
      </c>
    </row>
    <row r="131" spans="1:19" x14ac:dyDescent="0.2">
      <c r="A131" s="292"/>
      <c r="B131" s="293" t="str">
        <f>Badges!C380</f>
        <v>Speak to a trainer at a gym or</v>
      </c>
      <c r="C131" s="295" t="str">
        <f>IF(Badges!R380="A","A"," ")</f>
        <v xml:space="preserve"> </v>
      </c>
      <c r="E131" s="292">
        <v>2</v>
      </c>
      <c r="F131" s="293" t="str">
        <f>Badges!C451</f>
        <v>Talk to first responders</v>
      </c>
      <c r="G131" s="294"/>
      <c r="I131" s="292">
        <v>3</v>
      </c>
      <c r="J131" s="293" t="str">
        <f>Badges!C525</f>
        <v>Find out what kind of support</v>
      </c>
      <c r="K131" s="294"/>
      <c r="M131" s="522" t="str">
        <f>'Fun Patches'!C15</f>
        <v>&lt;LIST PATCH HERE&gt;</v>
      </c>
      <c r="N131" s="528"/>
      <c r="O131" s="304" t="str">
        <f>IF('Fun Patches'!R15="A","A"," ")</f>
        <v xml:space="preserve"> </v>
      </c>
      <c r="Q131" s="522" t="str">
        <f>'Fun Patches'!C45</f>
        <v>&lt;LIST PATCH HERE&gt;</v>
      </c>
      <c r="R131" s="528"/>
      <c r="S131" s="304" t="str">
        <f>IF('Fun Patches'!R45="A","A"," ")</f>
        <v xml:space="preserve"> </v>
      </c>
    </row>
    <row r="132" spans="1:19" x14ac:dyDescent="0.2">
      <c r="A132" s="292"/>
      <c r="B132" s="293" t="str">
        <f>Badges!C381</f>
        <v>Talk with a physical education or</v>
      </c>
      <c r="C132" s="295" t="str">
        <f>IF(Badges!R381="A","A"," ")</f>
        <v xml:space="preserve"> </v>
      </c>
      <c r="E132" s="292"/>
      <c r="F132" s="293" t="str">
        <f>Badges!C452</f>
        <v>Talk to an EMT or firefighter</v>
      </c>
      <c r="G132" s="295" t="str">
        <f>IF(Badges!R452="A","A"," ")</f>
        <v xml:space="preserve"> </v>
      </c>
      <c r="I132" s="292"/>
      <c r="J132" s="293" t="str">
        <f>Badges!C526</f>
        <v>Take it to the bank</v>
      </c>
      <c r="K132" s="295" t="str">
        <f>IF(Badges!R526="A","A"," ")</f>
        <v xml:space="preserve"> </v>
      </c>
      <c r="M132" s="522" t="str">
        <f>'Fun Patches'!C16</f>
        <v>&lt;LIST PATCH HERE&gt;</v>
      </c>
      <c r="N132" s="528"/>
      <c r="O132" s="304" t="str">
        <f>IF('Fun Patches'!R16="A","A"," ")</f>
        <v xml:space="preserve"> </v>
      </c>
      <c r="Q132" s="522" t="str">
        <f>'Fun Patches'!C46</f>
        <v>&lt;LIST PATCH HERE&gt;</v>
      </c>
      <c r="R132" s="528"/>
      <c r="S132" s="304" t="str">
        <f>IF('Fun Patches'!R46="A","A"," ")</f>
        <v xml:space="preserve"> </v>
      </c>
    </row>
    <row r="133" spans="1:19" x14ac:dyDescent="0.2">
      <c r="A133" s="292">
        <v>2</v>
      </c>
      <c r="B133" s="293" t="str">
        <f>Badges!C382</f>
        <v>Increase your endurance</v>
      </c>
      <c r="C133" s="294"/>
      <c r="E133" s="292"/>
      <c r="F133" s="293" t="str">
        <f>Badges!C453</f>
        <v>Talk to police officers</v>
      </c>
      <c r="G133" s="295" t="str">
        <f>IF(Badges!R453="A","A"," ")</f>
        <v xml:space="preserve"> </v>
      </c>
      <c r="I133" s="292"/>
      <c r="J133" s="293" t="str">
        <f>Badges!C527</f>
        <v>Meet the Chamber of Commerce</v>
      </c>
      <c r="K133" s="295" t="str">
        <f>IF(Badges!R527="A","A"," ")</f>
        <v xml:space="preserve"> </v>
      </c>
      <c r="M133" s="529" t="str">
        <f>'Fun Patches'!C17</f>
        <v>&lt;LIST PATCH HERE&gt;</v>
      </c>
      <c r="N133" s="530"/>
      <c r="O133" s="295" t="str">
        <f>IF('Fun Patches'!R17="A","A"," ")</f>
        <v xml:space="preserve"> </v>
      </c>
      <c r="Q133" s="529" t="str">
        <f>'Fun Patches'!C47</f>
        <v>&lt;LIST PATCH HERE&gt;</v>
      </c>
      <c r="R133" s="530"/>
      <c r="S133" s="295" t="str">
        <f>IF('Fun Patches'!R47="A","A"," ")</f>
        <v xml:space="preserve"> </v>
      </c>
    </row>
    <row r="134" spans="1:19" x14ac:dyDescent="0.2">
      <c r="A134" s="292"/>
      <c r="B134" s="293" t="str">
        <f>Badges!C383</f>
        <v>Run</v>
      </c>
      <c r="C134" s="295" t="str">
        <f>IF(Badges!R383="A","A"," ")</f>
        <v xml:space="preserve"> </v>
      </c>
      <c r="E134" s="292"/>
      <c r="F134" s="293" t="str">
        <f>Badges!C454</f>
        <v>Tour an emergency room or</v>
      </c>
      <c r="G134" s="295" t="str">
        <f>IF(Badges!R454="A","A"," ")</f>
        <v xml:space="preserve"> </v>
      </c>
      <c r="I134" s="292"/>
      <c r="J134" s="293" t="str">
        <f>Badges!C528</f>
        <v>Find out about the Small</v>
      </c>
      <c r="K134" s="295" t="str">
        <f>IF(Badges!R528="A","A"," ")</f>
        <v xml:space="preserve"> </v>
      </c>
      <c r="M134" s="522" t="str">
        <f>'Fun Patches'!C18</f>
        <v>&lt;LIST PATCH HERE&gt;</v>
      </c>
      <c r="N134" s="528"/>
      <c r="O134" s="304" t="str">
        <f>IF('Fun Patches'!R18="A","A"," ")</f>
        <v xml:space="preserve"> </v>
      </c>
      <c r="Q134" s="522" t="str">
        <f>'Fun Patches'!C48</f>
        <v>&lt;LIST PATCH HERE&gt;</v>
      </c>
      <c r="R134" s="528"/>
      <c r="S134" s="304" t="str">
        <f>IF('Fun Patches'!R48="A","A"," ")</f>
        <v xml:space="preserve"> </v>
      </c>
    </row>
    <row r="135" spans="1:19" x14ac:dyDescent="0.2">
      <c r="A135" s="292"/>
      <c r="B135" s="293" t="str">
        <f>Badges!C384</f>
        <v>Dance</v>
      </c>
      <c r="C135" s="295" t="str">
        <f>IF(Badges!R384="A","A"," ")</f>
        <v xml:space="preserve"> </v>
      </c>
      <c r="E135" s="292">
        <v>3</v>
      </c>
      <c r="F135" s="293" t="str">
        <f>Badges!C455</f>
        <v>Make a portable first aid kit</v>
      </c>
      <c r="G135" s="294"/>
      <c r="I135" s="292">
        <v>4</v>
      </c>
      <c r="J135" s="293" t="str">
        <f>Badges!C529</f>
        <v>Investigate what makes great</v>
      </c>
      <c r="K135" s="294"/>
      <c r="M135" s="522" t="str">
        <f>'Fun Patches'!C19</f>
        <v>&lt;LIST PATCH HERE&gt;</v>
      </c>
      <c r="N135" s="528"/>
      <c r="O135" s="304" t="str">
        <f>IF('Fun Patches'!R19="A","A"," ")</f>
        <v xml:space="preserve"> </v>
      </c>
      <c r="Q135" s="522" t="str">
        <f>'Fun Patches'!C49</f>
        <v>&lt;LIST PATCH HERE&gt;</v>
      </c>
      <c r="R135" s="528"/>
      <c r="S135" s="304" t="str">
        <f>IF('Fun Patches'!R49="A","A"," ")</f>
        <v xml:space="preserve"> </v>
      </c>
    </row>
    <row r="136" spans="1:19" x14ac:dyDescent="0.2">
      <c r="A136" s="292"/>
      <c r="B136" s="293" t="str">
        <f>Badges!C385</f>
        <v>Work out routine!</v>
      </c>
      <c r="C136" s="295" t="str">
        <f>IF(Badges!R385="A","A"," ")</f>
        <v xml:space="preserve"> </v>
      </c>
      <c r="E136" s="292"/>
      <c r="F136" s="293" t="str">
        <f>Badges!C456</f>
        <v xml:space="preserve">Make a first aid kit that fits in </v>
      </c>
      <c r="G136" s="295" t="str">
        <f>IF(Badges!R456="A","A"," ")</f>
        <v xml:space="preserve"> </v>
      </c>
      <c r="I136" s="292"/>
      <c r="J136" s="293" t="str">
        <f>Badges!C530</f>
        <v>Create a customer-service pledge</v>
      </c>
      <c r="K136" s="295" t="str">
        <f>IF(Badges!R530="A","A"," ")</f>
        <v xml:space="preserve"> </v>
      </c>
      <c r="M136" s="522" t="str">
        <f>'Fun Patches'!C20</f>
        <v>&lt;LIST PATCH HERE&gt;</v>
      </c>
      <c r="N136" s="528"/>
      <c r="O136" s="304" t="str">
        <f>IF('Fun Patches'!R20="A","A"," ")</f>
        <v xml:space="preserve"> </v>
      </c>
      <c r="Q136" s="522" t="str">
        <f>'Fun Patches'!C50</f>
        <v>&lt;LIST PATCH HERE&gt;</v>
      </c>
      <c r="R136" s="528"/>
      <c r="S136" s="304" t="str">
        <f>IF('Fun Patches'!R50="A","A"," ")</f>
        <v xml:space="preserve"> </v>
      </c>
    </row>
    <row r="137" spans="1:19" x14ac:dyDescent="0.2">
      <c r="A137" s="302"/>
      <c r="B137" s="318"/>
      <c r="C137" s="328"/>
      <c r="E137" s="292"/>
      <c r="F137" s="293" t="str">
        <f>Badges!C457</f>
        <v>Make a kit that fits in a car's</v>
      </c>
      <c r="G137" s="295" t="str">
        <f>IF(Badges!R457="A","A"," ")</f>
        <v xml:space="preserve"> </v>
      </c>
      <c r="I137" s="292"/>
      <c r="J137" s="293" t="str">
        <f>Badges!C531</f>
        <v>Learn from the best</v>
      </c>
      <c r="K137" s="295" t="str">
        <f>IF(Badges!R531="A","A"," ")</f>
        <v xml:space="preserve"> </v>
      </c>
      <c r="M137" s="522" t="str">
        <f>'Fun Patches'!C21</f>
        <v>&lt;LIST PATCH HERE&gt;</v>
      </c>
      <c r="N137" s="528"/>
      <c r="O137" s="304" t="str">
        <f>IF('Fun Patches'!R21="A","A"," ")</f>
        <v xml:space="preserve"> </v>
      </c>
      <c r="Q137" s="522" t="str">
        <f>'Fun Patches'!C51</f>
        <v>&lt;LIST PATCH HERE&gt;</v>
      </c>
      <c r="R137" s="528"/>
      <c r="S137" s="304" t="str">
        <f>IF('Fun Patches'!R51="A","A"," ")</f>
        <v xml:space="preserve"> </v>
      </c>
    </row>
    <row r="138" spans="1:19" x14ac:dyDescent="0.2">
      <c r="A138" s="302"/>
      <c r="B138" s="318"/>
      <c r="C138" s="328"/>
      <c r="E138" s="292"/>
      <c r="F138" s="293" t="str">
        <f>Badges!C458</f>
        <v>Make a personal kit</v>
      </c>
      <c r="G138" s="295" t="str">
        <f>IF(Badges!R458="A","A"," ")</f>
        <v xml:space="preserve"> </v>
      </c>
      <c r="I138" s="292"/>
      <c r="J138" s="293" t="str">
        <f>Badges!C532</f>
        <v>Invite some experts</v>
      </c>
      <c r="K138" s="295" t="str">
        <f>IF(Badges!R532="A","A"," ")</f>
        <v xml:space="preserve"> </v>
      </c>
      <c r="M138" s="522" t="str">
        <f>'Fun Patches'!C22</f>
        <v>&lt;LIST PATCH HERE&gt;</v>
      </c>
      <c r="N138" s="528"/>
      <c r="O138" s="304" t="str">
        <f>IF('Fun Patches'!R22="A","A"," ")</f>
        <v xml:space="preserve"> </v>
      </c>
      <c r="Q138" s="522" t="str">
        <f>'Fun Patches'!C52</f>
        <v>&lt;LIST PATCH HERE&gt;</v>
      </c>
      <c r="R138" s="528"/>
      <c r="S138" s="304" t="str">
        <f>IF('Fun Patches'!R52="A","A"," ")</f>
        <v xml:space="preserve"> </v>
      </c>
    </row>
    <row r="139" spans="1:19" x14ac:dyDescent="0.2">
      <c r="A139" s="302"/>
      <c r="B139" s="318"/>
      <c r="C139" s="328"/>
      <c r="E139" s="302"/>
      <c r="F139" s="332"/>
      <c r="G139" s="328"/>
      <c r="H139" s="299"/>
      <c r="I139" s="302"/>
      <c r="J139" s="332"/>
      <c r="K139" s="328"/>
      <c r="L139" s="373"/>
      <c r="M139" s="522" t="str">
        <f>'Fun Patches'!C23</f>
        <v>&lt;LIST PATCH HERE&gt;</v>
      </c>
      <c r="N139" s="528"/>
      <c r="O139" s="304" t="str">
        <f>IF('Fun Patches'!R23="A","A"," ")</f>
        <v xml:space="preserve"> </v>
      </c>
      <c r="Q139" s="522" t="str">
        <f>'Fun Patches'!C53</f>
        <v>&lt;LIST PATCH HERE&gt;</v>
      </c>
      <c r="R139" s="528"/>
      <c r="S139" s="304" t="str">
        <f>IF('Fun Patches'!R53="A","A"," ")</f>
        <v xml:space="preserve"> </v>
      </c>
    </row>
    <row r="140" spans="1:19" x14ac:dyDescent="0.2">
      <c r="A140" s="302"/>
      <c r="B140" s="318"/>
      <c r="C140" s="328"/>
      <c r="E140" s="302"/>
      <c r="F140" s="331"/>
      <c r="G140" s="371"/>
      <c r="H140" s="299"/>
      <c r="I140" s="302"/>
      <c r="J140" s="331"/>
      <c r="K140" s="371"/>
      <c r="L140" s="299"/>
      <c r="M140" s="522" t="str">
        <f>'Fun Patches'!C24</f>
        <v>&lt;LIST PATCH HERE&gt;</v>
      </c>
      <c r="N140" s="528"/>
      <c r="O140" s="304" t="str">
        <f>IF('Fun Patches'!R24="A","A"," ")</f>
        <v xml:space="preserve"> </v>
      </c>
      <c r="Q140" s="522" t="str">
        <f>'Fun Patches'!C54</f>
        <v>&lt;LIST PATCH HERE&gt;</v>
      </c>
      <c r="R140" s="528"/>
      <c r="S140" s="304" t="str">
        <f>IF('Fun Patches'!R54="A","A"," ")</f>
        <v xml:space="preserve"> </v>
      </c>
    </row>
    <row r="141" spans="1:19" ht="23.25" x14ac:dyDescent="0.35">
      <c r="A141" s="507" t="str">
        <f ca="1">MID(CELL("filename",A78),FIND(IF(ISERROR(FIND("]",CELL("filename",A78))),"$","]"),CELL("filename",A78))+1,256)</f>
        <v>Junior 15</v>
      </c>
      <c r="B141" s="507"/>
      <c r="C141" s="507"/>
      <c r="E141" s="531" t="s">
        <v>599</v>
      </c>
      <c r="F141" s="532"/>
      <c r="G141" s="533"/>
      <c r="I141" s="531" t="s">
        <v>599</v>
      </c>
      <c r="J141" s="532"/>
      <c r="K141" s="533"/>
      <c r="M141" s="531" t="s">
        <v>599</v>
      </c>
      <c r="N141" s="532"/>
      <c r="O141" s="533"/>
      <c r="Q141" s="531" t="s">
        <v>599</v>
      </c>
      <c r="R141" s="532"/>
      <c r="S141" s="533"/>
    </row>
    <row r="142" spans="1:19" x14ac:dyDescent="0.2">
      <c r="A142" s="287"/>
      <c r="B142" s="288"/>
      <c r="C142" s="289" t="s">
        <v>55</v>
      </c>
      <c r="E142" s="305" t="str">
        <f>'Council Own'!B30</f>
        <v>&lt;&lt;List Badge Here&gt;&gt;</v>
      </c>
      <c r="F142" s="305"/>
      <c r="G142" s="305"/>
      <c r="I142" s="305" t="str">
        <f>'Council Own'!B54</f>
        <v>&lt;&lt;List Badge Here&gt;&gt;</v>
      </c>
      <c r="J142" s="305"/>
      <c r="K142" s="305"/>
      <c r="M142" s="305" t="str">
        <f>'Council Own'!B78</f>
        <v>&lt;&lt;List Badge Here&gt;&gt;</v>
      </c>
      <c r="N142" s="305"/>
      <c r="O142" s="305"/>
      <c r="Q142" s="305" t="str">
        <f>'Council Own'!B102</f>
        <v>&lt;&lt;List Badge Here&gt;&gt;</v>
      </c>
      <c r="R142" s="305"/>
      <c r="S142" s="305"/>
    </row>
    <row r="143" spans="1:19" x14ac:dyDescent="0.2">
      <c r="A143" s="524" t="s">
        <v>599</v>
      </c>
      <c r="B143" s="525"/>
      <c r="C143" s="526"/>
      <c r="E143" s="292">
        <v>1</v>
      </c>
      <c r="F143" s="329" t="str">
        <f>'Council Own'!C31</f>
        <v>&lt;List Requirement Here&gt;</v>
      </c>
      <c r="G143" s="304" t="str">
        <f>IF('Council Own'!R31="A","A"," ")</f>
        <v xml:space="preserve"> </v>
      </c>
      <c r="I143" s="292">
        <v>1</v>
      </c>
      <c r="J143" s="329" t="str">
        <f>'Council Own'!C55</f>
        <v>&lt;List Requirement Here&gt;</v>
      </c>
      <c r="K143" s="304" t="str">
        <f>IF('Council Own'!R55="A","A"," ")</f>
        <v xml:space="preserve"> </v>
      </c>
      <c r="M143" s="292">
        <v>1</v>
      </c>
      <c r="N143" s="329" t="str">
        <f>'Council Own'!C79</f>
        <v>&lt;List Requirement Here&gt;</v>
      </c>
      <c r="O143" s="304" t="str">
        <f>IF('Council Own'!R79="A","A"," ")</f>
        <v xml:space="preserve"> </v>
      </c>
      <c r="Q143" s="292">
        <v>1</v>
      </c>
      <c r="R143" s="329" t="str">
        <f>'Council Own'!C103</f>
        <v>&lt;List Requirement Here&gt;</v>
      </c>
      <c r="S143" s="304" t="str">
        <f>IF('Council Own'!R103="A","A"," ")</f>
        <v xml:space="preserve"> </v>
      </c>
    </row>
    <row r="144" spans="1:19" x14ac:dyDescent="0.2">
      <c r="A144" s="546" t="str">
        <f>'Council Own'!B6</f>
        <v>&lt;&lt;List Badge Here&gt;&gt;</v>
      </c>
      <c r="B144" s="547"/>
      <c r="C144" s="297" t="str">
        <f>IF('Council Own'!R28="C","C",IF('Council Own'!R28="P","P",""))</f>
        <v/>
      </c>
      <c r="E144" s="292"/>
      <c r="F144" s="329" t="str">
        <f>'Council Own'!C32</f>
        <v>&lt;List Requirement Here&gt;</v>
      </c>
      <c r="G144" s="304" t="str">
        <f>IF('Council Own'!R32="A","A"," ")</f>
        <v xml:space="preserve"> </v>
      </c>
      <c r="I144" s="292"/>
      <c r="J144" s="329" t="str">
        <f>'Council Own'!C56</f>
        <v>&lt;List Requirement Here&gt;</v>
      </c>
      <c r="K144" s="304" t="str">
        <f>IF('Council Own'!R56="A","A"," ")</f>
        <v xml:space="preserve"> </v>
      </c>
      <c r="M144" s="292"/>
      <c r="N144" s="329" t="str">
        <f>'Council Own'!C80</f>
        <v>&lt;List Requirement Here&gt;</v>
      </c>
      <c r="O144" s="304" t="str">
        <f>IF('Council Own'!R80="A","A"," ")</f>
        <v xml:space="preserve"> </v>
      </c>
      <c r="Q144" s="292"/>
      <c r="R144" s="329" t="str">
        <f>'Council Own'!C104</f>
        <v>&lt;List Requirement Here&gt;</v>
      </c>
      <c r="S144" s="304" t="str">
        <f>IF('Council Own'!R104="A","A"," ")</f>
        <v xml:space="preserve"> </v>
      </c>
    </row>
    <row r="145" spans="1:19" x14ac:dyDescent="0.2">
      <c r="A145" s="546" t="str">
        <f>'Council Own'!B30</f>
        <v>&lt;&lt;List Badge Here&gt;&gt;</v>
      </c>
      <c r="B145" s="547"/>
      <c r="C145" s="297" t="str">
        <f>IF('Council Own'!R52="C","C",IF('Council Own'!R52="P","P",""))</f>
        <v/>
      </c>
      <c r="E145" s="292"/>
      <c r="F145" s="329" t="str">
        <f>'Council Own'!C33</f>
        <v>&lt;List Requirement Here&gt;</v>
      </c>
      <c r="G145" s="304" t="str">
        <f>IF('Council Own'!R33="A","A"," ")</f>
        <v xml:space="preserve"> </v>
      </c>
      <c r="I145" s="292"/>
      <c r="J145" s="329" t="str">
        <f>'Council Own'!C57</f>
        <v>&lt;List Requirement Here&gt;</v>
      </c>
      <c r="K145" s="304" t="str">
        <f>IF('Council Own'!R57="A","A"," ")</f>
        <v xml:space="preserve"> </v>
      </c>
      <c r="M145" s="292"/>
      <c r="N145" s="329" t="str">
        <f>'Council Own'!C81</f>
        <v>&lt;List Requirement Here&gt;</v>
      </c>
      <c r="O145" s="304" t="str">
        <f>IF('Council Own'!R81="A","A"," ")</f>
        <v xml:space="preserve"> </v>
      </c>
      <c r="Q145" s="292"/>
      <c r="R145" s="329" t="str">
        <f>'Council Own'!C105</f>
        <v>&lt;List Requirement Here&gt;</v>
      </c>
      <c r="S145" s="304" t="str">
        <f>IF('Council Own'!R105="A","A"," ")</f>
        <v xml:space="preserve"> </v>
      </c>
    </row>
    <row r="146" spans="1:19" x14ac:dyDescent="0.2">
      <c r="A146" s="546" t="str">
        <f>'Council Own'!B54</f>
        <v>&lt;&lt;List Badge Here&gt;&gt;</v>
      </c>
      <c r="B146" s="547"/>
      <c r="C146" s="297" t="str">
        <f>IF('Council Own'!R76="C","C",IF('Council Own'!R76="P","P",""))</f>
        <v/>
      </c>
      <c r="E146" s="292"/>
      <c r="F146" s="329" t="str">
        <f>'Council Own'!C34</f>
        <v>&lt;List Requirement Here&gt;</v>
      </c>
      <c r="G146" s="304" t="str">
        <f>IF('Council Own'!R34="A","A"," ")</f>
        <v xml:space="preserve"> </v>
      </c>
      <c r="I146" s="292"/>
      <c r="J146" s="329" t="str">
        <f>'Council Own'!C58</f>
        <v>&lt;List Requirement Here&gt;</v>
      </c>
      <c r="K146" s="304" t="str">
        <f>IF('Council Own'!R58="A","A"," ")</f>
        <v xml:space="preserve"> </v>
      </c>
      <c r="M146" s="292"/>
      <c r="N146" s="329" t="str">
        <f>'Council Own'!C82</f>
        <v>&lt;List Requirement Here&gt;</v>
      </c>
      <c r="O146" s="304" t="str">
        <f>IF('Council Own'!R82="A","A"," ")</f>
        <v xml:space="preserve"> </v>
      </c>
      <c r="Q146" s="292"/>
      <c r="R146" s="329" t="str">
        <f>'Council Own'!C106</f>
        <v>&lt;List Requirement Here&gt;</v>
      </c>
      <c r="S146" s="304" t="str">
        <f>IF('Council Own'!R106="A","A"," ")</f>
        <v xml:space="preserve"> </v>
      </c>
    </row>
    <row r="147" spans="1:19" ht="12.75" customHeight="1" x14ac:dyDescent="0.2">
      <c r="A147" s="546" t="str">
        <f>'Council Own'!B78</f>
        <v>&lt;&lt;List Badge Here&gt;&gt;</v>
      </c>
      <c r="B147" s="547"/>
      <c r="C147" s="297" t="str">
        <f>IF('Council Own'!R100="C","C",IF('Council Own'!R100="P","P",""))</f>
        <v/>
      </c>
      <c r="E147" s="292">
        <v>2</v>
      </c>
      <c r="F147" s="329" t="str">
        <f>'Council Own'!C35</f>
        <v>&lt;List Requirement Here&gt;</v>
      </c>
      <c r="G147" s="304" t="str">
        <f>IF('Council Own'!R35="A","A"," ")</f>
        <v xml:space="preserve"> </v>
      </c>
      <c r="I147" s="292">
        <v>2</v>
      </c>
      <c r="J147" s="329" t="str">
        <f>'Council Own'!C59</f>
        <v>&lt;List Requirement Here&gt;</v>
      </c>
      <c r="K147" s="304" t="str">
        <f>IF('Council Own'!R59="A","A"," ")</f>
        <v xml:space="preserve"> </v>
      </c>
      <c r="M147" s="292">
        <v>2</v>
      </c>
      <c r="N147" s="329" t="str">
        <f>'Council Own'!C83</f>
        <v>&lt;List Requirement Here&gt;</v>
      </c>
      <c r="O147" s="304" t="str">
        <f>IF('Council Own'!R83="A","A"," ")</f>
        <v xml:space="preserve"> </v>
      </c>
      <c r="Q147" s="292">
        <v>2</v>
      </c>
      <c r="R147" s="329" t="str">
        <f>'Council Own'!C107</f>
        <v>&lt;List Requirement Here&gt;</v>
      </c>
      <c r="S147" s="304" t="str">
        <f>IF('Council Own'!R107="A","A"," ")</f>
        <v xml:space="preserve"> </v>
      </c>
    </row>
    <row r="148" spans="1:19" ht="12.75" customHeight="1" x14ac:dyDescent="0.2">
      <c r="A148" s="546" t="str">
        <f>'Council Own'!B102</f>
        <v>&lt;&lt;List Badge Here&gt;&gt;</v>
      </c>
      <c r="B148" s="547"/>
      <c r="C148" s="297" t="str">
        <f>IF('Council Own'!R124="C","C",IF('Council Own'!R124="P","P",""))</f>
        <v/>
      </c>
      <c r="E148" s="292"/>
      <c r="F148" s="329" t="str">
        <f>'Council Own'!C36</f>
        <v>&lt;List Requirement Here&gt;</v>
      </c>
      <c r="G148" s="304" t="str">
        <f>IF('Council Own'!R36="A","A"," ")</f>
        <v xml:space="preserve"> </v>
      </c>
      <c r="I148" s="292"/>
      <c r="J148" s="329" t="str">
        <f>'Council Own'!C60</f>
        <v>&lt;List Requirement Here&gt;</v>
      </c>
      <c r="K148" s="304" t="str">
        <f>IF('Council Own'!R60="A","A"," ")</f>
        <v xml:space="preserve"> </v>
      </c>
      <c r="M148" s="292"/>
      <c r="N148" s="329" t="str">
        <f>'Council Own'!C84</f>
        <v>&lt;List Requirement Here&gt;</v>
      </c>
      <c r="O148" s="304" t="str">
        <f>IF('Council Own'!R84="A","A"," ")</f>
        <v xml:space="preserve"> </v>
      </c>
      <c r="Q148" s="292"/>
      <c r="R148" s="329" t="str">
        <f>'Council Own'!C108</f>
        <v>&lt;List Requirement Here&gt;</v>
      </c>
      <c r="S148" s="304" t="str">
        <f>IF('Council Own'!R108="A","A"," ")</f>
        <v xml:space="preserve"> </v>
      </c>
    </row>
    <row r="149" spans="1:19" x14ac:dyDescent="0.2">
      <c r="E149" s="292"/>
      <c r="F149" s="329" t="str">
        <f>'Council Own'!C37</f>
        <v>&lt;List Requirement Here&gt;</v>
      </c>
      <c r="G149" s="304" t="str">
        <f>IF('Council Own'!R37="A","A"," ")</f>
        <v xml:space="preserve"> </v>
      </c>
      <c r="I149" s="292"/>
      <c r="J149" s="329" t="str">
        <f>'Council Own'!C61</f>
        <v>&lt;List Requirement Here&gt;</v>
      </c>
      <c r="K149" s="304" t="str">
        <f>IF('Council Own'!R61="A","A"," ")</f>
        <v xml:space="preserve"> </v>
      </c>
      <c r="M149" s="292"/>
      <c r="N149" s="329" t="str">
        <f>'Council Own'!C85</f>
        <v>&lt;List Requirement Here&gt;</v>
      </c>
      <c r="O149" s="304" t="str">
        <f>IF('Council Own'!R85="A","A"," ")</f>
        <v xml:space="preserve"> </v>
      </c>
      <c r="Q149" s="292"/>
      <c r="R149" s="329" t="str">
        <f>'Council Own'!C109</f>
        <v>&lt;List Requirement Here&gt;</v>
      </c>
      <c r="S149" s="304" t="str">
        <f>IF('Council Own'!R109="A","A"," ")</f>
        <v xml:space="preserve"> </v>
      </c>
    </row>
    <row r="150" spans="1:19" x14ac:dyDescent="0.2">
      <c r="A150" s="504" t="s">
        <v>599</v>
      </c>
      <c r="B150" s="504"/>
      <c r="C150" s="504"/>
      <c r="E150" s="292"/>
      <c r="F150" s="329" t="str">
        <f>'Council Own'!C38</f>
        <v>&lt;List Requirement Here&gt;</v>
      </c>
      <c r="G150" s="304" t="str">
        <f>IF('Council Own'!R38="A","A"," ")</f>
        <v xml:space="preserve"> </v>
      </c>
      <c r="I150" s="292"/>
      <c r="J150" s="329" t="str">
        <f>'Council Own'!C62</f>
        <v>&lt;List Requirement Here&gt;</v>
      </c>
      <c r="K150" s="304" t="str">
        <f>IF('Council Own'!R62="A","A"," ")</f>
        <v xml:space="preserve"> </v>
      </c>
      <c r="M150" s="292"/>
      <c r="N150" s="329" t="str">
        <f>'Council Own'!C86</f>
        <v>&lt;List Requirement Here&gt;</v>
      </c>
      <c r="O150" s="304" t="str">
        <f>IF('Council Own'!R86="A","A"," ")</f>
        <v xml:space="preserve"> </v>
      </c>
      <c r="Q150" s="292"/>
      <c r="R150" s="329" t="str">
        <f>'Council Own'!C110</f>
        <v>&lt;List Requirement Here&gt;</v>
      </c>
      <c r="S150" s="304" t="str">
        <f>IF('Council Own'!R110="A","A"," ")</f>
        <v xml:space="preserve"> </v>
      </c>
    </row>
    <row r="151" spans="1:19" x14ac:dyDescent="0.2">
      <c r="A151" s="305" t="str">
        <f>'Council Own'!B6</f>
        <v>&lt;&lt;List Badge Here&gt;&gt;</v>
      </c>
      <c r="B151" s="305"/>
      <c r="C151" s="305"/>
      <c r="E151" s="292">
        <v>3</v>
      </c>
      <c r="F151" s="329" t="str">
        <f>'Council Own'!C39</f>
        <v>&lt;List Requirement Here&gt;</v>
      </c>
      <c r="G151" s="304" t="str">
        <f>IF('Council Own'!R39="A","A"," ")</f>
        <v xml:space="preserve"> </v>
      </c>
      <c r="I151" s="292">
        <v>3</v>
      </c>
      <c r="J151" s="329" t="str">
        <f>'Council Own'!C63</f>
        <v>&lt;List Requirement Here&gt;</v>
      </c>
      <c r="K151" s="304" t="str">
        <f>IF('Council Own'!R63="A","A"," ")</f>
        <v xml:space="preserve"> </v>
      </c>
      <c r="M151" s="292">
        <v>3</v>
      </c>
      <c r="N151" s="329" t="str">
        <f>'Council Own'!C87</f>
        <v>&lt;List Requirement Here&gt;</v>
      </c>
      <c r="O151" s="304" t="str">
        <f>IF('Council Own'!R87="A","A"," ")</f>
        <v xml:space="preserve"> </v>
      </c>
      <c r="Q151" s="292">
        <v>3</v>
      </c>
      <c r="R151" s="329" t="str">
        <f>'Council Own'!C111</f>
        <v>&lt;List Requirement Here&gt;</v>
      </c>
      <c r="S151" s="304" t="str">
        <f>IF('Council Own'!R111="A","A"," ")</f>
        <v xml:space="preserve"> </v>
      </c>
    </row>
    <row r="152" spans="1:19" x14ac:dyDescent="0.2">
      <c r="A152" s="292">
        <v>1</v>
      </c>
      <c r="B152" s="329" t="str">
        <f>'Council Own'!C7</f>
        <v>&lt;List Requirement Here&gt;</v>
      </c>
      <c r="C152" s="304" t="str">
        <f>IF('Council Own'!R7="A","A"," ")</f>
        <v xml:space="preserve"> </v>
      </c>
      <c r="E152" s="292"/>
      <c r="F152" s="329" t="str">
        <f>'Council Own'!C40</f>
        <v>&lt;List Requirement Here&gt;</v>
      </c>
      <c r="G152" s="304" t="str">
        <f>IF('Council Own'!R40="A","A"," ")</f>
        <v xml:space="preserve"> </v>
      </c>
      <c r="I152" s="292"/>
      <c r="J152" s="329" t="str">
        <f>'Council Own'!C64</f>
        <v>&lt;List Requirement Here&gt;</v>
      </c>
      <c r="K152" s="304" t="str">
        <f>IF('Council Own'!R64="A","A"," ")</f>
        <v xml:space="preserve"> </v>
      </c>
      <c r="M152" s="292"/>
      <c r="N152" s="329" t="str">
        <f>'Council Own'!C88</f>
        <v>&lt;List Requirement Here&gt;</v>
      </c>
      <c r="O152" s="304" t="str">
        <f>IF('Council Own'!R88="A","A"," ")</f>
        <v xml:space="preserve"> </v>
      </c>
      <c r="Q152" s="292"/>
      <c r="R152" s="329" t="str">
        <f>'Council Own'!C112</f>
        <v>&lt;List Requirement Here&gt;</v>
      </c>
      <c r="S152" s="304" t="str">
        <f>IF('Council Own'!R112="A","A"," ")</f>
        <v xml:space="preserve"> </v>
      </c>
    </row>
    <row r="153" spans="1:19" x14ac:dyDescent="0.2">
      <c r="A153" s="292"/>
      <c r="B153" s="329" t="str">
        <f>'Council Own'!C8</f>
        <v>&lt;List Requirement Here&gt;</v>
      </c>
      <c r="C153" s="304" t="str">
        <f>IF('Council Own'!R8="A","A"," ")</f>
        <v xml:space="preserve"> </v>
      </c>
      <c r="E153" s="292"/>
      <c r="F153" s="329" t="str">
        <f>'Council Own'!C41</f>
        <v>&lt;List Requirement Here&gt;</v>
      </c>
      <c r="G153" s="304" t="str">
        <f>IF('Council Own'!R41="A","A"," ")</f>
        <v xml:space="preserve"> </v>
      </c>
      <c r="I153" s="292"/>
      <c r="J153" s="329" t="str">
        <f>'Council Own'!C65</f>
        <v>&lt;List Requirement Here&gt;</v>
      </c>
      <c r="K153" s="304" t="str">
        <f>IF('Council Own'!R65="A","A"," ")</f>
        <v xml:space="preserve"> </v>
      </c>
      <c r="M153" s="292"/>
      <c r="N153" s="329" t="str">
        <f>'Council Own'!C89</f>
        <v>&lt;List Requirement Here&gt;</v>
      </c>
      <c r="O153" s="304" t="str">
        <f>IF('Council Own'!R89="A","A"," ")</f>
        <v xml:space="preserve"> </v>
      </c>
      <c r="Q153" s="292"/>
      <c r="R153" s="329" t="str">
        <f>'Council Own'!C113</f>
        <v>&lt;List Requirement Here&gt;</v>
      </c>
      <c r="S153" s="304" t="str">
        <f>IF('Council Own'!R113="A","A"," ")</f>
        <v xml:space="preserve"> </v>
      </c>
    </row>
    <row r="154" spans="1:19" x14ac:dyDescent="0.2">
      <c r="A154" s="292"/>
      <c r="B154" s="329" t="str">
        <f>'Council Own'!C9</f>
        <v>&lt;List Requirement Here&gt;</v>
      </c>
      <c r="C154" s="304" t="str">
        <f>IF('Council Own'!R9="A","A"," ")</f>
        <v xml:space="preserve"> </v>
      </c>
      <c r="E154" s="292"/>
      <c r="F154" s="329" t="str">
        <f>'Council Own'!C42</f>
        <v>&lt;List Requirement Here&gt;</v>
      </c>
      <c r="G154" s="304" t="str">
        <f>IF('Council Own'!R42="A","A"," ")</f>
        <v xml:space="preserve"> </v>
      </c>
      <c r="I154" s="292"/>
      <c r="J154" s="329" t="str">
        <f>'Council Own'!C66</f>
        <v>&lt;List Requirement Here&gt;</v>
      </c>
      <c r="K154" s="304" t="str">
        <f>IF('Council Own'!R66="A","A"," ")</f>
        <v xml:space="preserve"> </v>
      </c>
      <c r="M154" s="292"/>
      <c r="N154" s="329" t="str">
        <f>'Council Own'!C90</f>
        <v>&lt;List Requirement Here&gt;</v>
      </c>
      <c r="O154" s="304" t="str">
        <f>IF('Council Own'!R90="A","A"," ")</f>
        <v xml:space="preserve"> </v>
      </c>
      <c r="Q154" s="292"/>
      <c r="R154" s="329" t="str">
        <f>'Council Own'!C114</f>
        <v>&lt;List Requirement Here&gt;</v>
      </c>
      <c r="S154" s="304" t="str">
        <f>IF('Council Own'!R114="A","A"," ")</f>
        <v xml:space="preserve"> </v>
      </c>
    </row>
    <row r="155" spans="1:19" x14ac:dyDescent="0.2">
      <c r="A155" s="292"/>
      <c r="B155" s="329" t="str">
        <f>'Council Own'!C10</f>
        <v>&lt;List Requirement Here&gt;</v>
      </c>
      <c r="C155" s="304" t="str">
        <f>IF('Council Own'!R10="A","A"," ")</f>
        <v xml:space="preserve"> </v>
      </c>
      <c r="E155" s="292">
        <v>4</v>
      </c>
      <c r="F155" s="329" t="str">
        <f>'Council Own'!C43</f>
        <v>&lt;List Requirement Here&gt;</v>
      </c>
      <c r="G155" s="304" t="str">
        <f>IF('Council Own'!R43="A","A"," ")</f>
        <v xml:space="preserve"> </v>
      </c>
      <c r="I155" s="292">
        <v>4</v>
      </c>
      <c r="J155" s="329" t="str">
        <f>'Council Own'!C67</f>
        <v>&lt;List Requirement Here&gt;</v>
      </c>
      <c r="K155" s="304" t="str">
        <f>IF('Council Own'!R67="A","A"," ")</f>
        <v xml:space="preserve"> </v>
      </c>
      <c r="M155" s="292">
        <v>4</v>
      </c>
      <c r="N155" s="329" t="str">
        <f>'Council Own'!C91</f>
        <v>&lt;List Requirement Here&gt;</v>
      </c>
      <c r="O155" s="304" t="str">
        <f>IF('Council Own'!R91="A","A"," ")</f>
        <v xml:space="preserve"> </v>
      </c>
      <c r="Q155" s="292">
        <v>4</v>
      </c>
      <c r="R155" s="329" t="str">
        <f>'Council Own'!C115</f>
        <v>&lt;List Requirement Here&gt;</v>
      </c>
      <c r="S155" s="304" t="str">
        <f>IF('Council Own'!R115="A","A"," ")</f>
        <v xml:space="preserve"> </v>
      </c>
    </row>
    <row r="156" spans="1:19" x14ac:dyDescent="0.2">
      <c r="A156" s="292">
        <v>2</v>
      </c>
      <c r="B156" s="329" t="str">
        <f>'Council Own'!C11</f>
        <v>&lt;List Requirement Here&gt;</v>
      </c>
      <c r="C156" s="304" t="str">
        <f>IF('Council Own'!R11="A","A"," ")</f>
        <v xml:space="preserve"> </v>
      </c>
      <c r="E156" s="292"/>
      <c r="F156" s="329" t="str">
        <f>'Council Own'!C44</f>
        <v>&lt;List Requirement Here&gt;</v>
      </c>
      <c r="G156" s="304" t="str">
        <f>IF('Council Own'!R44="A","A"," ")</f>
        <v xml:space="preserve"> </v>
      </c>
      <c r="I156" s="292"/>
      <c r="J156" s="329" t="str">
        <f>'Council Own'!C68</f>
        <v>&lt;List Requirement Here&gt;</v>
      </c>
      <c r="K156" s="304" t="str">
        <f>IF('Council Own'!R68="A","A"," ")</f>
        <v xml:space="preserve"> </v>
      </c>
      <c r="M156" s="292"/>
      <c r="N156" s="329" t="str">
        <f>'Council Own'!C92</f>
        <v>&lt;List Requirement Here&gt;</v>
      </c>
      <c r="O156" s="304" t="str">
        <f>IF('Council Own'!R92="A","A"," ")</f>
        <v xml:space="preserve"> </v>
      </c>
      <c r="Q156" s="292"/>
      <c r="R156" s="329" t="str">
        <f>'Council Own'!C116</f>
        <v>&lt;List Requirement Here&gt;</v>
      </c>
      <c r="S156" s="304" t="str">
        <f>IF('Council Own'!R116="A","A"," ")</f>
        <v xml:space="preserve"> </v>
      </c>
    </row>
    <row r="157" spans="1:19" x14ac:dyDescent="0.2">
      <c r="A157" s="292"/>
      <c r="B157" s="329" t="str">
        <f>'Council Own'!C12</f>
        <v>&lt;List Requirement Here&gt;</v>
      </c>
      <c r="C157" s="304" t="str">
        <f>IF('Council Own'!R12="A","A"," ")</f>
        <v xml:space="preserve"> </v>
      </c>
      <c r="E157" s="292"/>
      <c r="F157" s="329" t="str">
        <f>'Council Own'!C45</f>
        <v>&lt;List Requirement Here&gt;</v>
      </c>
      <c r="G157" s="304" t="str">
        <f>IF('Council Own'!R45="A","A"," ")</f>
        <v xml:space="preserve"> </v>
      </c>
      <c r="I157" s="292"/>
      <c r="J157" s="329" t="str">
        <f>'Council Own'!C69</f>
        <v>&lt;List Requirement Here&gt;</v>
      </c>
      <c r="K157" s="304" t="str">
        <f>IF('Council Own'!R69="A","A"," ")</f>
        <v xml:space="preserve"> </v>
      </c>
      <c r="M157" s="292"/>
      <c r="N157" s="329" t="str">
        <f>'Council Own'!C93</f>
        <v>&lt;List Requirement Here&gt;</v>
      </c>
      <c r="O157" s="304" t="str">
        <f>IF('Council Own'!R93="A","A"," ")</f>
        <v xml:space="preserve"> </v>
      </c>
      <c r="Q157" s="292"/>
      <c r="R157" s="329" t="str">
        <f>'Council Own'!C117</f>
        <v>&lt;List Requirement Here&gt;</v>
      </c>
      <c r="S157" s="304" t="str">
        <f>IF('Council Own'!R117="A","A"," ")</f>
        <v xml:space="preserve"> </v>
      </c>
    </row>
    <row r="158" spans="1:19" x14ac:dyDescent="0.2">
      <c r="A158" s="292"/>
      <c r="B158" s="329" t="str">
        <f>'Council Own'!C13</f>
        <v>&lt;List Requirement Here&gt;</v>
      </c>
      <c r="C158" s="304" t="str">
        <f>IF('Council Own'!R13="A","A"," ")</f>
        <v xml:space="preserve"> </v>
      </c>
      <c r="E158" s="292"/>
      <c r="F158" s="329" t="str">
        <f>'Council Own'!C46</f>
        <v>&lt;List Requirement Here&gt;</v>
      </c>
      <c r="G158" s="304" t="str">
        <f>IF('Council Own'!R46="A","A"," ")</f>
        <v xml:space="preserve"> </v>
      </c>
      <c r="I158" s="292"/>
      <c r="J158" s="329" t="str">
        <f>'Council Own'!C70</f>
        <v>&lt;List Requirement Here&gt;</v>
      </c>
      <c r="K158" s="304" t="str">
        <f>IF('Council Own'!R70="A","A"," ")</f>
        <v xml:space="preserve"> </v>
      </c>
      <c r="M158" s="292"/>
      <c r="N158" s="329" t="str">
        <f>'Council Own'!C94</f>
        <v>&lt;List Requirement Here&gt;</v>
      </c>
      <c r="O158" s="304" t="str">
        <f>IF('Council Own'!R94="A","A"," ")</f>
        <v xml:space="preserve"> </v>
      </c>
      <c r="Q158" s="292"/>
      <c r="R158" s="329" t="str">
        <f>'Council Own'!C118</f>
        <v>&lt;List Requirement Here&gt;</v>
      </c>
      <c r="S158" s="304" t="str">
        <f>IF('Council Own'!R118="A","A"," ")</f>
        <v xml:space="preserve"> </v>
      </c>
    </row>
    <row r="159" spans="1:19" x14ac:dyDescent="0.2">
      <c r="A159" s="292"/>
      <c r="B159" s="329" t="str">
        <f>'Council Own'!C14</f>
        <v>&lt;List Requirement Here&gt;</v>
      </c>
      <c r="C159" s="304" t="str">
        <f>IF('Council Own'!R14="A","A"," ")</f>
        <v xml:space="preserve"> </v>
      </c>
      <c r="E159" s="292">
        <v>5</v>
      </c>
      <c r="F159" s="329" t="str">
        <f>'Council Own'!C47</f>
        <v>&lt;List Requirement Here&gt;</v>
      </c>
      <c r="G159" s="304" t="str">
        <f>IF('Council Own'!R47="A","A"," ")</f>
        <v xml:space="preserve"> </v>
      </c>
      <c r="I159" s="292">
        <v>5</v>
      </c>
      <c r="J159" s="329" t="str">
        <f>'Council Own'!C71</f>
        <v>&lt;List Requirement Here&gt;</v>
      </c>
      <c r="K159" s="304" t="str">
        <f>IF('Council Own'!R71="A","A"," ")</f>
        <v xml:space="preserve"> </v>
      </c>
      <c r="M159" s="292">
        <v>5</v>
      </c>
      <c r="N159" s="329" t="str">
        <f>'Council Own'!C95</f>
        <v>&lt;List Requirement Here&gt;</v>
      </c>
      <c r="O159" s="304" t="str">
        <f>IF('Council Own'!R95="A","A"," ")</f>
        <v xml:space="preserve"> </v>
      </c>
      <c r="Q159" s="292">
        <v>5</v>
      </c>
      <c r="R159" s="329" t="str">
        <f>'Council Own'!C119</f>
        <v>&lt;List Requirement Here&gt;</v>
      </c>
      <c r="S159" s="304" t="str">
        <f>IF('Council Own'!R119="A","A"," ")</f>
        <v xml:space="preserve"> </v>
      </c>
    </row>
    <row r="160" spans="1:19" x14ac:dyDescent="0.2">
      <c r="A160" s="292">
        <v>3</v>
      </c>
      <c r="B160" s="329" t="str">
        <f>'Council Own'!C15</f>
        <v>&lt;List Requirement Here&gt;</v>
      </c>
      <c r="C160" s="304" t="str">
        <f>IF('Council Own'!R15="A","A"," ")</f>
        <v xml:space="preserve"> </v>
      </c>
      <c r="E160" s="292"/>
      <c r="F160" s="329" t="str">
        <f>'Council Own'!C48</f>
        <v>&lt;List Requirement Here&gt;</v>
      </c>
      <c r="G160" s="304" t="str">
        <f>IF('Council Own'!R48="A","A"," ")</f>
        <v xml:space="preserve"> </v>
      </c>
      <c r="I160" s="292"/>
      <c r="J160" s="329" t="str">
        <f>'Council Own'!C72</f>
        <v>&lt;List Requirement Here&gt;</v>
      </c>
      <c r="K160" s="304" t="str">
        <f>IF('Council Own'!R72="A","A"," ")</f>
        <v xml:space="preserve"> </v>
      </c>
      <c r="M160" s="292"/>
      <c r="N160" s="329" t="str">
        <f>'Council Own'!C96</f>
        <v>&lt;List Requirement Here&gt;</v>
      </c>
      <c r="O160" s="304" t="str">
        <f>IF('Council Own'!R96="A","A"," ")</f>
        <v xml:space="preserve"> </v>
      </c>
      <c r="Q160" s="292"/>
      <c r="R160" s="329" t="str">
        <f>'Council Own'!C120</f>
        <v>&lt;List Requirement Here&gt;</v>
      </c>
      <c r="S160" s="304" t="str">
        <f>IF('Council Own'!R120="A","A"," ")</f>
        <v xml:space="preserve"> </v>
      </c>
    </row>
    <row r="161" spans="1:19" x14ac:dyDescent="0.2">
      <c r="A161" s="292"/>
      <c r="B161" s="329" t="str">
        <f>'Council Own'!C16</f>
        <v>&lt;List Requirement Here&gt;</v>
      </c>
      <c r="C161" s="304" t="str">
        <f>IF('Council Own'!R16="A","A"," ")</f>
        <v xml:space="preserve"> </v>
      </c>
      <c r="E161" s="292"/>
      <c r="F161" s="329" t="str">
        <f>'Council Own'!C49</f>
        <v>&lt;List Requirement Here&gt;</v>
      </c>
      <c r="G161" s="304" t="str">
        <f>IF('Council Own'!R49="A","A"," ")</f>
        <v xml:space="preserve"> </v>
      </c>
      <c r="I161" s="292"/>
      <c r="J161" s="329" t="str">
        <f>'Council Own'!C73</f>
        <v>&lt;List Requirement Here&gt;</v>
      </c>
      <c r="K161" s="304" t="str">
        <f>IF('Council Own'!R73="A","A"," ")</f>
        <v xml:space="preserve"> </v>
      </c>
      <c r="M161" s="292"/>
      <c r="N161" s="329" t="str">
        <f>'Council Own'!C97</f>
        <v>&lt;List Requirement Here&gt;</v>
      </c>
      <c r="O161" s="304" t="str">
        <f>IF('Council Own'!R97="A","A"," ")</f>
        <v xml:space="preserve"> </v>
      </c>
      <c r="Q161" s="292"/>
      <c r="R161" s="329" t="str">
        <f>'Council Own'!C121</f>
        <v>&lt;List Requirement Here&gt;</v>
      </c>
      <c r="S161" s="304" t="str">
        <f>IF('Council Own'!R121="A","A"," ")</f>
        <v xml:space="preserve"> </v>
      </c>
    </row>
    <row r="162" spans="1:19" x14ac:dyDescent="0.2">
      <c r="A162" s="292"/>
      <c r="B162" s="329" t="str">
        <f>'Council Own'!C17</f>
        <v>&lt;List Requirement Here&gt;</v>
      </c>
      <c r="C162" s="304" t="str">
        <f>IF('Council Own'!R17="A","A"," ")</f>
        <v xml:space="preserve"> </v>
      </c>
      <c r="E162" s="292"/>
      <c r="F162" s="329" t="str">
        <f>'Council Own'!C50</f>
        <v>&lt;List Requirement Here&gt;</v>
      </c>
      <c r="G162" s="304" t="str">
        <f>IF('Council Own'!R50="A","A"," ")</f>
        <v xml:space="preserve"> </v>
      </c>
      <c r="I162" s="292"/>
      <c r="J162" s="329" t="str">
        <f>'Council Own'!C74</f>
        <v>&lt;List Requirement Here&gt;</v>
      </c>
      <c r="K162" s="304" t="str">
        <f>IF('Council Own'!R68="A","A"," ")</f>
        <v xml:space="preserve"> </v>
      </c>
      <c r="M162" s="292"/>
      <c r="N162" s="329" t="str">
        <f>'Council Own'!C98</f>
        <v>&lt;List Requirement Here&gt;</v>
      </c>
      <c r="O162" s="304" t="str">
        <f>IF('Council Own'!R98="A","A"," ")</f>
        <v xml:space="preserve"> </v>
      </c>
      <c r="Q162" s="292"/>
      <c r="R162" s="329" t="str">
        <f>'Council Own'!C122</f>
        <v>&lt;List Requirement Here&gt;</v>
      </c>
      <c r="S162" s="304" t="str">
        <f>IF('Council Own'!R122="A","A"," ")</f>
        <v xml:space="preserve"> </v>
      </c>
    </row>
    <row r="163" spans="1:19" x14ac:dyDescent="0.2">
      <c r="A163" s="292"/>
      <c r="B163" s="329" t="str">
        <f>'Council Own'!C18</f>
        <v>&lt;List Requirement Here&gt;</v>
      </c>
      <c r="C163" s="304" t="str">
        <f>IF('Council Own'!R18="A","A"," ")</f>
        <v xml:space="preserve"> </v>
      </c>
    </row>
    <row r="164" spans="1:19" x14ac:dyDescent="0.2">
      <c r="A164" s="292">
        <v>4</v>
      </c>
      <c r="B164" s="329" t="str">
        <f>'Council Own'!C19</f>
        <v>&lt;List Requirement Here&gt;</v>
      </c>
      <c r="C164" s="304" t="str">
        <f>IF('Council Own'!R19="A","A"," ")</f>
        <v xml:space="preserve"> </v>
      </c>
    </row>
    <row r="165" spans="1:19" x14ac:dyDescent="0.2">
      <c r="A165" s="292"/>
      <c r="B165" s="329" t="str">
        <f>'Council Own'!C20</f>
        <v>&lt;List Requirement Here&gt;</v>
      </c>
      <c r="C165" s="304" t="str">
        <f>IF('Council Own'!R20="A","A"," ")</f>
        <v xml:space="preserve"> </v>
      </c>
    </row>
    <row r="166" spans="1:19" x14ac:dyDescent="0.2">
      <c r="A166" s="292"/>
      <c r="B166" s="329" t="str">
        <f>'Council Own'!C21</f>
        <v>&lt;List Requirement Here&gt;</v>
      </c>
      <c r="C166" s="304" t="str">
        <f>IF('Council Own'!R21="A","A"," ")</f>
        <v xml:space="preserve"> </v>
      </c>
    </row>
    <row r="167" spans="1:19" x14ac:dyDescent="0.2">
      <c r="A167" s="292"/>
      <c r="B167" s="329" t="str">
        <f>'Council Own'!C22</f>
        <v>&lt;List Requirement Here&gt;</v>
      </c>
      <c r="C167" s="304" t="str">
        <f>IF('Council Own'!R22="A","A"," ")</f>
        <v xml:space="preserve"> </v>
      </c>
    </row>
    <row r="168" spans="1:19" x14ac:dyDescent="0.2">
      <c r="A168" s="292">
        <v>5</v>
      </c>
      <c r="B168" s="329" t="str">
        <f>'Council Own'!C23</f>
        <v>&lt;List Requirement Here&gt;</v>
      </c>
      <c r="C168" s="304" t="str">
        <f>IF('Council Own'!R23="A","A"," ")</f>
        <v xml:space="preserve"> </v>
      </c>
    </row>
    <row r="169" spans="1:19" x14ac:dyDescent="0.2">
      <c r="A169" s="292"/>
      <c r="B169" s="329" t="str">
        <f>'Council Own'!C24</f>
        <v>&lt;List Requirement Here&gt;</v>
      </c>
      <c r="C169" s="304" t="str">
        <f>IF('Council Own'!R24="A","A"," ")</f>
        <v xml:space="preserve"> </v>
      </c>
    </row>
    <row r="170" spans="1:19" x14ac:dyDescent="0.2">
      <c r="A170" s="292"/>
      <c r="B170" s="329" t="str">
        <f>'Council Own'!C25</f>
        <v>&lt;List Requirement Here&gt;</v>
      </c>
      <c r="C170" s="304" t="str">
        <f>IF('Council Own'!R25="A","A"," ")</f>
        <v xml:space="preserve"> </v>
      </c>
    </row>
    <row r="171" spans="1:19" x14ac:dyDescent="0.2">
      <c r="A171" s="292"/>
      <c r="B171" s="329" t="str">
        <f>'Council Own'!C26</f>
        <v>&lt;List Requirement Here&gt;</v>
      </c>
      <c r="C171" s="304" t="str">
        <f>IF('Council Own'!R26="A","A"," ")</f>
        <v xml:space="preserve"> </v>
      </c>
    </row>
    <row r="172" spans="1:19" ht="12.75" customHeight="1" x14ac:dyDescent="0.2"/>
    <row r="173" spans="1:19" ht="12.75" customHeight="1" x14ac:dyDescent="0.2">
      <c r="A173" s="518" t="s">
        <v>113</v>
      </c>
      <c r="B173" s="519"/>
      <c r="C173" s="519"/>
    </row>
    <row r="174" spans="1:19" x14ac:dyDescent="0.2">
      <c r="A174" s="540" t="s">
        <v>110</v>
      </c>
      <c r="B174" s="541"/>
      <c r="C174" s="542"/>
    </row>
    <row r="175" spans="1:19" x14ac:dyDescent="0.2">
      <c r="A175" s="540" t="s">
        <v>111</v>
      </c>
      <c r="B175" s="541"/>
      <c r="C175" s="542"/>
    </row>
    <row r="176" spans="1:19" x14ac:dyDescent="0.2">
      <c r="A176" s="543" t="s">
        <v>112</v>
      </c>
      <c r="B176" s="544"/>
      <c r="C176" s="545"/>
    </row>
    <row r="201" spans="4:11" x14ac:dyDescent="0.2">
      <c r="D201" s="299"/>
    </row>
    <row r="208" spans="4:11" x14ac:dyDescent="0.2">
      <c r="E208" s="534"/>
      <c r="F208" s="535"/>
      <c r="G208" s="535"/>
      <c r="I208" s="534"/>
      <c r="J208" s="535"/>
      <c r="K208" s="535"/>
    </row>
    <row r="303" spans="1:3" x14ac:dyDescent="0.2">
      <c r="A303" s="536"/>
      <c r="B303" s="536"/>
      <c r="C303" s="536"/>
    </row>
    <row r="304" spans="1:3" x14ac:dyDescent="0.2">
      <c r="A304" s="537"/>
      <c r="B304" s="537"/>
      <c r="C304" s="537"/>
    </row>
    <row r="305" spans="1:3" x14ac:dyDescent="0.2">
      <c r="A305" s="287"/>
      <c r="B305" s="288"/>
      <c r="C305" s="289"/>
    </row>
    <row r="306" spans="1:3" x14ac:dyDescent="0.2">
      <c r="A306" s="538"/>
      <c r="B306" s="539"/>
      <c r="C306" s="539"/>
    </row>
    <row r="307" spans="1:3" x14ac:dyDescent="0.2">
      <c r="A307" s="539"/>
      <c r="B307" s="539"/>
      <c r="C307" s="539"/>
    </row>
    <row r="360" spans="1:3" x14ac:dyDescent="0.2">
      <c r="A360" s="333"/>
      <c r="B360" s="333"/>
      <c r="C360" s="333"/>
    </row>
    <row r="363" spans="1:3" x14ac:dyDescent="0.2">
      <c r="A363" s="333"/>
      <c r="B363" s="333"/>
      <c r="C363" s="333"/>
    </row>
    <row r="364" spans="1:3" x14ac:dyDescent="0.2">
      <c r="A364" s="333"/>
      <c r="B364" s="333"/>
      <c r="C364" s="333"/>
    </row>
    <row r="365" spans="1:3" x14ac:dyDescent="0.2">
      <c r="A365" s="333"/>
      <c r="B365" s="333"/>
      <c r="C365" s="333"/>
    </row>
    <row r="366" spans="1:3" x14ac:dyDescent="0.2">
      <c r="A366" s="333"/>
      <c r="B366" s="333"/>
      <c r="C366" s="333"/>
    </row>
    <row r="367" spans="1:3" x14ac:dyDescent="0.2">
      <c r="A367" s="333"/>
      <c r="B367" s="333"/>
      <c r="C367" s="333"/>
    </row>
  </sheetData>
  <sheetProtection password="DBCD" sheet="1" objects="1" scenarios="1" selectLockedCells="1" selectUnlockedCells="1"/>
  <mergeCells count="175">
    <mergeCell ref="A7:B7"/>
    <mergeCell ref="Q7:S7"/>
    <mergeCell ref="A1:C1"/>
    <mergeCell ref="E1:G1"/>
    <mergeCell ref="I1:K1"/>
    <mergeCell ref="A10:C10"/>
    <mergeCell ref="A11:B11"/>
    <mergeCell ref="M11:O11"/>
    <mergeCell ref="A12:B12"/>
    <mergeCell ref="T1:U6"/>
    <mergeCell ref="E2:G2"/>
    <mergeCell ref="I2:K2"/>
    <mergeCell ref="M2:O2"/>
    <mergeCell ref="Q2:S2"/>
    <mergeCell ref="A3:B3"/>
    <mergeCell ref="A4:C4"/>
    <mergeCell ref="A5:B5"/>
    <mergeCell ref="A6:B6"/>
    <mergeCell ref="M1:O1"/>
    <mergeCell ref="Q1:S1"/>
    <mergeCell ref="Q28:S28"/>
    <mergeCell ref="M32:O32"/>
    <mergeCell ref="I36:K36"/>
    <mergeCell ref="E40:G40"/>
    <mergeCell ref="A44:C44"/>
    <mergeCell ref="Q49:S49"/>
    <mergeCell ref="A16:C16"/>
    <mergeCell ref="A8:B8"/>
    <mergeCell ref="A9:B9"/>
    <mergeCell ref="A17:B17"/>
    <mergeCell ref="A18:B18"/>
    <mergeCell ref="A19:B19"/>
    <mergeCell ref="E19:G19"/>
    <mergeCell ref="A20:B20"/>
    <mergeCell ref="A21:B21"/>
    <mergeCell ref="A23:C23"/>
    <mergeCell ref="A13:B13"/>
    <mergeCell ref="A14:B14"/>
    <mergeCell ref="A15:B15"/>
    <mergeCell ref="I15:K15"/>
    <mergeCell ref="A73:B73"/>
    <mergeCell ref="Q73:R73"/>
    <mergeCell ref="A74:B74"/>
    <mergeCell ref="Q74:R74"/>
    <mergeCell ref="M53:O53"/>
    <mergeCell ref="I57:K57"/>
    <mergeCell ref="E61:G61"/>
    <mergeCell ref="A75:B75"/>
    <mergeCell ref="Q75:R75"/>
    <mergeCell ref="Q70:S70"/>
    <mergeCell ref="E71:G71"/>
    <mergeCell ref="I71:K71"/>
    <mergeCell ref="M71:O71"/>
    <mergeCell ref="Q71:R71"/>
    <mergeCell ref="A72:C72"/>
    <mergeCell ref="Q72:R72"/>
    <mergeCell ref="A65:C65"/>
    <mergeCell ref="A70:C70"/>
    <mergeCell ref="E70:G70"/>
    <mergeCell ref="I70:K70"/>
    <mergeCell ref="M70:O70"/>
    <mergeCell ref="A79:B79"/>
    <mergeCell ref="Q79:R79"/>
    <mergeCell ref="A80:C80"/>
    <mergeCell ref="I80:K80"/>
    <mergeCell ref="Q80:R80"/>
    <mergeCell ref="A81:B81"/>
    <mergeCell ref="Q81:R81"/>
    <mergeCell ref="A76:B76"/>
    <mergeCell ref="M76:O76"/>
    <mergeCell ref="Q76:R76"/>
    <mergeCell ref="A77:B77"/>
    <mergeCell ref="Q77:R77"/>
    <mergeCell ref="A78:B78"/>
    <mergeCell ref="Q78:R78"/>
    <mergeCell ref="A85:B85"/>
    <mergeCell ref="Q86:R86"/>
    <mergeCell ref="Q87:R87"/>
    <mergeCell ref="A87:C87"/>
    <mergeCell ref="Q88:R88"/>
    <mergeCell ref="B88:C88"/>
    <mergeCell ref="Q89:R89"/>
    <mergeCell ref="A82:B82"/>
    <mergeCell ref="Q82:R82"/>
    <mergeCell ref="A83:C83"/>
    <mergeCell ref="Q84:R84"/>
    <mergeCell ref="A84:B84"/>
    <mergeCell ref="E84:G84"/>
    <mergeCell ref="Q85:R85"/>
    <mergeCell ref="Q83:R83"/>
    <mergeCell ref="Q103:R103"/>
    <mergeCell ref="E105:G105"/>
    <mergeCell ref="A107:C107"/>
    <mergeCell ref="M108:O108"/>
    <mergeCell ref="Q110:S110"/>
    <mergeCell ref="M140:N140"/>
    <mergeCell ref="Q90:R90"/>
    <mergeCell ref="Q91:R91"/>
    <mergeCell ref="Q97:R97"/>
    <mergeCell ref="M97:O97"/>
    <mergeCell ref="A101:C101"/>
    <mergeCell ref="I101:K101"/>
    <mergeCell ref="Q117:R117"/>
    <mergeCell ref="Q118:R118"/>
    <mergeCell ref="Q119:R119"/>
    <mergeCell ref="M120:O120"/>
    <mergeCell ref="Q120:R120"/>
    <mergeCell ref="M121:N121"/>
    <mergeCell ref="Q121:R121"/>
    <mergeCell ref="Q111:R111"/>
    <mergeCell ref="Q112:R112"/>
    <mergeCell ref="Q113:R113"/>
    <mergeCell ref="Q114:R114"/>
    <mergeCell ref="Q115:R115"/>
    <mergeCell ref="Q116:R116"/>
    <mergeCell ref="M125:N125"/>
    <mergeCell ref="Q125:R125"/>
    <mergeCell ref="E126:G126"/>
    <mergeCell ref="M126:N126"/>
    <mergeCell ref="Q126:R126"/>
    <mergeCell ref="M127:N127"/>
    <mergeCell ref="Q127:R127"/>
    <mergeCell ref="I122:K122"/>
    <mergeCell ref="M122:N122"/>
    <mergeCell ref="Q122:R122"/>
    <mergeCell ref="M123:N123"/>
    <mergeCell ref="Q123:R123"/>
    <mergeCell ref="M124:N124"/>
    <mergeCell ref="Q124:R124"/>
    <mergeCell ref="M131:N131"/>
    <mergeCell ref="Q131:R131"/>
    <mergeCell ref="M132:N132"/>
    <mergeCell ref="Q132:R132"/>
    <mergeCell ref="M133:N133"/>
    <mergeCell ref="Q133:R133"/>
    <mergeCell ref="A128:C128"/>
    <mergeCell ref="M128:N128"/>
    <mergeCell ref="Q128:R128"/>
    <mergeCell ref="M129:N129"/>
    <mergeCell ref="Q129:R129"/>
    <mergeCell ref="M130:N130"/>
    <mergeCell ref="Q130:R130"/>
    <mergeCell ref="M137:N137"/>
    <mergeCell ref="Q137:R137"/>
    <mergeCell ref="M138:N138"/>
    <mergeCell ref="Q138:R138"/>
    <mergeCell ref="M139:N139"/>
    <mergeCell ref="Q139:R139"/>
    <mergeCell ref="M134:N134"/>
    <mergeCell ref="Q134:R134"/>
    <mergeCell ref="M135:N135"/>
    <mergeCell ref="Q135:R135"/>
    <mergeCell ref="M136:N136"/>
    <mergeCell ref="Q136:R136"/>
    <mergeCell ref="A143:C143"/>
    <mergeCell ref="A144:B144"/>
    <mergeCell ref="A145:B145"/>
    <mergeCell ref="A146:B146"/>
    <mergeCell ref="A147:B147"/>
    <mergeCell ref="A148:B148"/>
    <mergeCell ref="Q140:R140"/>
    <mergeCell ref="A141:C141"/>
    <mergeCell ref="E141:G141"/>
    <mergeCell ref="I141:K141"/>
    <mergeCell ref="M141:O141"/>
    <mergeCell ref="Q141:S141"/>
    <mergeCell ref="I208:K208"/>
    <mergeCell ref="A303:C304"/>
    <mergeCell ref="A306:C307"/>
    <mergeCell ref="A150:C150"/>
    <mergeCell ref="A173:C173"/>
    <mergeCell ref="A174:C174"/>
    <mergeCell ref="A175:C175"/>
    <mergeCell ref="A176:C176"/>
    <mergeCell ref="E208:G208"/>
  </mergeCells>
  <pageMargins left="0.75" right="0.75" top="0.4" bottom="0.2" header="0.2" footer="0.2"/>
  <pageSetup scale="62" fitToHeight="0" orientation="landscape" horizontalDpi="300" verticalDpi="300" r:id="rId1"/>
  <headerFooter alignWithMargins="0">
    <oddHeader>&amp;C&amp;"Arial,Bold"&amp;12Junior - &amp;10&amp;D</oddHeader>
  </headerFooter>
  <rowBreaks count="2" manualBreakCount="2">
    <brk id="69" max="18" man="1"/>
    <brk id="140" max="1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25</vt:i4>
      </vt:variant>
    </vt:vector>
  </HeadingPairs>
  <TitlesOfParts>
    <vt:vector size="54" baseType="lpstr">
      <vt:lpstr>Instructions</vt:lpstr>
      <vt:lpstr>Parent Contact Info</vt:lpstr>
      <vt:lpstr>Registration</vt:lpstr>
      <vt:lpstr>Dues</vt:lpstr>
      <vt:lpstr>Attendance</vt:lpstr>
      <vt:lpstr>Badges</vt:lpstr>
      <vt:lpstr>Journeys</vt:lpstr>
      <vt:lpstr>Council Own</vt:lpstr>
      <vt:lpstr>Bronze Award</vt:lpstr>
      <vt:lpstr>Bridging</vt:lpstr>
      <vt:lpstr>Age-Level</vt:lpstr>
      <vt:lpstr>Fun Patches</vt:lpstr>
      <vt:lpstr>Summary</vt:lpstr>
      <vt:lpstr>Order</vt:lpstr>
      <vt:lpstr>Bekah</vt:lpstr>
      <vt:lpstr>Elizabeth</vt:lpstr>
      <vt:lpstr>Meagan</vt:lpstr>
      <vt:lpstr>Junior 4</vt:lpstr>
      <vt:lpstr>Junior 5</vt:lpstr>
      <vt:lpstr>Junior 6</vt:lpstr>
      <vt:lpstr>Junior 7</vt:lpstr>
      <vt:lpstr>Junior 8</vt:lpstr>
      <vt:lpstr>Junior 9</vt:lpstr>
      <vt:lpstr>Junior 10</vt:lpstr>
      <vt:lpstr>Junior 11</vt:lpstr>
      <vt:lpstr>Junior 12</vt:lpstr>
      <vt:lpstr>Junior 13</vt:lpstr>
      <vt:lpstr>Junior 14</vt:lpstr>
      <vt:lpstr>Junior 15</vt:lpstr>
      <vt:lpstr>Bekah!Print_Area</vt:lpstr>
      <vt:lpstr>'Bronze Award'!Print_Area</vt:lpstr>
      <vt:lpstr>'Council Own'!Print_Area</vt:lpstr>
      <vt:lpstr>Elizabeth!Print_Area</vt:lpstr>
      <vt:lpstr>Instructions!Print_Area</vt:lpstr>
      <vt:lpstr>'Junior 10'!Print_Area</vt:lpstr>
      <vt:lpstr>'Junior 11'!Print_Area</vt:lpstr>
      <vt:lpstr>'Junior 12'!Print_Area</vt:lpstr>
      <vt:lpstr>'Junior 13'!Print_Area</vt:lpstr>
      <vt:lpstr>'Junior 14'!Print_Area</vt:lpstr>
      <vt:lpstr>'Junior 15'!Print_Area</vt:lpstr>
      <vt:lpstr>'Junior 4'!Print_Area</vt:lpstr>
      <vt:lpstr>'Junior 5'!Print_Area</vt:lpstr>
      <vt:lpstr>'Junior 6'!Print_Area</vt:lpstr>
      <vt:lpstr>'Junior 7'!Print_Area</vt:lpstr>
      <vt:lpstr>'Junior 8'!Print_Area</vt:lpstr>
      <vt:lpstr>'Junior 9'!Print_Area</vt:lpstr>
      <vt:lpstr>Meagan!Print_Area</vt:lpstr>
      <vt:lpstr>'Age-Level'!Print_Titles</vt:lpstr>
      <vt:lpstr>Attendance!Print_Titles</vt:lpstr>
      <vt:lpstr>'Bronze Award'!Print_Titles</vt:lpstr>
      <vt:lpstr>'Council Own'!Print_Titles</vt:lpstr>
      <vt:lpstr>'Fun Patches'!Print_Titles</vt:lpstr>
      <vt:lpstr>Journeys!Print_Titles</vt:lpstr>
      <vt:lpstr>Registration!Print_Titles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JuniorTrax</dc:title>
  <dc:subject>track junior achievements</dc:subject>
  <dc:creator>Audra Edmunds</dc:creator>
  <cp:lastModifiedBy>EParello</cp:lastModifiedBy>
  <cp:lastPrinted>2012-08-31T15:57:03Z</cp:lastPrinted>
  <dcterms:created xsi:type="dcterms:W3CDTF">2005-02-08T13:28:44Z</dcterms:created>
  <dcterms:modified xsi:type="dcterms:W3CDTF">2013-06-03T17:43:09Z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1312780968</vt:i4>
  </property>
  <property fmtid="{D5CDD505-2E9C-101B-9397-08002B2CF9AE}" pid="3" name="_EmailSubject">
    <vt:lpwstr>Juniors</vt:lpwstr>
  </property>
  <property fmtid="{D5CDD505-2E9C-101B-9397-08002B2CF9AE}" pid="4" name="_AuthorEmail">
    <vt:lpwstr>frank.steele@comcast.net</vt:lpwstr>
  </property>
  <property fmtid="{D5CDD505-2E9C-101B-9397-08002B2CF9AE}" pid="5" name="_AuthorEmailDisplayName">
    <vt:lpwstr>Frank Steele</vt:lpwstr>
  </property>
  <property fmtid="{D5CDD505-2E9C-101B-9397-08002B2CF9AE}" pid="6" name="_PreviousAdHocReviewCycleID">
    <vt:i4>1445548412</vt:i4>
  </property>
  <property fmtid="{D5CDD505-2E9C-101B-9397-08002B2CF9AE}" pid="7" name="_ReviewingToolsShownOnce">
    <vt:lpwstr/>
  </property>
</Properties>
</file>