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drawings/drawing1.xml" ContentType="application/vnd.openxmlformats-officedocument.drawing+xml"/>
  <Override PartName="/xl/comments2.xml" ContentType="application/vnd.openxmlformats-officedocument.spreadsheetml.comments+xml"/>
  <Override PartName="/xl/drawings/drawing2.xml" ContentType="application/vnd.openxmlformats-officedocument.drawing+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codeName="ThisWorkbook" defaultThemeVersion="124226"/>
  <bookViews>
    <workbookView xWindow="9585" yWindow="165" windowWidth="9570" windowHeight="9720" tabRatio="866"/>
  </bookViews>
  <sheets>
    <sheet name="Instructions" sheetId="1" r:id="rId1"/>
    <sheet name="Parent Contact" sheetId="89" r:id="rId2"/>
    <sheet name="Registration" sheetId="35" r:id="rId3"/>
    <sheet name="Dues" sheetId="14" r:id="rId4"/>
    <sheet name="Attendance" sheetId="15" r:id="rId5"/>
    <sheet name="Petals" sheetId="3" r:id="rId6"/>
    <sheet name="Journey Awards" sheetId="5" r:id="rId7"/>
    <sheet name="Bridging" sheetId="7" r:id="rId8"/>
    <sheet name="Age-Level" sheetId="12" r:id="rId9"/>
    <sheet name="Fun Patches" sheetId="37" r:id="rId10"/>
    <sheet name="Summary" sheetId="19" r:id="rId11"/>
    <sheet name="Order" sheetId="20" r:id="rId12"/>
    <sheet name="Daisy 1" sheetId="17" r:id="rId13"/>
    <sheet name="Daisy 2" sheetId="90" r:id="rId14"/>
    <sheet name="Daisy 3" sheetId="91" r:id="rId15"/>
    <sheet name="Daisy 4" sheetId="92" r:id="rId16"/>
    <sheet name="Daisy 5" sheetId="93" r:id="rId17"/>
    <sheet name="Daisy 6" sheetId="94" r:id="rId18"/>
    <sheet name="Daisy 7" sheetId="95" r:id="rId19"/>
    <sheet name="Daisy 8" sheetId="96" r:id="rId20"/>
    <sheet name="Daisy 9" sheetId="97" r:id="rId21"/>
    <sheet name="Daisy 10" sheetId="98" r:id="rId22"/>
    <sheet name="Daisy 11" sheetId="99" r:id="rId23"/>
    <sheet name="Daisy 12" sheetId="100" r:id="rId24"/>
    <sheet name="Daisy 13" sheetId="101" r:id="rId25"/>
    <sheet name="Daisy 14" sheetId="102" r:id="rId26"/>
    <sheet name="Daisy 15" sheetId="103" r:id="rId27"/>
    <sheet name="Daisy 16" sheetId="104" r:id="rId28"/>
    <sheet name="Daisy 17" sheetId="105" r:id="rId29"/>
    <sheet name="Daisy 18" sheetId="106" r:id="rId30"/>
    <sheet name="Daisy 19" sheetId="107" r:id="rId31"/>
    <sheet name="Daisy 20" sheetId="108" r:id="rId32"/>
    <sheet name="Daisy 21" sheetId="109" r:id="rId33"/>
    <sheet name="Daisy 22" sheetId="110" r:id="rId34"/>
    <sheet name="Daisy 23" sheetId="111" r:id="rId35"/>
    <sheet name="Daisy 24" sheetId="112" r:id="rId36"/>
    <sheet name="Daisy 25" sheetId="113" r:id="rId37"/>
    <sheet name="Daisy 26" sheetId="114" r:id="rId38"/>
    <sheet name="Daisy 27" sheetId="115" r:id="rId39"/>
    <sheet name="Daisy 28" sheetId="116" r:id="rId40"/>
    <sheet name="Daisy 29" sheetId="117" r:id="rId41"/>
    <sheet name="Daisy 30" sheetId="118" r:id="rId42"/>
  </sheets>
  <definedNames>
    <definedName name="_xlnm.Print_Area" localSheetId="12">'Daisy 1'!$A$1:$K$44</definedName>
    <definedName name="_xlnm.Print_Area" localSheetId="21">'Daisy 10'!$A$1:$K$44</definedName>
    <definedName name="_xlnm.Print_Area" localSheetId="22">'Daisy 11'!$A$1:$K$44</definedName>
    <definedName name="_xlnm.Print_Area" localSheetId="23">'Daisy 12'!$A$1:$K$44</definedName>
    <definedName name="_xlnm.Print_Area" localSheetId="24">'Daisy 13'!$A$1:$K$44</definedName>
    <definedName name="_xlnm.Print_Area" localSheetId="25">'Daisy 14'!$A$1:$K$44</definedName>
    <definedName name="_xlnm.Print_Area" localSheetId="26">'Daisy 15'!$A$1:$K$44</definedName>
    <definedName name="_xlnm.Print_Area" localSheetId="27">'Daisy 16'!$A$1:$K$44</definedName>
    <definedName name="_xlnm.Print_Area" localSheetId="28">'Daisy 17'!$A$1:$K$44</definedName>
    <definedName name="_xlnm.Print_Area" localSheetId="29">'Daisy 18'!$A$1:$K$44</definedName>
    <definedName name="_xlnm.Print_Area" localSheetId="30">'Daisy 19'!$A$1:$K$44</definedName>
    <definedName name="_xlnm.Print_Area" localSheetId="13">'Daisy 2'!$A$1:$K$44</definedName>
    <definedName name="_xlnm.Print_Area" localSheetId="31">'Daisy 20'!$A$1:$K$44</definedName>
    <definedName name="_xlnm.Print_Area" localSheetId="32">'Daisy 21'!$A$1:$K$44</definedName>
    <definedName name="_xlnm.Print_Area" localSheetId="33">'Daisy 22'!$A$1:$K$44</definedName>
    <definedName name="_xlnm.Print_Area" localSheetId="34">'Daisy 23'!$A$1:$K$44</definedName>
    <definedName name="_xlnm.Print_Area" localSheetId="35">'Daisy 24'!$A$1:$K$44</definedName>
    <definedName name="_xlnm.Print_Area" localSheetId="36">'Daisy 25'!$A$1:$K$44</definedName>
    <definedName name="_xlnm.Print_Area" localSheetId="37">'Daisy 26'!$A$1:$K$44</definedName>
    <definedName name="_xlnm.Print_Area" localSheetId="38">'Daisy 27'!$A$1:$K$44</definedName>
    <definedName name="_xlnm.Print_Area" localSheetId="39">'Daisy 28'!$A$1:$K$44</definedName>
    <definedName name="_xlnm.Print_Area" localSheetId="40">'Daisy 29'!$A$1:$K$44</definedName>
    <definedName name="_xlnm.Print_Area" localSheetId="14">'Daisy 3'!$A$1:$K$44</definedName>
    <definedName name="_xlnm.Print_Area" localSheetId="41">'Daisy 30'!$A$1:$K$44</definedName>
    <definedName name="_xlnm.Print_Area" localSheetId="15">'Daisy 4'!$A$1:$K$44</definedName>
    <definedName name="_xlnm.Print_Area" localSheetId="16">'Daisy 5'!$A$1:$K$44</definedName>
    <definedName name="_xlnm.Print_Area" localSheetId="17">'Daisy 6'!$A$1:$K$44</definedName>
    <definedName name="_xlnm.Print_Area" localSheetId="18">'Daisy 7'!$A$1:$K$44</definedName>
    <definedName name="_xlnm.Print_Area" localSheetId="19">'Daisy 8'!$A$1:$K$44</definedName>
    <definedName name="_xlnm.Print_Area" localSheetId="20">'Daisy 9'!$A$1:$K$44</definedName>
    <definedName name="_xlnm.Print_Area" localSheetId="0">Instructions!$A$1:$H$48</definedName>
    <definedName name="_xlnm.Print_Area" localSheetId="2">Registration!$A$1:$AQ$18</definedName>
    <definedName name="_xlnm.Print_Titles" localSheetId="2">Registration!$1:$4</definedName>
  </definedNames>
  <calcPr calcId="145621"/>
</workbook>
</file>

<file path=xl/calcChain.xml><?xml version="1.0" encoding="utf-8"?>
<calcChain xmlns="http://schemas.openxmlformats.org/spreadsheetml/2006/main">
  <c r="K43" i="118" l="1"/>
  <c r="G43" i="118"/>
  <c r="K42" i="118"/>
  <c r="G42" i="118"/>
  <c r="K41" i="118"/>
  <c r="G41" i="118"/>
  <c r="K40" i="118"/>
  <c r="G40" i="118"/>
  <c r="K39" i="118"/>
  <c r="G39" i="118"/>
  <c r="K38" i="118"/>
  <c r="K37" i="118"/>
  <c r="B37" i="118"/>
  <c r="K36" i="118"/>
  <c r="G36" i="118"/>
  <c r="B36" i="118"/>
  <c r="K35" i="118"/>
  <c r="G35" i="118"/>
  <c r="B35" i="118"/>
  <c r="K34" i="118"/>
  <c r="G34" i="118"/>
  <c r="B34" i="118"/>
  <c r="G33" i="118"/>
  <c r="B33" i="118"/>
  <c r="G32" i="118"/>
  <c r="B32" i="118"/>
  <c r="K31" i="118"/>
  <c r="G31" i="118"/>
  <c r="B31" i="118"/>
  <c r="K30" i="118"/>
  <c r="G30" i="118"/>
  <c r="B30" i="118"/>
  <c r="K29" i="118"/>
  <c r="B29" i="118"/>
  <c r="K28" i="118"/>
  <c r="G28" i="118"/>
  <c r="B28" i="118"/>
  <c r="K27" i="118"/>
  <c r="G27" i="118"/>
  <c r="B27" i="118"/>
  <c r="K26" i="118"/>
  <c r="G26" i="118"/>
  <c r="B26" i="118"/>
  <c r="K25" i="118"/>
  <c r="B25" i="118"/>
  <c r="K24" i="118"/>
  <c r="B24" i="118"/>
  <c r="K23" i="118"/>
  <c r="B23" i="118"/>
  <c r="K22" i="118"/>
  <c r="B22" i="118"/>
  <c r="K21" i="118"/>
  <c r="G21" i="118"/>
  <c r="B21" i="118"/>
  <c r="K20" i="118"/>
  <c r="G20" i="118"/>
  <c r="B20" i="118"/>
  <c r="K19" i="118"/>
  <c r="G19" i="118"/>
  <c r="B19" i="118"/>
  <c r="K18" i="118"/>
  <c r="G18" i="118"/>
  <c r="B5" i="118" s="1"/>
  <c r="B18" i="118"/>
  <c r="K17" i="118"/>
  <c r="B17" i="118"/>
  <c r="K16" i="118"/>
  <c r="B16" i="118"/>
  <c r="K15" i="118"/>
  <c r="B15" i="118"/>
  <c r="G14" i="118"/>
  <c r="B14" i="118"/>
  <c r="G13" i="118"/>
  <c r="B13" i="118"/>
  <c r="G12" i="118"/>
  <c r="K11" i="118"/>
  <c r="G11" i="118"/>
  <c r="K10" i="118"/>
  <c r="G10" i="118"/>
  <c r="B10" i="118"/>
  <c r="K9" i="118"/>
  <c r="G9" i="118"/>
  <c r="B9" i="118"/>
  <c r="K8" i="118"/>
  <c r="G8" i="118"/>
  <c r="B8" i="118"/>
  <c r="G7" i="118"/>
  <c r="B7" i="118"/>
  <c r="K6" i="118"/>
  <c r="G6" i="118"/>
  <c r="K5" i="118"/>
  <c r="G5" i="118"/>
  <c r="K4" i="118"/>
  <c r="B4" i="118"/>
  <c r="G3" i="118"/>
  <c r="K43" i="117"/>
  <c r="G43" i="117"/>
  <c r="K42" i="117"/>
  <c r="G42" i="117"/>
  <c r="K41" i="117"/>
  <c r="G41" i="117"/>
  <c r="K40" i="117"/>
  <c r="G40" i="117"/>
  <c r="K39" i="117"/>
  <c r="G39" i="117"/>
  <c r="K38" i="117"/>
  <c r="K37" i="117"/>
  <c r="B37" i="117"/>
  <c r="K36" i="117"/>
  <c r="G36" i="117"/>
  <c r="B36" i="117"/>
  <c r="K35" i="117"/>
  <c r="G35" i="117"/>
  <c r="B35" i="117"/>
  <c r="K34" i="117"/>
  <c r="G34" i="117"/>
  <c r="B34" i="117"/>
  <c r="G33" i="117"/>
  <c r="B33" i="117"/>
  <c r="G32" i="117"/>
  <c r="B32" i="117"/>
  <c r="K31" i="117"/>
  <c r="G31" i="117"/>
  <c r="B31" i="117"/>
  <c r="K30" i="117"/>
  <c r="G30" i="117"/>
  <c r="B30" i="117"/>
  <c r="K29" i="117"/>
  <c r="B29" i="117"/>
  <c r="K28" i="117"/>
  <c r="G28" i="117"/>
  <c r="B28" i="117"/>
  <c r="K27" i="117"/>
  <c r="G27" i="117"/>
  <c r="B27" i="117"/>
  <c r="K26" i="117"/>
  <c r="G26" i="117"/>
  <c r="B26" i="117"/>
  <c r="K25" i="117"/>
  <c r="B25" i="117"/>
  <c r="K24" i="117"/>
  <c r="B24" i="117"/>
  <c r="K23" i="117"/>
  <c r="B23" i="117"/>
  <c r="K22" i="117"/>
  <c r="B22" i="117"/>
  <c r="K21" i="117"/>
  <c r="G21" i="117"/>
  <c r="B21" i="117"/>
  <c r="K20" i="117"/>
  <c r="G20" i="117"/>
  <c r="B20" i="117"/>
  <c r="K19" i="117"/>
  <c r="G19" i="117"/>
  <c r="B19" i="117"/>
  <c r="K18" i="117"/>
  <c r="G18" i="117"/>
  <c r="B5" i="117" s="1"/>
  <c r="B18" i="117"/>
  <c r="K17" i="117"/>
  <c r="B17" i="117"/>
  <c r="K16" i="117"/>
  <c r="B16" i="117"/>
  <c r="K15" i="117"/>
  <c r="B15" i="117"/>
  <c r="G14" i="117"/>
  <c r="B14" i="117"/>
  <c r="G13" i="117"/>
  <c r="B13" i="117"/>
  <c r="G12" i="117"/>
  <c r="K11" i="117"/>
  <c r="G11" i="117"/>
  <c r="K10" i="117"/>
  <c r="G10" i="117"/>
  <c r="B10" i="117"/>
  <c r="K9" i="117"/>
  <c r="G9" i="117"/>
  <c r="B9" i="117"/>
  <c r="K8" i="117"/>
  <c r="G8" i="117"/>
  <c r="B8" i="117"/>
  <c r="G7" i="117"/>
  <c r="B7" i="117"/>
  <c r="K6" i="117"/>
  <c r="G6" i="117"/>
  <c r="K5" i="117"/>
  <c r="G5" i="117"/>
  <c r="K4" i="117"/>
  <c r="B4" i="117"/>
  <c r="G3" i="117"/>
  <c r="K43" i="116"/>
  <c r="G43" i="116"/>
  <c r="K42" i="116"/>
  <c r="G42" i="116"/>
  <c r="K41" i="116"/>
  <c r="G41" i="116"/>
  <c r="K40" i="116"/>
  <c r="G40" i="116"/>
  <c r="K39" i="116"/>
  <c r="G39" i="116"/>
  <c r="K38" i="116"/>
  <c r="K37" i="116"/>
  <c r="B37" i="116"/>
  <c r="K36" i="116"/>
  <c r="G36" i="116"/>
  <c r="B36" i="116"/>
  <c r="K35" i="116"/>
  <c r="G35" i="116"/>
  <c r="B35" i="116"/>
  <c r="K34" i="116"/>
  <c r="G34" i="116"/>
  <c r="B34" i="116"/>
  <c r="G33" i="116"/>
  <c r="B33" i="116"/>
  <c r="G32" i="116"/>
  <c r="B32" i="116"/>
  <c r="K31" i="116"/>
  <c r="G31" i="116"/>
  <c r="B31" i="116"/>
  <c r="K30" i="116"/>
  <c r="G30" i="116"/>
  <c r="B30" i="116"/>
  <c r="K29" i="116"/>
  <c r="B29" i="116"/>
  <c r="K28" i="116"/>
  <c r="G28" i="116"/>
  <c r="B28" i="116"/>
  <c r="K27" i="116"/>
  <c r="G27" i="116"/>
  <c r="B27" i="116"/>
  <c r="K26" i="116"/>
  <c r="G26" i="116"/>
  <c r="B26" i="116"/>
  <c r="K25" i="116"/>
  <c r="B25" i="116"/>
  <c r="K24" i="116"/>
  <c r="B24" i="116"/>
  <c r="K23" i="116"/>
  <c r="B23" i="116"/>
  <c r="K22" i="116"/>
  <c r="B22" i="116"/>
  <c r="K21" i="116"/>
  <c r="G21" i="116"/>
  <c r="B21" i="116"/>
  <c r="K20" i="116"/>
  <c r="G20" i="116"/>
  <c r="B20" i="116"/>
  <c r="K19" i="116"/>
  <c r="G19" i="116"/>
  <c r="B19" i="116"/>
  <c r="K18" i="116"/>
  <c r="G18" i="116"/>
  <c r="B5" i="116" s="1"/>
  <c r="B18" i="116"/>
  <c r="K17" i="116"/>
  <c r="B17" i="116"/>
  <c r="K16" i="116"/>
  <c r="B16" i="116"/>
  <c r="K15" i="116"/>
  <c r="B15" i="116"/>
  <c r="G14" i="116"/>
  <c r="B14" i="116"/>
  <c r="G13" i="116"/>
  <c r="B13" i="116"/>
  <c r="G12" i="116"/>
  <c r="K11" i="116"/>
  <c r="G11" i="116"/>
  <c r="K10" i="116"/>
  <c r="G10" i="116"/>
  <c r="B10" i="116"/>
  <c r="K9" i="116"/>
  <c r="G9" i="116"/>
  <c r="B9" i="116"/>
  <c r="K8" i="116"/>
  <c r="G8" i="116"/>
  <c r="B8" i="116"/>
  <c r="G7" i="116"/>
  <c r="B7" i="116"/>
  <c r="K6" i="116"/>
  <c r="G6" i="116"/>
  <c r="K5" i="116"/>
  <c r="G5" i="116"/>
  <c r="K4" i="116"/>
  <c r="B4" i="116"/>
  <c r="G3" i="116"/>
  <c r="K43" i="115"/>
  <c r="G43" i="115"/>
  <c r="K42" i="115"/>
  <c r="G42" i="115"/>
  <c r="K41" i="115"/>
  <c r="G41" i="115"/>
  <c r="K40" i="115"/>
  <c r="G40" i="115"/>
  <c r="K39" i="115"/>
  <c r="G39" i="115"/>
  <c r="K38" i="115"/>
  <c r="K37" i="115"/>
  <c r="B37" i="115"/>
  <c r="K36" i="115"/>
  <c r="G36" i="115"/>
  <c r="B36" i="115"/>
  <c r="K35" i="115"/>
  <c r="G35" i="115"/>
  <c r="B35" i="115"/>
  <c r="K34" i="115"/>
  <c r="G34" i="115"/>
  <c r="B34" i="115"/>
  <c r="G33" i="115"/>
  <c r="B33" i="115"/>
  <c r="G32" i="115"/>
  <c r="B32" i="115"/>
  <c r="K31" i="115"/>
  <c r="G31" i="115"/>
  <c r="B31" i="115"/>
  <c r="K30" i="115"/>
  <c r="G30" i="115"/>
  <c r="B30" i="115"/>
  <c r="K29" i="115"/>
  <c r="B29" i="115"/>
  <c r="K28" i="115"/>
  <c r="G28" i="115"/>
  <c r="B28" i="115"/>
  <c r="K27" i="115"/>
  <c r="G27" i="115"/>
  <c r="B27" i="115"/>
  <c r="K26" i="115"/>
  <c r="G26" i="115"/>
  <c r="B26" i="115"/>
  <c r="K25" i="115"/>
  <c r="B25" i="115"/>
  <c r="K24" i="115"/>
  <c r="B24" i="115"/>
  <c r="K23" i="115"/>
  <c r="B23" i="115"/>
  <c r="K22" i="115"/>
  <c r="B22" i="115"/>
  <c r="K21" i="115"/>
  <c r="G21" i="115"/>
  <c r="B21" i="115"/>
  <c r="K20" i="115"/>
  <c r="G20" i="115"/>
  <c r="B20" i="115"/>
  <c r="K19" i="115"/>
  <c r="G19" i="115"/>
  <c r="B19" i="115"/>
  <c r="K18" i="115"/>
  <c r="G18" i="115"/>
  <c r="B18" i="115"/>
  <c r="K17" i="115"/>
  <c r="B17" i="115"/>
  <c r="K16" i="115"/>
  <c r="B16" i="115"/>
  <c r="K15" i="115"/>
  <c r="B15" i="115"/>
  <c r="G14" i="115"/>
  <c r="B14" i="115"/>
  <c r="G13" i="115"/>
  <c r="B13" i="115"/>
  <c r="G12" i="115"/>
  <c r="K11" i="115"/>
  <c r="G11" i="115"/>
  <c r="K10" i="115"/>
  <c r="G10" i="115"/>
  <c r="B10" i="115"/>
  <c r="K9" i="115"/>
  <c r="G9" i="115"/>
  <c r="B9" i="115"/>
  <c r="K8" i="115"/>
  <c r="G8" i="115"/>
  <c r="B8" i="115"/>
  <c r="G7" i="115"/>
  <c r="B7" i="115"/>
  <c r="K6" i="115"/>
  <c r="G6" i="115"/>
  <c r="K5" i="115"/>
  <c r="G5" i="115"/>
  <c r="K4" i="115"/>
  <c r="B4" i="115"/>
  <c r="G3" i="115"/>
  <c r="K43" i="114"/>
  <c r="G43" i="114"/>
  <c r="K42" i="114"/>
  <c r="G42" i="114"/>
  <c r="K41" i="114"/>
  <c r="G41" i="114"/>
  <c r="K40" i="114"/>
  <c r="G40" i="114"/>
  <c r="K39" i="114"/>
  <c r="G39" i="114"/>
  <c r="K38" i="114"/>
  <c r="K37" i="114"/>
  <c r="B37" i="114"/>
  <c r="K36" i="114"/>
  <c r="G36" i="114"/>
  <c r="B36" i="114"/>
  <c r="K35" i="114"/>
  <c r="G35" i="114"/>
  <c r="B35" i="114"/>
  <c r="K34" i="114"/>
  <c r="G34" i="114"/>
  <c r="B34" i="114"/>
  <c r="G33" i="114"/>
  <c r="B33" i="114"/>
  <c r="G32" i="114"/>
  <c r="B32" i="114"/>
  <c r="K31" i="114"/>
  <c r="G31" i="114"/>
  <c r="B31" i="114"/>
  <c r="K30" i="114"/>
  <c r="G30" i="114"/>
  <c r="B30" i="114"/>
  <c r="K29" i="114"/>
  <c r="B29" i="114"/>
  <c r="K28" i="114"/>
  <c r="G28" i="114"/>
  <c r="B28" i="114"/>
  <c r="K27" i="114"/>
  <c r="G27" i="114"/>
  <c r="B27" i="114"/>
  <c r="K26" i="114"/>
  <c r="G26" i="114"/>
  <c r="B26" i="114"/>
  <c r="K25" i="114"/>
  <c r="B25" i="114"/>
  <c r="K24" i="114"/>
  <c r="B24" i="114"/>
  <c r="K23" i="114"/>
  <c r="B23" i="114"/>
  <c r="K22" i="114"/>
  <c r="B22" i="114"/>
  <c r="K21" i="114"/>
  <c r="G21" i="114"/>
  <c r="B21" i="114"/>
  <c r="K20" i="114"/>
  <c r="G20" i="114"/>
  <c r="B20" i="114"/>
  <c r="K19" i="114"/>
  <c r="G19" i="114"/>
  <c r="B19" i="114"/>
  <c r="K18" i="114"/>
  <c r="G18" i="114"/>
  <c r="B18" i="114"/>
  <c r="K17" i="114"/>
  <c r="B17" i="114"/>
  <c r="K16" i="114"/>
  <c r="B16" i="114"/>
  <c r="K15" i="114"/>
  <c r="B15" i="114"/>
  <c r="G14" i="114"/>
  <c r="B14" i="114"/>
  <c r="G13" i="114"/>
  <c r="B13" i="114"/>
  <c r="G12" i="114"/>
  <c r="K11" i="114"/>
  <c r="G11" i="114"/>
  <c r="K10" i="114"/>
  <c r="G10" i="114"/>
  <c r="B10" i="114"/>
  <c r="K9" i="114"/>
  <c r="G9" i="114"/>
  <c r="B9" i="114"/>
  <c r="K8" i="114"/>
  <c r="G8" i="114"/>
  <c r="B8" i="114"/>
  <c r="G7" i="114"/>
  <c r="B7" i="114"/>
  <c r="K6" i="114"/>
  <c r="G6" i="114"/>
  <c r="K5" i="114"/>
  <c r="G5" i="114"/>
  <c r="K4" i="114"/>
  <c r="B4" i="114"/>
  <c r="G3" i="114"/>
  <c r="K43" i="113"/>
  <c r="G43" i="113"/>
  <c r="K42" i="113"/>
  <c r="G42" i="113"/>
  <c r="K41" i="113"/>
  <c r="G41" i="113"/>
  <c r="K40" i="113"/>
  <c r="G40" i="113"/>
  <c r="K39" i="113"/>
  <c r="G39" i="113"/>
  <c r="K38" i="113"/>
  <c r="K37" i="113"/>
  <c r="B37" i="113"/>
  <c r="K36" i="113"/>
  <c r="G36" i="113"/>
  <c r="B36" i="113"/>
  <c r="K35" i="113"/>
  <c r="G35" i="113"/>
  <c r="B35" i="113"/>
  <c r="K34" i="113"/>
  <c r="G34" i="113"/>
  <c r="B34" i="113"/>
  <c r="G33" i="113"/>
  <c r="B33" i="113"/>
  <c r="G32" i="113"/>
  <c r="B32" i="113"/>
  <c r="K31" i="113"/>
  <c r="G31" i="113"/>
  <c r="B31" i="113"/>
  <c r="K30" i="113"/>
  <c r="G30" i="113"/>
  <c r="B30" i="113"/>
  <c r="K29" i="113"/>
  <c r="B29" i="113"/>
  <c r="K28" i="113"/>
  <c r="G28" i="113"/>
  <c r="B28" i="113"/>
  <c r="K27" i="113"/>
  <c r="G27" i="113"/>
  <c r="B27" i="113"/>
  <c r="K26" i="113"/>
  <c r="G26" i="113"/>
  <c r="B26" i="113"/>
  <c r="K25" i="113"/>
  <c r="B25" i="113"/>
  <c r="K24" i="113"/>
  <c r="B24" i="113"/>
  <c r="K23" i="113"/>
  <c r="B23" i="113"/>
  <c r="K22" i="113"/>
  <c r="B22" i="113"/>
  <c r="K21" i="113"/>
  <c r="G21" i="113"/>
  <c r="B21" i="113"/>
  <c r="K20" i="113"/>
  <c r="G20" i="113"/>
  <c r="B5" i="113" s="1"/>
  <c r="B20" i="113"/>
  <c r="K19" i="113"/>
  <c r="G19" i="113"/>
  <c r="B19" i="113"/>
  <c r="K18" i="113"/>
  <c r="G18" i="113"/>
  <c r="B18" i="113"/>
  <c r="K17" i="113"/>
  <c r="B17" i="113"/>
  <c r="K16" i="113"/>
  <c r="B16" i="113"/>
  <c r="K15" i="113"/>
  <c r="B15" i="113"/>
  <c r="G14" i="113"/>
  <c r="B14" i="113"/>
  <c r="G13" i="113"/>
  <c r="B13" i="113"/>
  <c r="G12" i="113"/>
  <c r="K11" i="113"/>
  <c r="G11" i="113"/>
  <c r="K10" i="113"/>
  <c r="G10" i="113"/>
  <c r="B10" i="113"/>
  <c r="K9" i="113"/>
  <c r="G9" i="113"/>
  <c r="B9" i="113"/>
  <c r="K8" i="113"/>
  <c r="G8" i="113"/>
  <c r="B8" i="113"/>
  <c r="G7" i="113"/>
  <c r="B7" i="113"/>
  <c r="K6" i="113"/>
  <c r="G6" i="113"/>
  <c r="K5" i="113"/>
  <c r="G5" i="113"/>
  <c r="K4" i="113"/>
  <c r="B4" i="113"/>
  <c r="G3" i="113"/>
  <c r="K43" i="112"/>
  <c r="G43" i="112"/>
  <c r="K42" i="112"/>
  <c r="G42" i="112"/>
  <c r="K41" i="112"/>
  <c r="G41" i="112"/>
  <c r="K40" i="112"/>
  <c r="G40" i="112"/>
  <c r="K39" i="112"/>
  <c r="G39" i="112"/>
  <c r="K38" i="112"/>
  <c r="K37" i="112"/>
  <c r="B37" i="112"/>
  <c r="K36" i="112"/>
  <c r="G36" i="112"/>
  <c r="B36" i="112"/>
  <c r="K35" i="112"/>
  <c r="G35" i="112"/>
  <c r="B35" i="112"/>
  <c r="K34" i="112"/>
  <c r="G34" i="112"/>
  <c r="B34" i="112"/>
  <c r="G33" i="112"/>
  <c r="B33" i="112"/>
  <c r="G32" i="112"/>
  <c r="B32" i="112"/>
  <c r="K31" i="112"/>
  <c r="G31" i="112"/>
  <c r="B31" i="112"/>
  <c r="K30" i="112"/>
  <c r="G30" i="112"/>
  <c r="B30" i="112"/>
  <c r="K29" i="112"/>
  <c r="B29" i="112"/>
  <c r="K28" i="112"/>
  <c r="G28" i="112"/>
  <c r="B28" i="112"/>
  <c r="K27" i="112"/>
  <c r="G27" i="112"/>
  <c r="B27" i="112"/>
  <c r="K26" i="112"/>
  <c r="G26" i="112"/>
  <c r="B26" i="112"/>
  <c r="K25" i="112"/>
  <c r="B25" i="112"/>
  <c r="K24" i="112"/>
  <c r="B24" i="112"/>
  <c r="K23" i="112"/>
  <c r="B23" i="112"/>
  <c r="K22" i="112"/>
  <c r="B22" i="112"/>
  <c r="K21" i="112"/>
  <c r="G21" i="112"/>
  <c r="B21" i="112"/>
  <c r="K20" i="112"/>
  <c r="G20" i="112"/>
  <c r="B20" i="112"/>
  <c r="K19" i="112"/>
  <c r="G19" i="112"/>
  <c r="B19" i="112"/>
  <c r="K18" i="112"/>
  <c r="G18" i="112"/>
  <c r="B5" i="112" s="1"/>
  <c r="B18" i="112"/>
  <c r="K17" i="112"/>
  <c r="B17" i="112"/>
  <c r="K16" i="112"/>
  <c r="B16" i="112"/>
  <c r="K15" i="112"/>
  <c r="B15" i="112"/>
  <c r="G14" i="112"/>
  <c r="B14" i="112"/>
  <c r="G13" i="112"/>
  <c r="B13" i="112"/>
  <c r="G12" i="112"/>
  <c r="K11" i="112"/>
  <c r="G11" i="112"/>
  <c r="K10" i="112"/>
  <c r="G10" i="112"/>
  <c r="B10" i="112"/>
  <c r="K9" i="112"/>
  <c r="G9" i="112"/>
  <c r="B9" i="112"/>
  <c r="K8" i="112"/>
  <c r="G8" i="112"/>
  <c r="B8" i="112"/>
  <c r="G7" i="112"/>
  <c r="B7" i="112"/>
  <c r="K6" i="112"/>
  <c r="G6" i="112"/>
  <c r="K5" i="112"/>
  <c r="G5" i="112"/>
  <c r="K4" i="112"/>
  <c r="B4" i="112"/>
  <c r="G3" i="112"/>
  <c r="K43" i="111"/>
  <c r="G43" i="111"/>
  <c r="K42" i="111"/>
  <c r="G42" i="111"/>
  <c r="K41" i="111"/>
  <c r="G41" i="111"/>
  <c r="K40" i="111"/>
  <c r="G40" i="111"/>
  <c r="K39" i="111"/>
  <c r="G39" i="111"/>
  <c r="K38" i="111"/>
  <c r="K37" i="111"/>
  <c r="B37" i="111"/>
  <c r="K36" i="111"/>
  <c r="G36" i="111"/>
  <c r="B36" i="111"/>
  <c r="K35" i="111"/>
  <c r="G35" i="111"/>
  <c r="B35" i="111"/>
  <c r="K34" i="111"/>
  <c r="G34" i="111"/>
  <c r="B34" i="111"/>
  <c r="G33" i="111"/>
  <c r="B33" i="111"/>
  <c r="G32" i="111"/>
  <c r="B32" i="111"/>
  <c r="K31" i="111"/>
  <c r="G31" i="111"/>
  <c r="B31" i="111"/>
  <c r="K30" i="111"/>
  <c r="G30" i="111"/>
  <c r="B30" i="111"/>
  <c r="K29" i="111"/>
  <c r="B29" i="111"/>
  <c r="K28" i="111"/>
  <c r="G28" i="111"/>
  <c r="B28" i="111"/>
  <c r="K27" i="111"/>
  <c r="G27" i="111"/>
  <c r="B27" i="111"/>
  <c r="K26" i="111"/>
  <c r="G26" i="111"/>
  <c r="B26" i="111"/>
  <c r="K25" i="111"/>
  <c r="B25" i="111"/>
  <c r="K24" i="111"/>
  <c r="B24" i="111"/>
  <c r="K23" i="111"/>
  <c r="B23" i="111"/>
  <c r="K22" i="111"/>
  <c r="B22" i="111"/>
  <c r="K21" i="111"/>
  <c r="G21" i="111"/>
  <c r="B21" i="111"/>
  <c r="K20" i="111"/>
  <c r="G20" i="111"/>
  <c r="B5" i="111" s="1"/>
  <c r="B20" i="111"/>
  <c r="K19" i="111"/>
  <c r="G19" i="111"/>
  <c r="B19" i="111"/>
  <c r="K18" i="111"/>
  <c r="G18" i="111"/>
  <c r="B18" i="111"/>
  <c r="K17" i="111"/>
  <c r="B17" i="111"/>
  <c r="K16" i="111"/>
  <c r="B16" i="111"/>
  <c r="K15" i="111"/>
  <c r="B15" i="111"/>
  <c r="G14" i="111"/>
  <c r="B14" i="111"/>
  <c r="G13" i="111"/>
  <c r="B13" i="111"/>
  <c r="G12" i="111"/>
  <c r="K11" i="111"/>
  <c r="G11" i="111"/>
  <c r="K10" i="111"/>
  <c r="G10" i="111"/>
  <c r="B10" i="111"/>
  <c r="K9" i="111"/>
  <c r="G9" i="111"/>
  <c r="B9" i="111"/>
  <c r="K8" i="111"/>
  <c r="G8" i="111"/>
  <c r="B8" i="111"/>
  <c r="G7" i="111"/>
  <c r="B7" i="111"/>
  <c r="K6" i="111"/>
  <c r="G6" i="111"/>
  <c r="K5" i="111"/>
  <c r="G5" i="111"/>
  <c r="K4" i="111"/>
  <c r="B4" i="111"/>
  <c r="G3" i="111"/>
  <c r="K43" i="110"/>
  <c r="G43" i="110"/>
  <c r="K42" i="110"/>
  <c r="G42" i="110"/>
  <c r="K41" i="110"/>
  <c r="G41" i="110"/>
  <c r="K40" i="110"/>
  <c r="G40" i="110"/>
  <c r="K39" i="110"/>
  <c r="G39" i="110"/>
  <c r="K38" i="110"/>
  <c r="K37" i="110"/>
  <c r="B37" i="110"/>
  <c r="K36" i="110"/>
  <c r="G36" i="110"/>
  <c r="B36" i="110"/>
  <c r="K35" i="110"/>
  <c r="G35" i="110"/>
  <c r="B35" i="110"/>
  <c r="K34" i="110"/>
  <c r="G34" i="110"/>
  <c r="B34" i="110"/>
  <c r="G33" i="110"/>
  <c r="B33" i="110"/>
  <c r="G32" i="110"/>
  <c r="B32" i="110"/>
  <c r="K31" i="110"/>
  <c r="G31" i="110"/>
  <c r="B31" i="110"/>
  <c r="K30" i="110"/>
  <c r="G30" i="110"/>
  <c r="B30" i="110"/>
  <c r="K29" i="110"/>
  <c r="B29" i="110"/>
  <c r="K28" i="110"/>
  <c r="G28" i="110"/>
  <c r="B28" i="110"/>
  <c r="K27" i="110"/>
  <c r="G27" i="110"/>
  <c r="B27" i="110"/>
  <c r="K26" i="110"/>
  <c r="G26" i="110"/>
  <c r="B26" i="110"/>
  <c r="K25" i="110"/>
  <c r="B25" i="110"/>
  <c r="K24" i="110"/>
  <c r="B24" i="110"/>
  <c r="K23" i="110"/>
  <c r="B23" i="110"/>
  <c r="K22" i="110"/>
  <c r="B22" i="110"/>
  <c r="K21" i="110"/>
  <c r="G21" i="110"/>
  <c r="B21" i="110"/>
  <c r="K20" i="110"/>
  <c r="G20" i="110"/>
  <c r="B20" i="110"/>
  <c r="K19" i="110"/>
  <c r="G19" i="110"/>
  <c r="B19" i="110"/>
  <c r="K18" i="110"/>
  <c r="G18" i="110"/>
  <c r="B18" i="110"/>
  <c r="K17" i="110"/>
  <c r="B17" i="110"/>
  <c r="K16" i="110"/>
  <c r="B16" i="110"/>
  <c r="K15" i="110"/>
  <c r="B15" i="110"/>
  <c r="G14" i="110"/>
  <c r="B14" i="110"/>
  <c r="G13" i="110"/>
  <c r="B13" i="110"/>
  <c r="G12" i="110"/>
  <c r="K11" i="110"/>
  <c r="G11" i="110"/>
  <c r="K10" i="110"/>
  <c r="G10" i="110"/>
  <c r="B10" i="110"/>
  <c r="K9" i="110"/>
  <c r="G9" i="110"/>
  <c r="B9" i="110"/>
  <c r="K8" i="110"/>
  <c r="G8" i="110"/>
  <c r="B8" i="110"/>
  <c r="G7" i="110"/>
  <c r="B7" i="110"/>
  <c r="K6" i="110"/>
  <c r="G6" i="110"/>
  <c r="K5" i="110"/>
  <c r="G5" i="110"/>
  <c r="K4" i="110"/>
  <c r="B4" i="110"/>
  <c r="G3" i="110"/>
  <c r="K43" i="109"/>
  <c r="G43" i="109"/>
  <c r="K42" i="109"/>
  <c r="G42" i="109"/>
  <c r="K41" i="109"/>
  <c r="G41" i="109"/>
  <c r="K40" i="109"/>
  <c r="G40" i="109"/>
  <c r="K39" i="109"/>
  <c r="G39" i="109"/>
  <c r="K38" i="109"/>
  <c r="K37" i="109"/>
  <c r="B37" i="109"/>
  <c r="K36" i="109"/>
  <c r="G36" i="109"/>
  <c r="B36" i="109"/>
  <c r="K35" i="109"/>
  <c r="G35" i="109"/>
  <c r="B35" i="109"/>
  <c r="K34" i="109"/>
  <c r="G34" i="109"/>
  <c r="B34" i="109"/>
  <c r="G33" i="109"/>
  <c r="B33" i="109"/>
  <c r="G32" i="109"/>
  <c r="B32" i="109"/>
  <c r="K31" i="109"/>
  <c r="G31" i="109"/>
  <c r="B31" i="109"/>
  <c r="K30" i="109"/>
  <c r="G30" i="109"/>
  <c r="B30" i="109"/>
  <c r="K29" i="109"/>
  <c r="B29" i="109"/>
  <c r="K28" i="109"/>
  <c r="G28" i="109"/>
  <c r="B28" i="109"/>
  <c r="K27" i="109"/>
  <c r="G27" i="109"/>
  <c r="B27" i="109"/>
  <c r="K26" i="109"/>
  <c r="G26" i="109"/>
  <c r="B26" i="109"/>
  <c r="K25" i="109"/>
  <c r="B25" i="109"/>
  <c r="K24" i="109"/>
  <c r="B24" i="109"/>
  <c r="K23" i="109"/>
  <c r="B23" i="109"/>
  <c r="K22" i="109"/>
  <c r="B22" i="109"/>
  <c r="K21" i="109"/>
  <c r="G21" i="109"/>
  <c r="B21" i="109"/>
  <c r="K20" i="109"/>
  <c r="G20" i="109"/>
  <c r="B20" i="109"/>
  <c r="K19" i="109"/>
  <c r="G19" i="109"/>
  <c r="B19" i="109"/>
  <c r="K18" i="109"/>
  <c r="G18" i="109"/>
  <c r="B5" i="109" s="1"/>
  <c r="B18" i="109"/>
  <c r="K17" i="109"/>
  <c r="B17" i="109"/>
  <c r="K16" i="109"/>
  <c r="B16" i="109"/>
  <c r="K15" i="109"/>
  <c r="B15" i="109"/>
  <c r="G14" i="109"/>
  <c r="B14" i="109"/>
  <c r="G13" i="109"/>
  <c r="B13" i="109"/>
  <c r="G12" i="109"/>
  <c r="K11" i="109"/>
  <c r="G11" i="109"/>
  <c r="K10" i="109"/>
  <c r="G10" i="109"/>
  <c r="B10" i="109"/>
  <c r="K9" i="109"/>
  <c r="G9" i="109"/>
  <c r="B9" i="109"/>
  <c r="K8" i="109"/>
  <c r="G8" i="109"/>
  <c r="B8" i="109"/>
  <c r="G7" i="109"/>
  <c r="B7" i="109"/>
  <c r="K6" i="109"/>
  <c r="G6" i="109"/>
  <c r="K5" i="109"/>
  <c r="G5" i="109"/>
  <c r="K4" i="109"/>
  <c r="B4" i="109"/>
  <c r="G3" i="109"/>
  <c r="K43" i="108"/>
  <c r="G43" i="108"/>
  <c r="K42" i="108"/>
  <c r="G42" i="108"/>
  <c r="K41" i="108"/>
  <c r="G41" i="108"/>
  <c r="K40" i="108"/>
  <c r="G40" i="108"/>
  <c r="K39" i="108"/>
  <c r="G39" i="108"/>
  <c r="K38" i="108"/>
  <c r="K37" i="108"/>
  <c r="B37" i="108"/>
  <c r="K36" i="108"/>
  <c r="G36" i="108"/>
  <c r="B36" i="108"/>
  <c r="K35" i="108"/>
  <c r="G35" i="108"/>
  <c r="B35" i="108"/>
  <c r="K34" i="108"/>
  <c r="G34" i="108"/>
  <c r="B34" i="108"/>
  <c r="G33" i="108"/>
  <c r="B33" i="108"/>
  <c r="G32" i="108"/>
  <c r="B32" i="108"/>
  <c r="K31" i="108"/>
  <c r="G31" i="108"/>
  <c r="B31" i="108"/>
  <c r="K30" i="108"/>
  <c r="G30" i="108"/>
  <c r="B30" i="108"/>
  <c r="K29" i="108"/>
  <c r="B29" i="108"/>
  <c r="K28" i="108"/>
  <c r="G28" i="108"/>
  <c r="B28" i="108"/>
  <c r="K27" i="108"/>
  <c r="G27" i="108"/>
  <c r="B27" i="108"/>
  <c r="K26" i="108"/>
  <c r="G26" i="108"/>
  <c r="B26" i="108"/>
  <c r="K25" i="108"/>
  <c r="B25" i="108"/>
  <c r="K24" i="108"/>
  <c r="B24" i="108"/>
  <c r="K23" i="108"/>
  <c r="B23" i="108"/>
  <c r="K22" i="108"/>
  <c r="B22" i="108"/>
  <c r="K21" i="108"/>
  <c r="G21" i="108"/>
  <c r="B21" i="108"/>
  <c r="K20" i="108"/>
  <c r="G20" i="108"/>
  <c r="B20" i="108"/>
  <c r="K19" i="108"/>
  <c r="G19" i="108"/>
  <c r="B19" i="108"/>
  <c r="K18" i="108"/>
  <c r="G18" i="108"/>
  <c r="B5" i="108" s="1"/>
  <c r="B18" i="108"/>
  <c r="K17" i="108"/>
  <c r="B17" i="108"/>
  <c r="K16" i="108"/>
  <c r="B16" i="108"/>
  <c r="K15" i="108"/>
  <c r="B15" i="108"/>
  <c r="G14" i="108"/>
  <c r="B14" i="108"/>
  <c r="G13" i="108"/>
  <c r="B13" i="108"/>
  <c r="G12" i="108"/>
  <c r="K11" i="108"/>
  <c r="G11" i="108"/>
  <c r="K10" i="108"/>
  <c r="G10" i="108"/>
  <c r="B10" i="108"/>
  <c r="K9" i="108"/>
  <c r="G9" i="108"/>
  <c r="B9" i="108"/>
  <c r="K8" i="108"/>
  <c r="G8" i="108"/>
  <c r="B8" i="108"/>
  <c r="G7" i="108"/>
  <c r="B7" i="108"/>
  <c r="K6" i="108"/>
  <c r="G6" i="108"/>
  <c r="K5" i="108"/>
  <c r="G5" i="108"/>
  <c r="K4" i="108"/>
  <c r="B4" i="108"/>
  <c r="G3" i="108"/>
  <c r="K43" i="107"/>
  <c r="G43" i="107"/>
  <c r="K42" i="107"/>
  <c r="G42" i="107"/>
  <c r="K41" i="107"/>
  <c r="G41" i="107"/>
  <c r="K40" i="107"/>
  <c r="G40" i="107"/>
  <c r="K39" i="107"/>
  <c r="G39" i="107"/>
  <c r="K38" i="107"/>
  <c r="K37" i="107"/>
  <c r="B37" i="107"/>
  <c r="K36" i="107"/>
  <c r="G36" i="107"/>
  <c r="B36" i="107"/>
  <c r="K35" i="107"/>
  <c r="G35" i="107"/>
  <c r="B35" i="107"/>
  <c r="K34" i="107"/>
  <c r="G34" i="107"/>
  <c r="B34" i="107"/>
  <c r="G33" i="107"/>
  <c r="B33" i="107"/>
  <c r="G32" i="107"/>
  <c r="B32" i="107"/>
  <c r="K31" i="107"/>
  <c r="G31" i="107"/>
  <c r="B31" i="107"/>
  <c r="K30" i="107"/>
  <c r="G30" i="107"/>
  <c r="B30" i="107"/>
  <c r="K29" i="107"/>
  <c r="B29" i="107"/>
  <c r="K28" i="107"/>
  <c r="G28" i="107"/>
  <c r="B28" i="107"/>
  <c r="K27" i="107"/>
  <c r="G27" i="107"/>
  <c r="B27" i="107"/>
  <c r="K26" i="107"/>
  <c r="G26" i="107"/>
  <c r="B26" i="107"/>
  <c r="K25" i="107"/>
  <c r="B25" i="107"/>
  <c r="K24" i="107"/>
  <c r="B24" i="107"/>
  <c r="K23" i="107"/>
  <c r="B23" i="107"/>
  <c r="K22" i="107"/>
  <c r="B22" i="107"/>
  <c r="K21" i="107"/>
  <c r="G21" i="107"/>
  <c r="B21" i="107"/>
  <c r="K20" i="107"/>
  <c r="G20" i="107"/>
  <c r="B20" i="107"/>
  <c r="K19" i="107"/>
  <c r="G19" i="107"/>
  <c r="B19" i="107"/>
  <c r="K18" i="107"/>
  <c r="G18" i="107"/>
  <c r="B5" i="107" s="1"/>
  <c r="B18" i="107"/>
  <c r="K17" i="107"/>
  <c r="B17" i="107"/>
  <c r="K16" i="107"/>
  <c r="B16" i="107"/>
  <c r="K15" i="107"/>
  <c r="B15" i="107"/>
  <c r="G14" i="107"/>
  <c r="B14" i="107"/>
  <c r="G13" i="107"/>
  <c r="B13" i="107"/>
  <c r="G12" i="107"/>
  <c r="K11" i="107"/>
  <c r="G11" i="107"/>
  <c r="K10" i="107"/>
  <c r="G10" i="107"/>
  <c r="B10" i="107"/>
  <c r="K9" i="107"/>
  <c r="G9" i="107"/>
  <c r="B9" i="107"/>
  <c r="K8" i="107"/>
  <c r="G8" i="107"/>
  <c r="B8" i="107"/>
  <c r="G7" i="107"/>
  <c r="B7" i="107"/>
  <c r="K6" i="107"/>
  <c r="G6" i="107"/>
  <c r="K5" i="107"/>
  <c r="G5" i="107"/>
  <c r="K4" i="107"/>
  <c r="B4" i="107"/>
  <c r="G3" i="107"/>
  <c r="K43" i="106"/>
  <c r="G43" i="106"/>
  <c r="K42" i="106"/>
  <c r="G42" i="106"/>
  <c r="K41" i="106"/>
  <c r="G41" i="106"/>
  <c r="K40" i="106"/>
  <c r="G40" i="106"/>
  <c r="K39" i="106"/>
  <c r="G39" i="106"/>
  <c r="K38" i="106"/>
  <c r="K37" i="106"/>
  <c r="B37" i="106"/>
  <c r="K36" i="106"/>
  <c r="G36" i="106"/>
  <c r="B36" i="106"/>
  <c r="K35" i="106"/>
  <c r="G35" i="106"/>
  <c r="B35" i="106"/>
  <c r="K34" i="106"/>
  <c r="G34" i="106"/>
  <c r="B34" i="106"/>
  <c r="G33" i="106"/>
  <c r="B33" i="106"/>
  <c r="G32" i="106"/>
  <c r="B32" i="106"/>
  <c r="K31" i="106"/>
  <c r="G31" i="106"/>
  <c r="B31" i="106"/>
  <c r="K30" i="106"/>
  <c r="G30" i="106"/>
  <c r="B30" i="106"/>
  <c r="K29" i="106"/>
  <c r="B29" i="106"/>
  <c r="K28" i="106"/>
  <c r="G28" i="106"/>
  <c r="B28" i="106"/>
  <c r="K27" i="106"/>
  <c r="G27" i="106"/>
  <c r="B27" i="106"/>
  <c r="K26" i="106"/>
  <c r="G26" i="106"/>
  <c r="B26" i="106"/>
  <c r="K25" i="106"/>
  <c r="B25" i="106"/>
  <c r="K24" i="106"/>
  <c r="B24" i="106"/>
  <c r="K23" i="106"/>
  <c r="B23" i="106"/>
  <c r="K22" i="106"/>
  <c r="B22" i="106"/>
  <c r="K21" i="106"/>
  <c r="G21" i="106"/>
  <c r="B21" i="106"/>
  <c r="K20" i="106"/>
  <c r="G20" i="106"/>
  <c r="B20" i="106"/>
  <c r="K19" i="106"/>
  <c r="G19" i="106"/>
  <c r="B19" i="106"/>
  <c r="K18" i="106"/>
  <c r="G18" i="106"/>
  <c r="B18" i="106"/>
  <c r="K17" i="106"/>
  <c r="B17" i="106"/>
  <c r="K16" i="106"/>
  <c r="B16" i="106"/>
  <c r="K15" i="106"/>
  <c r="B15" i="106"/>
  <c r="G14" i="106"/>
  <c r="B14" i="106"/>
  <c r="G13" i="106"/>
  <c r="B13" i="106"/>
  <c r="G12" i="106"/>
  <c r="K11" i="106"/>
  <c r="G11" i="106"/>
  <c r="K10" i="106"/>
  <c r="G10" i="106"/>
  <c r="B10" i="106"/>
  <c r="K9" i="106"/>
  <c r="G9" i="106"/>
  <c r="B9" i="106"/>
  <c r="K8" i="106"/>
  <c r="G8" i="106"/>
  <c r="B8" i="106"/>
  <c r="G7" i="106"/>
  <c r="B7" i="106"/>
  <c r="K6" i="106"/>
  <c r="G6" i="106"/>
  <c r="K5" i="106"/>
  <c r="G5" i="106"/>
  <c r="K4" i="106"/>
  <c r="B4" i="106"/>
  <c r="G3" i="106"/>
  <c r="K43" i="105"/>
  <c r="G43" i="105"/>
  <c r="K42" i="105"/>
  <c r="G42" i="105"/>
  <c r="K41" i="105"/>
  <c r="G41" i="105"/>
  <c r="K40" i="105"/>
  <c r="G40" i="105"/>
  <c r="K39" i="105"/>
  <c r="G39" i="105"/>
  <c r="K38" i="105"/>
  <c r="K37" i="105"/>
  <c r="B37" i="105"/>
  <c r="K36" i="105"/>
  <c r="G36" i="105"/>
  <c r="B36" i="105"/>
  <c r="K35" i="105"/>
  <c r="G35" i="105"/>
  <c r="B35" i="105"/>
  <c r="K34" i="105"/>
  <c r="G34" i="105"/>
  <c r="B34" i="105"/>
  <c r="G33" i="105"/>
  <c r="B33" i="105"/>
  <c r="G32" i="105"/>
  <c r="B32" i="105"/>
  <c r="K31" i="105"/>
  <c r="G31" i="105"/>
  <c r="B31" i="105"/>
  <c r="K30" i="105"/>
  <c r="G30" i="105"/>
  <c r="B30" i="105"/>
  <c r="K29" i="105"/>
  <c r="B29" i="105"/>
  <c r="K28" i="105"/>
  <c r="G28" i="105"/>
  <c r="B28" i="105"/>
  <c r="K27" i="105"/>
  <c r="G27" i="105"/>
  <c r="B27" i="105"/>
  <c r="K26" i="105"/>
  <c r="G26" i="105"/>
  <c r="B26" i="105"/>
  <c r="K25" i="105"/>
  <c r="B25" i="105"/>
  <c r="K24" i="105"/>
  <c r="B24" i="105"/>
  <c r="K23" i="105"/>
  <c r="B23" i="105"/>
  <c r="K22" i="105"/>
  <c r="B22" i="105"/>
  <c r="K21" i="105"/>
  <c r="G21" i="105"/>
  <c r="B21" i="105"/>
  <c r="K20" i="105"/>
  <c r="G20" i="105"/>
  <c r="B20" i="105"/>
  <c r="K19" i="105"/>
  <c r="G19" i="105"/>
  <c r="B19" i="105"/>
  <c r="K18" i="105"/>
  <c r="G18" i="105"/>
  <c r="B5" i="105" s="1"/>
  <c r="B18" i="105"/>
  <c r="K17" i="105"/>
  <c r="B17" i="105"/>
  <c r="K16" i="105"/>
  <c r="B16" i="105"/>
  <c r="K15" i="105"/>
  <c r="B15" i="105"/>
  <c r="G14" i="105"/>
  <c r="B14" i="105"/>
  <c r="G13" i="105"/>
  <c r="B13" i="105"/>
  <c r="G12" i="105"/>
  <c r="K11" i="105"/>
  <c r="G11" i="105"/>
  <c r="K10" i="105"/>
  <c r="G10" i="105"/>
  <c r="B10" i="105"/>
  <c r="K9" i="105"/>
  <c r="G9" i="105"/>
  <c r="B9" i="105"/>
  <c r="K8" i="105"/>
  <c r="G8" i="105"/>
  <c r="B8" i="105"/>
  <c r="G7" i="105"/>
  <c r="B7" i="105"/>
  <c r="K6" i="105"/>
  <c r="G6" i="105"/>
  <c r="K5" i="105"/>
  <c r="G5" i="105"/>
  <c r="K4" i="105"/>
  <c r="B4" i="105"/>
  <c r="G3" i="105"/>
  <c r="K43" i="104"/>
  <c r="G43" i="104"/>
  <c r="K42" i="104"/>
  <c r="G42" i="104"/>
  <c r="K41" i="104"/>
  <c r="G41" i="104"/>
  <c r="K40" i="104"/>
  <c r="G40" i="104"/>
  <c r="K39" i="104"/>
  <c r="G39" i="104"/>
  <c r="K38" i="104"/>
  <c r="K37" i="104"/>
  <c r="B37" i="104"/>
  <c r="K36" i="104"/>
  <c r="G36" i="104"/>
  <c r="B36" i="104"/>
  <c r="K35" i="104"/>
  <c r="G35" i="104"/>
  <c r="B35" i="104"/>
  <c r="K34" i="104"/>
  <c r="G34" i="104"/>
  <c r="B34" i="104"/>
  <c r="G33" i="104"/>
  <c r="B33" i="104"/>
  <c r="G32" i="104"/>
  <c r="B32" i="104"/>
  <c r="K31" i="104"/>
  <c r="G31" i="104"/>
  <c r="B31" i="104"/>
  <c r="K30" i="104"/>
  <c r="G30" i="104"/>
  <c r="B30" i="104"/>
  <c r="K29" i="104"/>
  <c r="B29" i="104"/>
  <c r="K28" i="104"/>
  <c r="G28" i="104"/>
  <c r="B28" i="104"/>
  <c r="K27" i="104"/>
  <c r="G27" i="104"/>
  <c r="B27" i="104"/>
  <c r="K26" i="104"/>
  <c r="G26" i="104"/>
  <c r="B26" i="104"/>
  <c r="K25" i="104"/>
  <c r="B25" i="104"/>
  <c r="K24" i="104"/>
  <c r="B24" i="104"/>
  <c r="K23" i="104"/>
  <c r="B23" i="104"/>
  <c r="K22" i="104"/>
  <c r="B22" i="104"/>
  <c r="K21" i="104"/>
  <c r="G21" i="104"/>
  <c r="B21" i="104"/>
  <c r="K20" i="104"/>
  <c r="G20" i="104"/>
  <c r="B20" i="104"/>
  <c r="K19" i="104"/>
  <c r="G19" i="104"/>
  <c r="B19" i="104"/>
  <c r="K18" i="104"/>
  <c r="G18" i="104"/>
  <c r="B5" i="104" s="1"/>
  <c r="B18" i="104"/>
  <c r="K17" i="104"/>
  <c r="B17" i="104"/>
  <c r="K16" i="104"/>
  <c r="B16" i="104"/>
  <c r="K15" i="104"/>
  <c r="B15" i="104"/>
  <c r="G14" i="104"/>
  <c r="B14" i="104"/>
  <c r="G13" i="104"/>
  <c r="B13" i="104"/>
  <c r="G12" i="104"/>
  <c r="K11" i="104"/>
  <c r="G11" i="104"/>
  <c r="K10" i="104"/>
  <c r="G10" i="104"/>
  <c r="B10" i="104"/>
  <c r="K9" i="104"/>
  <c r="G9" i="104"/>
  <c r="B9" i="104"/>
  <c r="K8" i="104"/>
  <c r="G8" i="104"/>
  <c r="B8" i="104"/>
  <c r="G7" i="104"/>
  <c r="B7" i="104"/>
  <c r="K6" i="104"/>
  <c r="G6" i="104"/>
  <c r="K5" i="104"/>
  <c r="G5" i="104"/>
  <c r="K4" i="104"/>
  <c r="B4" i="104"/>
  <c r="G3" i="104"/>
  <c r="C37" i="20"/>
  <c r="F36" i="20"/>
  <c r="C36" i="20"/>
  <c r="F35" i="20"/>
  <c r="C35" i="20"/>
  <c r="F34" i="20"/>
  <c r="C34" i="20"/>
  <c r="F33" i="20"/>
  <c r="C33" i="20"/>
  <c r="F32" i="20"/>
  <c r="C32" i="20"/>
  <c r="F31" i="20"/>
  <c r="F30" i="20"/>
  <c r="C30" i="20"/>
  <c r="F29" i="20"/>
  <c r="C29" i="20"/>
  <c r="F28" i="20"/>
  <c r="C28" i="20"/>
  <c r="F27" i="20"/>
  <c r="C27" i="20"/>
  <c r="F26" i="20"/>
  <c r="C26" i="20"/>
  <c r="F25" i="20"/>
  <c r="C25" i="20"/>
  <c r="F24" i="20"/>
  <c r="C24" i="20"/>
  <c r="F23" i="20"/>
  <c r="C23" i="20"/>
  <c r="F22" i="20"/>
  <c r="C22" i="20"/>
  <c r="F21" i="20"/>
  <c r="C21" i="20"/>
  <c r="F20" i="20"/>
  <c r="C20" i="20"/>
  <c r="F19" i="20"/>
  <c r="C19" i="20"/>
  <c r="F18" i="20"/>
  <c r="C18" i="20"/>
  <c r="F17" i="20"/>
  <c r="C17" i="20"/>
  <c r="F16" i="20"/>
  <c r="C16" i="20"/>
  <c r="F15" i="20"/>
  <c r="C15" i="20"/>
  <c r="F14" i="20"/>
  <c r="C14" i="20"/>
  <c r="F13" i="20"/>
  <c r="F12" i="20"/>
  <c r="C12" i="20"/>
  <c r="F11" i="20"/>
  <c r="C11" i="20"/>
  <c r="F10" i="20"/>
  <c r="C10" i="20"/>
  <c r="F9" i="20"/>
  <c r="C9" i="20"/>
  <c r="F8" i="20"/>
  <c r="F7" i="20"/>
  <c r="F6" i="20"/>
  <c r="F5" i="20"/>
  <c r="F4" i="20"/>
  <c r="F3" i="20"/>
  <c r="C2" i="20"/>
  <c r="BH93" i="19"/>
  <c r="BH92" i="19"/>
  <c r="BH91" i="19"/>
  <c r="BH90" i="19"/>
  <c r="BH89" i="19"/>
  <c r="BH88" i="19"/>
  <c r="BH87" i="19"/>
  <c r="BH86" i="19"/>
  <c r="BH85" i="19"/>
  <c r="BH84" i="19"/>
  <c r="BH83" i="19"/>
  <c r="BH82" i="19"/>
  <c r="BH81" i="19"/>
  <c r="BH80" i="19"/>
  <c r="BH79" i="19"/>
  <c r="BH78" i="19"/>
  <c r="BH77" i="19"/>
  <c r="BH76" i="19"/>
  <c r="BH75" i="19"/>
  <c r="BH74" i="19"/>
  <c r="BH73" i="19"/>
  <c r="BH72" i="19"/>
  <c r="BH71" i="19"/>
  <c r="BH70" i="19"/>
  <c r="BH69" i="19"/>
  <c r="BH68" i="19"/>
  <c r="BH67" i="19"/>
  <c r="BH66" i="19"/>
  <c r="BH65" i="19"/>
  <c r="BH64" i="19"/>
  <c r="BH63" i="19"/>
  <c r="BH62" i="19"/>
  <c r="BH61" i="19"/>
  <c r="BH60" i="19"/>
  <c r="BH59" i="19"/>
  <c r="BH58" i="19"/>
  <c r="BH57" i="19"/>
  <c r="BH56" i="19"/>
  <c r="BH55" i="19"/>
  <c r="BH54" i="19"/>
  <c r="BH52" i="19"/>
  <c r="BH51" i="19"/>
  <c r="BH50" i="19"/>
  <c r="BH49" i="19"/>
  <c r="BH48" i="19"/>
  <c r="BH47" i="19"/>
  <c r="BH46" i="19"/>
  <c r="BH45" i="19"/>
  <c r="BH44" i="19"/>
  <c r="BH43" i="19"/>
  <c r="BH42" i="19"/>
  <c r="BH41" i="19"/>
  <c r="BH40" i="19"/>
  <c r="BH39" i="19"/>
  <c r="BH38" i="19"/>
  <c r="BH37" i="19"/>
  <c r="BH36" i="19"/>
  <c r="BH34" i="19"/>
  <c r="BH33" i="19"/>
  <c r="BH32" i="19"/>
  <c r="BH31" i="19"/>
  <c r="BH29" i="19"/>
  <c r="BH28" i="19"/>
  <c r="BH27" i="19"/>
  <c r="BH25" i="19"/>
  <c r="BH24" i="19"/>
  <c r="BH23" i="19"/>
  <c r="BH20" i="19"/>
  <c r="BH19" i="19"/>
  <c r="BH18" i="19"/>
  <c r="BH17" i="19"/>
  <c r="BH15" i="19"/>
  <c r="BH14" i="19"/>
  <c r="BH13" i="19"/>
  <c r="BH12" i="19"/>
  <c r="BH11" i="19"/>
  <c r="BH10" i="19"/>
  <c r="BH9" i="19"/>
  <c r="BH8" i="19"/>
  <c r="BH7" i="19"/>
  <c r="BH6" i="19"/>
  <c r="BH4" i="19"/>
  <c r="BF93" i="19"/>
  <c r="BF92" i="19"/>
  <c r="BF91" i="19"/>
  <c r="BF90" i="19"/>
  <c r="BF89" i="19"/>
  <c r="BF88" i="19"/>
  <c r="BF87" i="19"/>
  <c r="BF86" i="19"/>
  <c r="BF85" i="19"/>
  <c r="BF84" i="19"/>
  <c r="BF83" i="19"/>
  <c r="BF82" i="19"/>
  <c r="BF81" i="19"/>
  <c r="BF80" i="19"/>
  <c r="BF79" i="19"/>
  <c r="BF78" i="19"/>
  <c r="BF77" i="19"/>
  <c r="BF76" i="19"/>
  <c r="BF75" i="19"/>
  <c r="BF74" i="19"/>
  <c r="BF73" i="19"/>
  <c r="BF72" i="19"/>
  <c r="BF71" i="19"/>
  <c r="BF70" i="19"/>
  <c r="BF69" i="19"/>
  <c r="BF68" i="19"/>
  <c r="BF67" i="19"/>
  <c r="BF66" i="19"/>
  <c r="BF65" i="19"/>
  <c r="BF64" i="19"/>
  <c r="BF63" i="19"/>
  <c r="BF62" i="19"/>
  <c r="BF61" i="19"/>
  <c r="BF60" i="19"/>
  <c r="BF59" i="19"/>
  <c r="BF58" i="19"/>
  <c r="BF57" i="19"/>
  <c r="BF56" i="19"/>
  <c r="BF55" i="19"/>
  <c r="BF54" i="19"/>
  <c r="BF52" i="19"/>
  <c r="BF51" i="19"/>
  <c r="BF50" i="19"/>
  <c r="BF49" i="19"/>
  <c r="BF48" i="19"/>
  <c r="BF47" i="19"/>
  <c r="BF46" i="19"/>
  <c r="BF45" i="19"/>
  <c r="BF44" i="19"/>
  <c r="BF43" i="19"/>
  <c r="BF42" i="19"/>
  <c r="BF41" i="19"/>
  <c r="BF40" i="19"/>
  <c r="BF39" i="19"/>
  <c r="BF38" i="19"/>
  <c r="BF37" i="19"/>
  <c r="BF36" i="19"/>
  <c r="BF34" i="19"/>
  <c r="BF33" i="19"/>
  <c r="BF32" i="19"/>
  <c r="BF31" i="19"/>
  <c r="BF29" i="19"/>
  <c r="BF28" i="19"/>
  <c r="BF27" i="19"/>
  <c r="BF25" i="19"/>
  <c r="BF24" i="19"/>
  <c r="BF23" i="19"/>
  <c r="BF20" i="19"/>
  <c r="BF19" i="19"/>
  <c r="BF18" i="19"/>
  <c r="BF17" i="19"/>
  <c r="BF15" i="19"/>
  <c r="BF14" i="19"/>
  <c r="BF13" i="19"/>
  <c r="BF12" i="19"/>
  <c r="BF11" i="19"/>
  <c r="BF10" i="19"/>
  <c r="BF9" i="19"/>
  <c r="BF8" i="19"/>
  <c r="BF7" i="19"/>
  <c r="BF6" i="19"/>
  <c r="BF4" i="19"/>
  <c r="BD93" i="19"/>
  <c r="BD92" i="19"/>
  <c r="BD91" i="19"/>
  <c r="BD90" i="19"/>
  <c r="BD89" i="19"/>
  <c r="BD88" i="19"/>
  <c r="BD87" i="19"/>
  <c r="BD86" i="19"/>
  <c r="BD85" i="19"/>
  <c r="BD84" i="19"/>
  <c r="BD83" i="19"/>
  <c r="BD82" i="19"/>
  <c r="BD81" i="19"/>
  <c r="BD80" i="19"/>
  <c r="BD79" i="19"/>
  <c r="BD78" i="19"/>
  <c r="BD77" i="19"/>
  <c r="BD76" i="19"/>
  <c r="BD75" i="19"/>
  <c r="BD74" i="19"/>
  <c r="BD73" i="19"/>
  <c r="BD72" i="19"/>
  <c r="BD71" i="19"/>
  <c r="BD70" i="19"/>
  <c r="BD69" i="19"/>
  <c r="BD68" i="19"/>
  <c r="BD67" i="19"/>
  <c r="BD66" i="19"/>
  <c r="BD65" i="19"/>
  <c r="BD64" i="19"/>
  <c r="BD63" i="19"/>
  <c r="BD62" i="19"/>
  <c r="BD61" i="19"/>
  <c r="BD60" i="19"/>
  <c r="BD59" i="19"/>
  <c r="BD58" i="19"/>
  <c r="BD57" i="19"/>
  <c r="BD56" i="19"/>
  <c r="BD55" i="19"/>
  <c r="BD54" i="19"/>
  <c r="BD52" i="19"/>
  <c r="BD51" i="19"/>
  <c r="BD50" i="19"/>
  <c r="BD49" i="19"/>
  <c r="BD48" i="19"/>
  <c r="BD47" i="19"/>
  <c r="BD46" i="19"/>
  <c r="BD45" i="19"/>
  <c r="BD44" i="19"/>
  <c r="BD43" i="19"/>
  <c r="BD42" i="19"/>
  <c r="BD41" i="19"/>
  <c r="BD40" i="19"/>
  <c r="BD39" i="19"/>
  <c r="BD38" i="19"/>
  <c r="BD37" i="19"/>
  <c r="BD36" i="19"/>
  <c r="BD34" i="19"/>
  <c r="BD33" i="19"/>
  <c r="BD32" i="19"/>
  <c r="BD31" i="19"/>
  <c r="BD29" i="19"/>
  <c r="BD28" i="19"/>
  <c r="BD27" i="19"/>
  <c r="BD25" i="19"/>
  <c r="BD24" i="19"/>
  <c r="BD23" i="19"/>
  <c r="BD20" i="19"/>
  <c r="BD19" i="19"/>
  <c r="BD18" i="19"/>
  <c r="BD17" i="19"/>
  <c r="BD15" i="19"/>
  <c r="BD14" i="19"/>
  <c r="BD13" i="19"/>
  <c r="BD12" i="19"/>
  <c r="BD11" i="19"/>
  <c r="BD10" i="19"/>
  <c r="BD9" i="19"/>
  <c r="BD8" i="19"/>
  <c r="BD7" i="19"/>
  <c r="BD6" i="19"/>
  <c r="BD4" i="19"/>
  <c r="BB93" i="19"/>
  <c r="BB92" i="19"/>
  <c r="BB91" i="19"/>
  <c r="BB90" i="19"/>
  <c r="BB89" i="19"/>
  <c r="BB88" i="19"/>
  <c r="BB87" i="19"/>
  <c r="BB86" i="19"/>
  <c r="BB85" i="19"/>
  <c r="BB84" i="19"/>
  <c r="BB83" i="19"/>
  <c r="BB82" i="19"/>
  <c r="BB81" i="19"/>
  <c r="BB80" i="19"/>
  <c r="BB79" i="19"/>
  <c r="BB78" i="19"/>
  <c r="BB77" i="19"/>
  <c r="BB76" i="19"/>
  <c r="BB75" i="19"/>
  <c r="BB74" i="19"/>
  <c r="BB73" i="19"/>
  <c r="BB72" i="19"/>
  <c r="BB71" i="19"/>
  <c r="BB70" i="19"/>
  <c r="BB69" i="19"/>
  <c r="BB68" i="19"/>
  <c r="BB67" i="19"/>
  <c r="BB66" i="19"/>
  <c r="BB65" i="19"/>
  <c r="BB64" i="19"/>
  <c r="BB63" i="19"/>
  <c r="BB62" i="19"/>
  <c r="BB61" i="19"/>
  <c r="BB60" i="19"/>
  <c r="BB59" i="19"/>
  <c r="BB58" i="19"/>
  <c r="BB57" i="19"/>
  <c r="BB56" i="19"/>
  <c r="BB55" i="19"/>
  <c r="BB54" i="19"/>
  <c r="BB52" i="19"/>
  <c r="BB51" i="19"/>
  <c r="BB50" i="19"/>
  <c r="BB49" i="19"/>
  <c r="BB48" i="19"/>
  <c r="BB47" i="19"/>
  <c r="BB46" i="19"/>
  <c r="BB45" i="19"/>
  <c r="BB44" i="19"/>
  <c r="BB43" i="19"/>
  <c r="BB42" i="19"/>
  <c r="BB41" i="19"/>
  <c r="BB40" i="19"/>
  <c r="BB39" i="19"/>
  <c r="BB38" i="19"/>
  <c r="BB37" i="19"/>
  <c r="BB36" i="19"/>
  <c r="BB34" i="19"/>
  <c r="BB33" i="19"/>
  <c r="BB32" i="19"/>
  <c r="BB31" i="19"/>
  <c r="BB29" i="19"/>
  <c r="BB28" i="19"/>
  <c r="BB27" i="19"/>
  <c r="BB25" i="19"/>
  <c r="BB24" i="19"/>
  <c r="BB23" i="19"/>
  <c r="BB20" i="19"/>
  <c r="BB19" i="19"/>
  <c r="BB18" i="19"/>
  <c r="BB17" i="19"/>
  <c r="BB15" i="19"/>
  <c r="BB14" i="19"/>
  <c r="BB13" i="19"/>
  <c r="BB12" i="19"/>
  <c r="BB11" i="19"/>
  <c r="BB10" i="19"/>
  <c r="BB9" i="19"/>
  <c r="BB8" i="19"/>
  <c r="BB7" i="19"/>
  <c r="BB6" i="19"/>
  <c r="BB4" i="19"/>
  <c r="AZ93" i="19"/>
  <c r="AZ92" i="19"/>
  <c r="AZ91" i="19"/>
  <c r="AZ90" i="19"/>
  <c r="AZ89" i="19"/>
  <c r="AZ88" i="19"/>
  <c r="AZ87" i="19"/>
  <c r="AZ86" i="19"/>
  <c r="AZ85" i="19"/>
  <c r="AZ84" i="19"/>
  <c r="AZ83" i="19"/>
  <c r="AZ82" i="19"/>
  <c r="AZ81" i="19"/>
  <c r="AZ80" i="19"/>
  <c r="AZ79" i="19"/>
  <c r="AZ78" i="19"/>
  <c r="AZ77" i="19"/>
  <c r="AZ76" i="19"/>
  <c r="AZ75" i="19"/>
  <c r="AZ74" i="19"/>
  <c r="AZ73" i="19"/>
  <c r="AZ72" i="19"/>
  <c r="AZ71" i="19"/>
  <c r="AZ70" i="19"/>
  <c r="AZ69" i="19"/>
  <c r="AZ68" i="19"/>
  <c r="AZ67" i="19"/>
  <c r="AZ66" i="19"/>
  <c r="AZ65" i="19"/>
  <c r="AZ64" i="19"/>
  <c r="AZ63" i="19"/>
  <c r="AZ62" i="19"/>
  <c r="AZ61" i="19"/>
  <c r="AZ60" i="19"/>
  <c r="AZ59" i="19"/>
  <c r="AZ58" i="19"/>
  <c r="AZ57" i="19"/>
  <c r="AZ56" i="19"/>
  <c r="AZ55" i="19"/>
  <c r="AZ54" i="19"/>
  <c r="AZ52" i="19"/>
  <c r="AZ51" i="19"/>
  <c r="AZ50" i="19"/>
  <c r="AZ49" i="19"/>
  <c r="AZ48" i="19"/>
  <c r="AZ47" i="19"/>
  <c r="AZ46" i="19"/>
  <c r="AZ45" i="19"/>
  <c r="AZ44" i="19"/>
  <c r="AZ43" i="19"/>
  <c r="AZ42" i="19"/>
  <c r="AZ41" i="19"/>
  <c r="AZ40" i="19"/>
  <c r="AZ39" i="19"/>
  <c r="AZ38" i="19"/>
  <c r="AZ37" i="19"/>
  <c r="AZ36" i="19"/>
  <c r="AZ34" i="19"/>
  <c r="AZ33" i="19"/>
  <c r="AZ32" i="19"/>
  <c r="AZ31" i="19"/>
  <c r="AZ29" i="19"/>
  <c r="AZ28" i="19"/>
  <c r="AZ27" i="19"/>
  <c r="AZ25" i="19"/>
  <c r="AZ24" i="19"/>
  <c r="AZ23" i="19"/>
  <c r="AZ20" i="19"/>
  <c r="AZ19" i="19"/>
  <c r="AZ18" i="19"/>
  <c r="AZ17" i="19"/>
  <c r="AZ15" i="19"/>
  <c r="AZ14" i="19"/>
  <c r="AZ13" i="19"/>
  <c r="AZ12" i="19"/>
  <c r="AZ11" i="19"/>
  <c r="AZ10" i="19"/>
  <c r="AZ9" i="19"/>
  <c r="AZ8" i="19"/>
  <c r="AZ7" i="19"/>
  <c r="AZ6" i="19"/>
  <c r="AZ4" i="19"/>
  <c r="AX93" i="19"/>
  <c r="AX92" i="19"/>
  <c r="AX91" i="19"/>
  <c r="AX90" i="19"/>
  <c r="AX89" i="19"/>
  <c r="AX88" i="19"/>
  <c r="AX87" i="19"/>
  <c r="AX86" i="19"/>
  <c r="AX85" i="19"/>
  <c r="AX84" i="19"/>
  <c r="AX83" i="19"/>
  <c r="AX82" i="19"/>
  <c r="AX81" i="19"/>
  <c r="AX80" i="19"/>
  <c r="AX79" i="19"/>
  <c r="AX78" i="19"/>
  <c r="AX77" i="19"/>
  <c r="AX76" i="19"/>
  <c r="AX75" i="19"/>
  <c r="AX74" i="19"/>
  <c r="AX73" i="19"/>
  <c r="AX72" i="19"/>
  <c r="AX71" i="19"/>
  <c r="AX70" i="19"/>
  <c r="AX69" i="19"/>
  <c r="AX68" i="19"/>
  <c r="AX67" i="19"/>
  <c r="AX66" i="19"/>
  <c r="AX65" i="19"/>
  <c r="AX64" i="19"/>
  <c r="AX63" i="19"/>
  <c r="AX62" i="19"/>
  <c r="AX61" i="19"/>
  <c r="AX60" i="19"/>
  <c r="AX59" i="19"/>
  <c r="AX58" i="19"/>
  <c r="AX57" i="19"/>
  <c r="AX56" i="19"/>
  <c r="AX55" i="19"/>
  <c r="AX54" i="19"/>
  <c r="AX52" i="19"/>
  <c r="AX51" i="19"/>
  <c r="AX50" i="19"/>
  <c r="AX49" i="19"/>
  <c r="AX48" i="19"/>
  <c r="AX47" i="19"/>
  <c r="AX46" i="19"/>
  <c r="AX45" i="19"/>
  <c r="AX44" i="19"/>
  <c r="AX43" i="19"/>
  <c r="AX42" i="19"/>
  <c r="AX41" i="19"/>
  <c r="AX40" i="19"/>
  <c r="AX39" i="19"/>
  <c r="AX38" i="19"/>
  <c r="AX37" i="19"/>
  <c r="AX36" i="19"/>
  <c r="AX34" i="19"/>
  <c r="AX33" i="19"/>
  <c r="AX32" i="19"/>
  <c r="AX31" i="19"/>
  <c r="AX29" i="19"/>
  <c r="AX28" i="19"/>
  <c r="AX27" i="19"/>
  <c r="AX25" i="19"/>
  <c r="AX24" i="19"/>
  <c r="AX23" i="19"/>
  <c r="AX20" i="19"/>
  <c r="AX19" i="19"/>
  <c r="AX18" i="19"/>
  <c r="AX17" i="19"/>
  <c r="AX15" i="19"/>
  <c r="AX14" i="19"/>
  <c r="AX13" i="19"/>
  <c r="AX12" i="19"/>
  <c r="AX11" i="19"/>
  <c r="AX10" i="19"/>
  <c r="AX9" i="19"/>
  <c r="AX8" i="19"/>
  <c r="AX7" i="19"/>
  <c r="AX6" i="19"/>
  <c r="AX4" i="19"/>
  <c r="AV93" i="19"/>
  <c r="AV92" i="19"/>
  <c r="AV91" i="19"/>
  <c r="AV90" i="19"/>
  <c r="AV89" i="19"/>
  <c r="AV88" i="19"/>
  <c r="AV87" i="19"/>
  <c r="AV86" i="19"/>
  <c r="AV85" i="19"/>
  <c r="AV84" i="19"/>
  <c r="AV83" i="19"/>
  <c r="AV82" i="19"/>
  <c r="AV81" i="19"/>
  <c r="AV80" i="19"/>
  <c r="AV79" i="19"/>
  <c r="AV78" i="19"/>
  <c r="AV77" i="19"/>
  <c r="AV76" i="19"/>
  <c r="AV75" i="19"/>
  <c r="AV74" i="19"/>
  <c r="AV73" i="19"/>
  <c r="AV72" i="19"/>
  <c r="AV71" i="19"/>
  <c r="AV70" i="19"/>
  <c r="AV69" i="19"/>
  <c r="AV68" i="19"/>
  <c r="AV67" i="19"/>
  <c r="AV66" i="19"/>
  <c r="AV65" i="19"/>
  <c r="AV64" i="19"/>
  <c r="AV63" i="19"/>
  <c r="AV62" i="19"/>
  <c r="AV61" i="19"/>
  <c r="AV60" i="19"/>
  <c r="AV59" i="19"/>
  <c r="AV58" i="19"/>
  <c r="AV57" i="19"/>
  <c r="AV56" i="19"/>
  <c r="AV55" i="19"/>
  <c r="AV54" i="19"/>
  <c r="AV52" i="19"/>
  <c r="AV51" i="19"/>
  <c r="AV50" i="19"/>
  <c r="AV49" i="19"/>
  <c r="AV48" i="19"/>
  <c r="AV47" i="19"/>
  <c r="AV46" i="19"/>
  <c r="AV45" i="19"/>
  <c r="AV44" i="19"/>
  <c r="AV43" i="19"/>
  <c r="AV42" i="19"/>
  <c r="AV41" i="19"/>
  <c r="AV40" i="19"/>
  <c r="AV39" i="19"/>
  <c r="AV38" i="19"/>
  <c r="AV37" i="19"/>
  <c r="AV36" i="19"/>
  <c r="AV34" i="19"/>
  <c r="AV33" i="19"/>
  <c r="AV32" i="19"/>
  <c r="AV31" i="19"/>
  <c r="AV29" i="19"/>
  <c r="AV28" i="19"/>
  <c r="AV27" i="19"/>
  <c r="AV25" i="19"/>
  <c r="AV24" i="19"/>
  <c r="AV23" i="19"/>
  <c r="AV20" i="19"/>
  <c r="AV19" i="19"/>
  <c r="AV18" i="19"/>
  <c r="AV17" i="19"/>
  <c r="AV15" i="19"/>
  <c r="AV14" i="19"/>
  <c r="AV13" i="19"/>
  <c r="AV12" i="19"/>
  <c r="AV11" i="19"/>
  <c r="AV10" i="19"/>
  <c r="AV9" i="19"/>
  <c r="AV8" i="19"/>
  <c r="AV7" i="19"/>
  <c r="AV6" i="19"/>
  <c r="AV4" i="19"/>
  <c r="AT93" i="19"/>
  <c r="AT92" i="19"/>
  <c r="AT91" i="19"/>
  <c r="AT90" i="19"/>
  <c r="AT89" i="19"/>
  <c r="AT88" i="19"/>
  <c r="AT87" i="19"/>
  <c r="AT86" i="19"/>
  <c r="AT85" i="19"/>
  <c r="AT84" i="19"/>
  <c r="AT83" i="19"/>
  <c r="AT82" i="19"/>
  <c r="AT81" i="19"/>
  <c r="AT80" i="19"/>
  <c r="AT79" i="19"/>
  <c r="AT78" i="19"/>
  <c r="AT77" i="19"/>
  <c r="AT76" i="19"/>
  <c r="AT75" i="19"/>
  <c r="AT74" i="19"/>
  <c r="AT73" i="19"/>
  <c r="AT72" i="19"/>
  <c r="AT71" i="19"/>
  <c r="AT70" i="19"/>
  <c r="AT69" i="19"/>
  <c r="AT68" i="19"/>
  <c r="AT67" i="19"/>
  <c r="AT66" i="19"/>
  <c r="AT65" i="19"/>
  <c r="AT64" i="19"/>
  <c r="AT63" i="19"/>
  <c r="AT62" i="19"/>
  <c r="AT61" i="19"/>
  <c r="AT60" i="19"/>
  <c r="AT59" i="19"/>
  <c r="AT58" i="19"/>
  <c r="AT57" i="19"/>
  <c r="AT56" i="19"/>
  <c r="AT55" i="19"/>
  <c r="AT54" i="19"/>
  <c r="AT52" i="19"/>
  <c r="AT51" i="19"/>
  <c r="AT50" i="19"/>
  <c r="AT49" i="19"/>
  <c r="AT48" i="19"/>
  <c r="AT47" i="19"/>
  <c r="AT46" i="19"/>
  <c r="AT45" i="19"/>
  <c r="AT44" i="19"/>
  <c r="AT43" i="19"/>
  <c r="AT42" i="19"/>
  <c r="AT41" i="19"/>
  <c r="AT40" i="19"/>
  <c r="AT39" i="19"/>
  <c r="AT38" i="19"/>
  <c r="AT37" i="19"/>
  <c r="AT36" i="19"/>
  <c r="AT34" i="19"/>
  <c r="AT33" i="19"/>
  <c r="AT32" i="19"/>
  <c r="AT31" i="19"/>
  <c r="AT29" i="19"/>
  <c r="AT28" i="19"/>
  <c r="AT27" i="19"/>
  <c r="AT25" i="19"/>
  <c r="AT24" i="19"/>
  <c r="AT23" i="19"/>
  <c r="AT20" i="19"/>
  <c r="AT19" i="19"/>
  <c r="AT18" i="19"/>
  <c r="AT17" i="19"/>
  <c r="AT15" i="19"/>
  <c r="AT14" i="19"/>
  <c r="AT13" i="19"/>
  <c r="AT12" i="19"/>
  <c r="AT11" i="19"/>
  <c r="AT10" i="19"/>
  <c r="AT9" i="19"/>
  <c r="AT8" i="19"/>
  <c r="AT7" i="19"/>
  <c r="AT6" i="19"/>
  <c r="AT4" i="19"/>
  <c r="AR93" i="19"/>
  <c r="AR92" i="19"/>
  <c r="AR91" i="19"/>
  <c r="AR90" i="19"/>
  <c r="AR89" i="19"/>
  <c r="AR88" i="19"/>
  <c r="AR87" i="19"/>
  <c r="AR86" i="19"/>
  <c r="AR85" i="19"/>
  <c r="AR84" i="19"/>
  <c r="AR83" i="19"/>
  <c r="AR82" i="19"/>
  <c r="AR81" i="19"/>
  <c r="AR80" i="19"/>
  <c r="AR79" i="19"/>
  <c r="AR78" i="19"/>
  <c r="AR77" i="19"/>
  <c r="AR76" i="19"/>
  <c r="AR75" i="19"/>
  <c r="AR74" i="19"/>
  <c r="AR73" i="19"/>
  <c r="AR72" i="19"/>
  <c r="AR71" i="19"/>
  <c r="AR70" i="19"/>
  <c r="AR69" i="19"/>
  <c r="AR68" i="19"/>
  <c r="AR67" i="19"/>
  <c r="AR66" i="19"/>
  <c r="AR65" i="19"/>
  <c r="AR64" i="19"/>
  <c r="AR63" i="19"/>
  <c r="AR62" i="19"/>
  <c r="AR61" i="19"/>
  <c r="AR60" i="19"/>
  <c r="AR59" i="19"/>
  <c r="AR58" i="19"/>
  <c r="AR57" i="19"/>
  <c r="AR56" i="19"/>
  <c r="AR55" i="19"/>
  <c r="AR54" i="19"/>
  <c r="AR52" i="19"/>
  <c r="AR51" i="19"/>
  <c r="AR50" i="19"/>
  <c r="AR49" i="19"/>
  <c r="AR48" i="19"/>
  <c r="AR47" i="19"/>
  <c r="AR46" i="19"/>
  <c r="AR45" i="19"/>
  <c r="AR44" i="19"/>
  <c r="AR43" i="19"/>
  <c r="AR42" i="19"/>
  <c r="AR41" i="19"/>
  <c r="AR40" i="19"/>
  <c r="AR39" i="19"/>
  <c r="AR38" i="19"/>
  <c r="AR37" i="19"/>
  <c r="AR36" i="19"/>
  <c r="AR34" i="19"/>
  <c r="AR33" i="19"/>
  <c r="AR32" i="19"/>
  <c r="AR31" i="19"/>
  <c r="AR29" i="19"/>
  <c r="AR28" i="19"/>
  <c r="AR27" i="19"/>
  <c r="AR25" i="19"/>
  <c r="AR24" i="19"/>
  <c r="AR23" i="19"/>
  <c r="AR20" i="19"/>
  <c r="AR19" i="19"/>
  <c r="AR18" i="19"/>
  <c r="AR17" i="19"/>
  <c r="AR15" i="19"/>
  <c r="AR14" i="19"/>
  <c r="AR13" i="19"/>
  <c r="AR12" i="19"/>
  <c r="AR11" i="19"/>
  <c r="AR10" i="19"/>
  <c r="AR9" i="19"/>
  <c r="AR8" i="19"/>
  <c r="AR7" i="19"/>
  <c r="AR6" i="19"/>
  <c r="AR4" i="19"/>
  <c r="AP93" i="19"/>
  <c r="AP92" i="19"/>
  <c r="AP91" i="19"/>
  <c r="AP90" i="19"/>
  <c r="AP89" i="19"/>
  <c r="AP88" i="19"/>
  <c r="AP87" i="19"/>
  <c r="AP86" i="19"/>
  <c r="AP85" i="19"/>
  <c r="AP84" i="19"/>
  <c r="AP83" i="19"/>
  <c r="AP82" i="19"/>
  <c r="AP81" i="19"/>
  <c r="AP80" i="19"/>
  <c r="AP79" i="19"/>
  <c r="AP78" i="19"/>
  <c r="AP77" i="19"/>
  <c r="AP76" i="19"/>
  <c r="AP75" i="19"/>
  <c r="AP74" i="19"/>
  <c r="AP73" i="19"/>
  <c r="AP72" i="19"/>
  <c r="AP71" i="19"/>
  <c r="AP70" i="19"/>
  <c r="AP69" i="19"/>
  <c r="AP68" i="19"/>
  <c r="AP67" i="19"/>
  <c r="AP66" i="19"/>
  <c r="AP65" i="19"/>
  <c r="AP64" i="19"/>
  <c r="AP63" i="19"/>
  <c r="AP62" i="19"/>
  <c r="AP61" i="19"/>
  <c r="AP60" i="19"/>
  <c r="AP59" i="19"/>
  <c r="AP58" i="19"/>
  <c r="AP57" i="19"/>
  <c r="AP56" i="19"/>
  <c r="AP55" i="19"/>
  <c r="AP54" i="19"/>
  <c r="AP52" i="19"/>
  <c r="AP51" i="19"/>
  <c r="AP50" i="19"/>
  <c r="AP49" i="19"/>
  <c r="AP48" i="19"/>
  <c r="AP47" i="19"/>
  <c r="AP46" i="19"/>
  <c r="AP45" i="19"/>
  <c r="AP44" i="19"/>
  <c r="AP43" i="19"/>
  <c r="AP42" i="19"/>
  <c r="AP41" i="19"/>
  <c r="AP40" i="19"/>
  <c r="AP39" i="19"/>
  <c r="AP38" i="19"/>
  <c r="AP37" i="19"/>
  <c r="AP36" i="19"/>
  <c r="AP34" i="19"/>
  <c r="AP33" i="19"/>
  <c r="AP32" i="19"/>
  <c r="AP31" i="19"/>
  <c r="AP29" i="19"/>
  <c r="AP28" i="19"/>
  <c r="AP27" i="19"/>
  <c r="AP25" i="19"/>
  <c r="AP24" i="19"/>
  <c r="AP23" i="19"/>
  <c r="AP20" i="19"/>
  <c r="AP19" i="19"/>
  <c r="AP18" i="19"/>
  <c r="AP17" i="19"/>
  <c r="AP15" i="19"/>
  <c r="AP14" i="19"/>
  <c r="AP13" i="19"/>
  <c r="AP12" i="19"/>
  <c r="AP11" i="19"/>
  <c r="AP10" i="19"/>
  <c r="AP9" i="19"/>
  <c r="AP8" i="19"/>
  <c r="AP7" i="19"/>
  <c r="AP6" i="19"/>
  <c r="AP4" i="19"/>
  <c r="AN93" i="19"/>
  <c r="AN92" i="19"/>
  <c r="AN91" i="19"/>
  <c r="AN90" i="19"/>
  <c r="AN89" i="19"/>
  <c r="AN88" i="19"/>
  <c r="AN87" i="19"/>
  <c r="AN86" i="19"/>
  <c r="AN85" i="19"/>
  <c r="AN84" i="19"/>
  <c r="AN83" i="19"/>
  <c r="AN82" i="19"/>
  <c r="AN81" i="19"/>
  <c r="AN80" i="19"/>
  <c r="AN79" i="19"/>
  <c r="AN78" i="19"/>
  <c r="AN77" i="19"/>
  <c r="AN76" i="19"/>
  <c r="AN75" i="19"/>
  <c r="AN74" i="19"/>
  <c r="AN73" i="19"/>
  <c r="AN72" i="19"/>
  <c r="AN71" i="19"/>
  <c r="AN70" i="19"/>
  <c r="AN69" i="19"/>
  <c r="AN68" i="19"/>
  <c r="AN67" i="19"/>
  <c r="AN66" i="19"/>
  <c r="AN65" i="19"/>
  <c r="AN64" i="19"/>
  <c r="AN63" i="19"/>
  <c r="AN62" i="19"/>
  <c r="AN61" i="19"/>
  <c r="AN60" i="19"/>
  <c r="AN59" i="19"/>
  <c r="AN58" i="19"/>
  <c r="AN57" i="19"/>
  <c r="AN56" i="19"/>
  <c r="AN55" i="19"/>
  <c r="AN54" i="19"/>
  <c r="AN52" i="19"/>
  <c r="AN51" i="19"/>
  <c r="AN50" i="19"/>
  <c r="AN49" i="19"/>
  <c r="AN48" i="19"/>
  <c r="AN47" i="19"/>
  <c r="AN46" i="19"/>
  <c r="AN45" i="19"/>
  <c r="AN44" i="19"/>
  <c r="AN43" i="19"/>
  <c r="AN42" i="19"/>
  <c r="AN41" i="19"/>
  <c r="AN40" i="19"/>
  <c r="AN39" i="19"/>
  <c r="AN38" i="19"/>
  <c r="AN37" i="19"/>
  <c r="AN36" i="19"/>
  <c r="AN34" i="19"/>
  <c r="AN33" i="19"/>
  <c r="AN32" i="19"/>
  <c r="AN31" i="19"/>
  <c r="AN29" i="19"/>
  <c r="AN28" i="19"/>
  <c r="AN27" i="19"/>
  <c r="AN25" i="19"/>
  <c r="AN24" i="19"/>
  <c r="AN23" i="19"/>
  <c r="AN20" i="19"/>
  <c r="AN19" i="19"/>
  <c r="AN18" i="19"/>
  <c r="AN17" i="19"/>
  <c r="AN15" i="19"/>
  <c r="AN14" i="19"/>
  <c r="AN13" i="19"/>
  <c r="AN12" i="19"/>
  <c r="AN11" i="19"/>
  <c r="AN10" i="19"/>
  <c r="AN9" i="19"/>
  <c r="AN8" i="19"/>
  <c r="AN7" i="19"/>
  <c r="AN6" i="19"/>
  <c r="AN4" i="19"/>
  <c r="AL93" i="19"/>
  <c r="AL92" i="19"/>
  <c r="AL91" i="19"/>
  <c r="AL90" i="19"/>
  <c r="AL89" i="19"/>
  <c r="AL88" i="19"/>
  <c r="AL87" i="19"/>
  <c r="AL86" i="19"/>
  <c r="AL85" i="19"/>
  <c r="AL84" i="19"/>
  <c r="AL83" i="19"/>
  <c r="AL82" i="19"/>
  <c r="AL81" i="19"/>
  <c r="AL80" i="19"/>
  <c r="AL79" i="19"/>
  <c r="AL78" i="19"/>
  <c r="AL77" i="19"/>
  <c r="AL76" i="19"/>
  <c r="AL75" i="19"/>
  <c r="AL74" i="19"/>
  <c r="AL73" i="19"/>
  <c r="AL72" i="19"/>
  <c r="AL71" i="19"/>
  <c r="AL70" i="19"/>
  <c r="AL69" i="19"/>
  <c r="AL68" i="19"/>
  <c r="AL67" i="19"/>
  <c r="AL66" i="19"/>
  <c r="AL65" i="19"/>
  <c r="AL64" i="19"/>
  <c r="AL63" i="19"/>
  <c r="AL62" i="19"/>
  <c r="AL61" i="19"/>
  <c r="AL60" i="19"/>
  <c r="AL59" i="19"/>
  <c r="AL58" i="19"/>
  <c r="AL57" i="19"/>
  <c r="AL56" i="19"/>
  <c r="AL55" i="19"/>
  <c r="AL54" i="19"/>
  <c r="AL52" i="19"/>
  <c r="AL51" i="19"/>
  <c r="AL50" i="19"/>
  <c r="AL49" i="19"/>
  <c r="AL48" i="19"/>
  <c r="AL47" i="19"/>
  <c r="AL46" i="19"/>
  <c r="AL45" i="19"/>
  <c r="AL44" i="19"/>
  <c r="AL43" i="19"/>
  <c r="AL42" i="19"/>
  <c r="AL41" i="19"/>
  <c r="AL40" i="19"/>
  <c r="AL39" i="19"/>
  <c r="AL38" i="19"/>
  <c r="AL37" i="19"/>
  <c r="AL36" i="19"/>
  <c r="AL34" i="19"/>
  <c r="AL33" i="19"/>
  <c r="AL32" i="19"/>
  <c r="AL31" i="19"/>
  <c r="AL29" i="19"/>
  <c r="AL28" i="19"/>
  <c r="AL27" i="19"/>
  <c r="AL25" i="19"/>
  <c r="AL24" i="19"/>
  <c r="AL23" i="19"/>
  <c r="AL20" i="19"/>
  <c r="AL19" i="19"/>
  <c r="AL18" i="19"/>
  <c r="AL17" i="19"/>
  <c r="AL15" i="19"/>
  <c r="AL14" i="19"/>
  <c r="AL13" i="19"/>
  <c r="AL12" i="19"/>
  <c r="AL11" i="19"/>
  <c r="AL10" i="19"/>
  <c r="AL9" i="19"/>
  <c r="AL8" i="19"/>
  <c r="AL7" i="19"/>
  <c r="AL6" i="19"/>
  <c r="AL4" i="19"/>
  <c r="AJ93" i="19"/>
  <c r="AJ92" i="19"/>
  <c r="AJ91" i="19"/>
  <c r="AJ90" i="19"/>
  <c r="AJ89" i="19"/>
  <c r="AJ88" i="19"/>
  <c r="AJ87" i="19"/>
  <c r="AJ86" i="19"/>
  <c r="AJ85" i="19"/>
  <c r="AJ84" i="19"/>
  <c r="AJ83" i="19"/>
  <c r="AJ82" i="19"/>
  <c r="AJ81" i="19"/>
  <c r="AJ80" i="19"/>
  <c r="AJ79" i="19"/>
  <c r="AJ78" i="19"/>
  <c r="AJ77" i="19"/>
  <c r="AJ76" i="19"/>
  <c r="AJ75" i="19"/>
  <c r="AJ74" i="19"/>
  <c r="AJ73" i="19"/>
  <c r="AJ72" i="19"/>
  <c r="AJ71" i="19"/>
  <c r="AJ70" i="19"/>
  <c r="AJ69" i="19"/>
  <c r="AJ68" i="19"/>
  <c r="AJ67" i="19"/>
  <c r="AJ66" i="19"/>
  <c r="AJ65" i="19"/>
  <c r="AJ64" i="19"/>
  <c r="AJ63" i="19"/>
  <c r="AJ62" i="19"/>
  <c r="AJ61" i="19"/>
  <c r="AJ60" i="19"/>
  <c r="AJ59" i="19"/>
  <c r="AJ58" i="19"/>
  <c r="AJ57" i="19"/>
  <c r="AJ56" i="19"/>
  <c r="AJ55" i="19"/>
  <c r="AJ54" i="19"/>
  <c r="AJ52" i="19"/>
  <c r="AJ51" i="19"/>
  <c r="AJ50" i="19"/>
  <c r="AJ49" i="19"/>
  <c r="AJ48" i="19"/>
  <c r="AJ47" i="19"/>
  <c r="AJ46" i="19"/>
  <c r="AJ45" i="19"/>
  <c r="AJ44" i="19"/>
  <c r="AJ43" i="19"/>
  <c r="AJ42" i="19"/>
  <c r="AJ41" i="19"/>
  <c r="AJ40" i="19"/>
  <c r="AJ39" i="19"/>
  <c r="AJ38" i="19"/>
  <c r="AJ37" i="19"/>
  <c r="AJ36" i="19"/>
  <c r="AJ34" i="19"/>
  <c r="AJ33" i="19"/>
  <c r="AJ32" i="19"/>
  <c r="AJ31" i="19"/>
  <c r="AJ29" i="19"/>
  <c r="AJ28" i="19"/>
  <c r="AJ27" i="19"/>
  <c r="AJ25" i="19"/>
  <c r="AJ24" i="19"/>
  <c r="AJ23" i="19"/>
  <c r="AJ20" i="19"/>
  <c r="AJ19" i="19"/>
  <c r="AJ18" i="19"/>
  <c r="AJ17" i="19"/>
  <c r="AJ15" i="19"/>
  <c r="AJ14" i="19"/>
  <c r="AJ13" i="19"/>
  <c r="AJ12" i="19"/>
  <c r="AJ11" i="19"/>
  <c r="AJ10" i="19"/>
  <c r="AJ9" i="19"/>
  <c r="AJ8" i="19"/>
  <c r="AJ7" i="19"/>
  <c r="AJ6" i="19"/>
  <c r="AJ4" i="19"/>
  <c r="AH93" i="19"/>
  <c r="AH92" i="19"/>
  <c r="AH91" i="19"/>
  <c r="AH90" i="19"/>
  <c r="AH89" i="19"/>
  <c r="AH88" i="19"/>
  <c r="AH87" i="19"/>
  <c r="AH86" i="19"/>
  <c r="AH85" i="19"/>
  <c r="AH84" i="19"/>
  <c r="AH83" i="19"/>
  <c r="AH82" i="19"/>
  <c r="AH81" i="19"/>
  <c r="AH80" i="19"/>
  <c r="AH79" i="19"/>
  <c r="AH78" i="19"/>
  <c r="AH77" i="19"/>
  <c r="AH76" i="19"/>
  <c r="AH75" i="19"/>
  <c r="AH74" i="19"/>
  <c r="AH73" i="19"/>
  <c r="AH72" i="19"/>
  <c r="AH71" i="19"/>
  <c r="AH70" i="19"/>
  <c r="AH69" i="19"/>
  <c r="AH68" i="19"/>
  <c r="AH67" i="19"/>
  <c r="AH66" i="19"/>
  <c r="AH65" i="19"/>
  <c r="AH64" i="19"/>
  <c r="AH63" i="19"/>
  <c r="AH62" i="19"/>
  <c r="AH61" i="19"/>
  <c r="AH60" i="19"/>
  <c r="AH59" i="19"/>
  <c r="AH58" i="19"/>
  <c r="AH57" i="19"/>
  <c r="AH56" i="19"/>
  <c r="AH55" i="19"/>
  <c r="AH54" i="19"/>
  <c r="AH52" i="19"/>
  <c r="AH51" i="19"/>
  <c r="AH50" i="19"/>
  <c r="AH49" i="19"/>
  <c r="AH48" i="19"/>
  <c r="AH47" i="19"/>
  <c r="AH46" i="19"/>
  <c r="AH45" i="19"/>
  <c r="AH44" i="19"/>
  <c r="AH43" i="19"/>
  <c r="AH42" i="19"/>
  <c r="AH41" i="19"/>
  <c r="AH40" i="19"/>
  <c r="AH39" i="19"/>
  <c r="AH38" i="19"/>
  <c r="AH37" i="19"/>
  <c r="AH36" i="19"/>
  <c r="AH34" i="19"/>
  <c r="AH33" i="19"/>
  <c r="AH32" i="19"/>
  <c r="AH31" i="19"/>
  <c r="AH29" i="19"/>
  <c r="AH28" i="19"/>
  <c r="AH27" i="19"/>
  <c r="AH25" i="19"/>
  <c r="AH24" i="19"/>
  <c r="AH23" i="19"/>
  <c r="AH20" i="19"/>
  <c r="AH19" i="19"/>
  <c r="AH18" i="19"/>
  <c r="AH17" i="19"/>
  <c r="AH15" i="19"/>
  <c r="AH14" i="19"/>
  <c r="AH13" i="19"/>
  <c r="AH12" i="19"/>
  <c r="AH11" i="19"/>
  <c r="AH10" i="19"/>
  <c r="AH9" i="19"/>
  <c r="AH8" i="19"/>
  <c r="AH7" i="19"/>
  <c r="AH6" i="19"/>
  <c r="AH4" i="19"/>
  <c r="AF93" i="19"/>
  <c r="AF92" i="19"/>
  <c r="AF91" i="19"/>
  <c r="AF90" i="19"/>
  <c r="AF89" i="19"/>
  <c r="AF88" i="19"/>
  <c r="AF87" i="19"/>
  <c r="AF86" i="19"/>
  <c r="AF85" i="19"/>
  <c r="AF84" i="19"/>
  <c r="AF83" i="19"/>
  <c r="AF82" i="19"/>
  <c r="AF81" i="19"/>
  <c r="AF80" i="19"/>
  <c r="AF79" i="19"/>
  <c r="AF78" i="19"/>
  <c r="AF77" i="19"/>
  <c r="AF76" i="19"/>
  <c r="AF75" i="19"/>
  <c r="AF74" i="19"/>
  <c r="AF73" i="19"/>
  <c r="AF72" i="19"/>
  <c r="AF71" i="19"/>
  <c r="AF70" i="19"/>
  <c r="AF69" i="19"/>
  <c r="AF68" i="19"/>
  <c r="AF67" i="19"/>
  <c r="AF66" i="19"/>
  <c r="AF65" i="19"/>
  <c r="AF64" i="19"/>
  <c r="AF63" i="19"/>
  <c r="AF62" i="19"/>
  <c r="AF61" i="19"/>
  <c r="AF60" i="19"/>
  <c r="AF59" i="19"/>
  <c r="AF58" i="19"/>
  <c r="AF57" i="19"/>
  <c r="AF56" i="19"/>
  <c r="AF55" i="19"/>
  <c r="AF54" i="19"/>
  <c r="AF52" i="19"/>
  <c r="AF51" i="19"/>
  <c r="AF50" i="19"/>
  <c r="AF49" i="19"/>
  <c r="AF48" i="19"/>
  <c r="AF47" i="19"/>
  <c r="AF46" i="19"/>
  <c r="AF45" i="19"/>
  <c r="AF44" i="19"/>
  <c r="AF43" i="19"/>
  <c r="AF42" i="19"/>
  <c r="AF41" i="19"/>
  <c r="AF40" i="19"/>
  <c r="AF39" i="19"/>
  <c r="AF38" i="19"/>
  <c r="AF37" i="19"/>
  <c r="AF36" i="19"/>
  <c r="AF34" i="19"/>
  <c r="AF33" i="19"/>
  <c r="AF32" i="19"/>
  <c r="AF31" i="19"/>
  <c r="AF29" i="19"/>
  <c r="AF28" i="19"/>
  <c r="AF27" i="19"/>
  <c r="AF25" i="19"/>
  <c r="AF24" i="19"/>
  <c r="AF23" i="19"/>
  <c r="AF20" i="19"/>
  <c r="AF19" i="19"/>
  <c r="AF18" i="19"/>
  <c r="AF17" i="19"/>
  <c r="AF15" i="19"/>
  <c r="AF14" i="19"/>
  <c r="AF13" i="19"/>
  <c r="AF12" i="19"/>
  <c r="AF11" i="19"/>
  <c r="AF10" i="19"/>
  <c r="AF9" i="19"/>
  <c r="AF8" i="19"/>
  <c r="AF7" i="19"/>
  <c r="AF6" i="19"/>
  <c r="AF4" i="19"/>
  <c r="AG43" i="12"/>
  <c r="AF43" i="12"/>
  <c r="AE43" i="12"/>
  <c r="AD43" i="12"/>
  <c r="AC43" i="12"/>
  <c r="AB43" i="12"/>
  <c r="AA43" i="12"/>
  <c r="Z43" i="12"/>
  <c r="Y43" i="12"/>
  <c r="X43" i="12"/>
  <c r="W43" i="12"/>
  <c r="V43" i="12"/>
  <c r="U43" i="12"/>
  <c r="T43" i="12"/>
  <c r="S43" i="12"/>
  <c r="AG38" i="12"/>
  <c r="AF38" i="12"/>
  <c r="AE38" i="12"/>
  <c r="AD38" i="12"/>
  <c r="AC38" i="12"/>
  <c r="AB38" i="12"/>
  <c r="AA38" i="12"/>
  <c r="Z38" i="12"/>
  <c r="Y38" i="12"/>
  <c r="X38" i="12"/>
  <c r="W38" i="12"/>
  <c r="V38" i="12"/>
  <c r="U38" i="12"/>
  <c r="T38" i="12"/>
  <c r="S38" i="12"/>
  <c r="AG34" i="12"/>
  <c r="AF34" i="12"/>
  <c r="AE34" i="12"/>
  <c r="AD34" i="12"/>
  <c r="AC34" i="12"/>
  <c r="AB34" i="12"/>
  <c r="AA34" i="12"/>
  <c r="Z34" i="12"/>
  <c r="Y34" i="12"/>
  <c r="X34" i="12"/>
  <c r="W34" i="12"/>
  <c r="V34" i="12"/>
  <c r="U34" i="12"/>
  <c r="T34" i="12"/>
  <c r="S34" i="12"/>
  <c r="AG27" i="12"/>
  <c r="AF27" i="12"/>
  <c r="AE27" i="12"/>
  <c r="AD27" i="12"/>
  <c r="AC27" i="12"/>
  <c r="AB27" i="12"/>
  <c r="AA27" i="12"/>
  <c r="Z27" i="12"/>
  <c r="Y27" i="12"/>
  <c r="X27" i="12"/>
  <c r="W27" i="12"/>
  <c r="V27" i="12"/>
  <c r="U27" i="12"/>
  <c r="T27" i="12"/>
  <c r="S27" i="12"/>
  <c r="AD18" i="7"/>
  <c r="Z18" i="7"/>
  <c r="V18" i="7"/>
  <c r="AG17" i="7"/>
  <c r="AF17" i="7"/>
  <c r="AE17" i="7"/>
  <c r="AD17" i="7"/>
  <c r="AC17" i="7"/>
  <c r="AB17" i="7"/>
  <c r="AA17" i="7"/>
  <c r="Z17" i="7"/>
  <c r="Y17" i="7"/>
  <c r="X17" i="7"/>
  <c r="W17" i="7"/>
  <c r="V17" i="7"/>
  <c r="U17" i="7"/>
  <c r="T17" i="7"/>
  <c r="S17" i="7"/>
  <c r="AG15" i="7"/>
  <c r="AF15" i="7"/>
  <c r="AE15" i="7"/>
  <c r="AD15" i="7"/>
  <c r="AC15" i="7"/>
  <c r="AB15" i="7"/>
  <c r="AA15" i="7"/>
  <c r="Z15" i="7"/>
  <c r="Y15" i="7"/>
  <c r="X15" i="7"/>
  <c r="W15" i="7"/>
  <c r="V15" i="7"/>
  <c r="U15" i="7"/>
  <c r="T15" i="7"/>
  <c r="S15" i="7"/>
  <c r="AG10" i="7"/>
  <c r="AG18" i="7" s="1"/>
  <c r="AF10" i="7"/>
  <c r="AF18" i="7" s="1"/>
  <c r="AE10" i="7"/>
  <c r="AE18" i="7" s="1"/>
  <c r="AD10" i="7"/>
  <c r="AC10" i="7"/>
  <c r="AC18" i="7" s="1"/>
  <c r="AB10" i="7"/>
  <c r="AB18" i="7" s="1"/>
  <c r="AA10" i="7"/>
  <c r="AA18" i="7" s="1"/>
  <c r="Z10" i="7"/>
  <c r="Y10" i="7"/>
  <c r="Y18" i="7" s="1"/>
  <c r="X10" i="7"/>
  <c r="X18" i="7" s="1"/>
  <c r="W10" i="7"/>
  <c r="W18" i="7" s="1"/>
  <c r="V10" i="7"/>
  <c r="U10" i="7"/>
  <c r="U18" i="7" s="1"/>
  <c r="T10" i="7"/>
  <c r="T18" i="7" s="1"/>
  <c r="S10" i="7"/>
  <c r="S18" i="7" s="1"/>
  <c r="AG27" i="5"/>
  <c r="AF27" i="5"/>
  <c r="AE27" i="5"/>
  <c r="AD27" i="5"/>
  <c r="AC27" i="5"/>
  <c r="AB27" i="5"/>
  <c r="AA27" i="5"/>
  <c r="Z27" i="5"/>
  <c r="Y27" i="5"/>
  <c r="X27" i="5"/>
  <c r="W27" i="5"/>
  <c r="V27" i="5"/>
  <c r="U27" i="5"/>
  <c r="T27" i="5"/>
  <c r="S27" i="5"/>
  <c r="AG19" i="5"/>
  <c r="AF19" i="5"/>
  <c r="AE19" i="5"/>
  <c r="AD19" i="5"/>
  <c r="AC19" i="5"/>
  <c r="AB19" i="5"/>
  <c r="AA19" i="5"/>
  <c r="Z19" i="5"/>
  <c r="Y19" i="5"/>
  <c r="X19" i="5"/>
  <c r="W19" i="5"/>
  <c r="V19" i="5"/>
  <c r="U19" i="5"/>
  <c r="T19" i="5"/>
  <c r="S19" i="5"/>
  <c r="AG11" i="5"/>
  <c r="AF11" i="5"/>
  <c r="AE11" i="5"/>
  <c r="AD11" i="5"/>
  <c r="AC11" i="5"/>
  <c r="AB11" i="5"/>
  <c r="AA11" i="5"/>
  <c r="Z11" i="5"/>
  <c r="Y11" i="5"/>
  <c r="X11" i="5"/>
  <c r="W11" i="5"/>
  <c r="V11" i="5"/>
  <c r="U11" i="5"/>
  <c r="T11" i="5"/>
  <c r="S11" i="5"/>
  <c r="E18" i="3"/>
  <c r="F18" i="3"/>
  <c r="G18" i="3"/>
  <c r="H18" i="3"/>
  <c r="I18" i="3"/>
  <c r="J18" i="3"/>
  <c r="K18" i="3"/>
  <c r="L18" i="3"/>
  <c r="M18" i="3"/>
  <c r="N18" i="3"/>
  <c r="O18" i="3"/>
  <c r="P18" i="3"/>
  <c r="Q18" i="3"/>
  <c r="R18" i="3"/>
  <c r="S18" i="3"/>
  <c r="T18" i="3"/>
  <c r="U18" i="3"/>
  <c r="V18" i="3"/>
  <c r="W18" i="3"/>
  <c r="X18" i="3"/>
  <c r="Y18" i="3"/>
  <c r="Z18" i="3"/>
  <c r="AA18" i="3"/>
  <c r="AB18" i="3"/>
  <c r="AC18" i="3"/>
  <c r="AD18" i="3"/>
  <c r="AE18" i="3"/>
  <c r="AF18" i="3"/>
  <c r="AG18" i="3"/>
  <c r="D18" i="3"/>
  <c r="AG38" i="3"/>
  <c r="AF38" i="3"/>
  <c r="AE38" i="3"/>
  <c r="AD38" i="3"/>
  <c r="AC38" i="3"/>
  <c r="AB38" i="3"/>
  <c r="AA38" i="3"/>
  <c r="Z38" i="3"/>
  <c r="Y38" i="3"/>
  <c r="X38" i="3"/>
  <c r="W38" i="3"/>
  <c r="V38" i="3"/>
  <c r="U38" i="3"/>
  <c r="T38" i="3"/>
  <c r="S38" i="3"/>
  <c r="AG33" i="3"/>
  <c r="AF33" i="3"/>
  <c r="AE33" i="3"/>
  <c r="AD33" i="3"/>
  <c r="AC33" i="3"/>
  <c r="AB33" i="3"/>
  <c r="AA33" i="3"/>
  <c r="Z33" i="3"/>
  <c r="Y33" i="3"/>
  <c r="X33" i="3"/>
  <c r="W33" i="3"/>
  <c r="V33" i="3"/>
  <c r="U33" i="3"/>
  <c r="T33" i="3"/>
  <c r="S33" i="3"/>
  <c r="AG28" i="3"/>
  <c r="AF28" i="3"/>
  <c r="AE28" i="3"/>
  <c r="AD28" i="3"/>
  <c r="AC28" i="3"/>
  <c r="AB28" i="3"/>
  <c r="AA28" i="3"/>
  <c r="Z28" i="3"/>
  <c r="Y28" i="3"/>
  <c r="X28" i="3"/>
  <c r="W28" i="3"/>
  <c r="V28" i="3"/>
  <c r="U28" i="3"/>
  <c r="T28" i="3"/>
  <c r="S28" i="3"/>
  <c r="AG23" i="3"/>
  <c r="AF23" i="3"/>
  <c r="AE23" i="3"/>
  <c r="AD23" i="3"/>
  <c r="AC23" i="3"/>
  <c r="AB23" i="3"/>
  <c r="AA23" i="3"/>
  <c r="Z23" i="3"/>
  <c r="Y23" i="3"/>
  <c r="X23" i="3"/>
  <c r="W23" i="3"/>
  <c r="V23" i="3"/>
  <c r="U23" i="3"/>
  <c r="T23" i="3"/>
  <c r="S23" i="3"/>
  <c r="AD37" i="14"/>
  <c r="AC37" i="14"/>
  <c r="AB37" i="14"/>
  <c r="Z37" i="14"/>
  <c r="Y37" i="14"/>
  <c r="X37" i="14"/>
  <c r="V37" i="14"/>
  <c r="U37" i="14"/>
  <c r="T37" i="14"/>
  <c r="R37" i="14"/>
  <c r="Q37" i="14"/>
  <c r="AE20" i="14"/>
  <c r="AE37" i="14" s="1"/>
  <c r="AD20" i="14"/>
  <c r="AC20" i="14"/>
  <c r="AB20" i="14"/>
  <c r="AA20" i="14"/>
  <c r="AA37" i="14" s="1"/>
  <c r="Z20" i="14"/>
  <c r="Y20" i="14"/>
  <c r="X20" i="14"/>
  <c r="W20" i="14"/>
  <c r="W37" i="14" s="1"/>
  <c r="V20" i="14"/>
  <c r="U20" i="14"/>
  <c r="T20" i="14"/>
  <c r="S20" i="14"/>
  <c r="S37" i="14" s="1"/>
  <c r="R20" i="14"/>
  <c r="Q20" i="14"/>
  <c r="AN18" i="35"/>
  <c r="AM18" i="35"/>
  <c r="AL18" i="35"/>
  <c r="AN11" i="35"/>
  <c r="AM11" i="35"/>
  <c r="AL11" i="35"/>
  <c r="AG18" i="35"/>
  <c r="AF18" i="35"/>
  <c r="AE18" i="35"/>
  <c r="AD18" i="35"/>
  <c r="AC18" i="35"/>
  <c r="AB18" i="35"/>
  <c r="AA18" i="35"/>
  <c r="Z18" i="35"/>
  <c r="Y18" i="35"/>
  <c r="X18" i="35"/>
  <c r="W18" i="35"/>
  <c r="V18" i="35"/>
  <c r="U18" i="35"/>
  <c r="T18" i="35"/>
  <c r="S18" i="35"/>
  <c r="AG11" i="35"/>
  <c r="AF11" i="35"/>
  <c r="AE11" i="35"/>
  <c r="AD11" i="35"/>
  <c r="AC11" i="35"/>
  <c r="AB11" i="35"/>
  <c r="AA11" i="35"/>
  <c r="Z11" i="35"/>
  <c r="Y11" i="35"/>
  <c r="X11" i="35"/>
  <c r="W11" i="35"/>
  <c r="V11" i="35"/>
  <c r="U11" i="35"/>
  <c r="T11" i="35"/>
  <c r="S11" i="35"/>
  <c r="J43" i="118"/>
  <c r="E43" i="118"/>
  <c r="J42" i="118"/>
  <c r="E42" i="118"/>
  <c r="J41" i="118"/>
  <c r="E41" i="118"/>
  <c r="J40" i="118"/>
  <c r="E40" i="118"/>
  <c r="J39" i="118"/>
  <c r="E39" i="118"/>
  <c r="J38" i="118"/>
  <c r="J37" i="118"/>
  <c r="A37" i="118"/>
  <c r="J36" i="118"/>
  <c r="E36" i="118"/>
  <c r="A36" i="118"/>
  <c r="J35" i="118"/>
  <c r="E35" i="118"/>
  <c r="A35" i="118"/>
  <c r="J34" i="118"/>
  <c r="E34" i="118"/>
  <c r="A34" i="118"/>
  <c r="D33" i="118"/>
  <c r="A33" i="118"/>
  <c r="E32" i="118"/>
  <c r="A32" i="118"/>
  <c r="J31" i="118"/>
  <c r="E31" i="118"/>
  <c r="A31" i="118"/>
  <c r="J30" i="118"/>
  <c r="E30" i="118"/>
  <c r="A30" i="118"/>
  <c r="J29" i="118"/>
  <c r="D29" i="118"/>
  <c r="A29" i="118"/>
  <c r="J28" i="118"/>
  <c r="A28" i="118"/>
  <c r="J27" i="118"/>
  <c r="A27" i="118"/>
  <c r="J26" i="118"/>
  <c r="A26" i="118"/>
  <c r="J25" i="118"/>
  <c r="D25" i="118"/>
  <c r="A25" i="118"/>
  <c r="J24" i="118"/>
  <c r="A24" i="118"/>
  <c r="J23" i="118"/>
  <c r="A23" i="118"/>
  <c r="J22" i="118"/>
  <c r="A22" i="118"/>
  <c r="J21" i="118"/>
  <c r="F21" i="118"/>
  <c r="D21" i="118"/>
  <c r="A21" i="118"/>
  <c r="J20" i="118"/>
  <c r="F20" i="118"/>
  <c r="D20" i="118"/>
  <c r="A20" i="118"/>
  <c r="J19" i="118"/>
  <c r="F19" i="118"/>
  <c r="D19" i="118"/>
  <c r="A19" i="118"/>
  <c r="J18" i="118"/>
  <c r="F18" i="118"/>
  <c r="D18" i="118"/>
  <c r="A18" i="118"/>
  <c r="J17" i="118"/>
  <c r="A17" i="118"/>
  <c r="J16" i="118"/>
  <c r="A16" i="118"/>
  <c r="J15" i="118"/>
  <c r="A15" i="118"/>
  <c r="F14" i="118"/>
  <c r="E14" i="118"/>
  <c r="A14" i="118"/>
  <c r="F13" i="118"/>
  <c r="E13" i="118"/>
  <c r="A13" i="118"/>
  <c r="F12" i="118"/>
  <c r="E12" i="118"/>
  <c r="I11" i="118"/>
  <c r="F11" i="118"/>
  <c r="E11" i="118"/>
  <c r="J10" i="118"/>
  <c r="F10" i="118"/>
  <c r="E10" i="118"/>
  <c r="J9" i="118"/>
  <c r="F9" i="118"/>
  <c r="E9" i="118"/>
  <c r="A9" i="118"/>
  <c r="J8" i="118"/>
  <c r="F8" i="118"/>
  <c r="E8" i="118"/>
  <c r="A8" i="118"/>
  <c r="I7" i="118"/>
  <c r="F7" i="118"/>
  <c r="E7" i="118"/>
  <c r="A7" i="118"/>
  <c r="J6" i="118"/>
  <c r="F6" i="118"/>
  <c r="E6" i="118"/>
  <c r="J5" i="118"/>
  <c r="F5" i="118"/>
  <c r="E5" i="118"/>
  <c r="J4" i="118"/>
  <c r="I3" i="118"/>
  <c r="F3" i="118"/>
  <c r="E3" i="118"/>
  <c r="A1" i="118"/>
  <c r="A320" i="89" s="1"/>
  <c r="J43" i="117"/>
  <c r="E43" i="117"/>
  <c r="J42" i="117"/>
  <c r="E42" i="117"/>
  <c r="J41" i="117"/>
  <c r="E41" i="117"/>
  <c r="J40" i="117"/>
  <c r="E40" i="117"/>
  <c r="J39" i="117"/>
  <c r="E39" i="117"/>
  <c r="J38" i="117"/>
  <c r="J37" i="117"/>
  <c r="A37" i="117"/>
  <c r="J36" i="117"/>
  <c r="E36" i="117"/>
  <c r="A36" i="117"/>
  <c r="J35" i="117"/>
  <c r="E35" i="117"/>
  <c r="A35" i="117"/>
  <c r="J34" i="117"/>
  <c r="E34" i="117"/>
  <c r="A34" i="117"/>
  <c r="D33" i="117"/>
  <c r="A33" i="117"/>
  <c r="E32" i="117"/>
  <c r="A32" i="117"/>
  <c r="J31" i="117"/>
  <c r="E31" i="117"/>
  <c r="A31" i="117"/>
  <c r="J30" i="117"/>
  <c r="E30" i="117"/>
  <c r="A30" i="117"/>
  <c r="J29" i="117"/>
  <c r="D29" i="117"/>
  <c r="A29" i="117"/>
  <c r="J28" i="117"/>
  <c r="A28" i="117"/>
  <c r="J27" i="117"/>
  <c r="A27" i="117"/>
  <c r="J26" i="117"/>
  <c r="A26" i="117"/>
  <c r="J25" i="117"/>
  <c r="D25" i="117"/>
  <c r="A25" i="117"/>
  <c r="J24" i="117"/>
  <c r="A24" i="117"/>
  <c r="J23" i="117"/>
  <c r="A23" i="117"/>
  <c r="J22" i="117"/>
  <c r="A22" i="117"/>
  <c r="J21" i="117"/>
  <c r="F21" i="117"/>
  <c r="D21" i="117"/>
  <c r="A21" i="117"/>
  <c r="J20" i="117"/>
  <c r="F20" i="117"/>
  <c r="D20" i="117"/>
  <c r="A20" i="117"/>
  <c r="J19" i="117"/>
  <c r="F19" i="117"/>
  <c r="D19" i="117"/>
  <c r="A19" i="117"/>
  <c r="J18" i="117"/>
  <c r="F18" i="117"/>
  <c r="D18" i="117"/>
  <c r="A18" i="117"/>
  <c r="J17" i="117"/>
  <c r="A17" i="117"/>
  <c r="J16" i="117"/>
  <c r="A16" i="117"/>
  <c r="J15" i="117"/>
  <c r="A15" i="117"/>
  <c r="F14" i="117"/>
  <c r="E14" i="117"/>
  <c r="A14" i="117"/>
  <c r="F13" i="117"/>
  <c r="E13" i="117"/>
  <c r="A13" i="117"/>
  <c r="F12" i="117"/>
  <c r="E12" i="117"/>
  <c r="I11" i="117"/>
  <c r="F11" i="117"/>
  <c r="E11" i="117"/>
  <c r="J10" i="117"/>
  <c r="F10" i="117"/>
  <c r="E10" i="117"/>
  <c r="J9" i="117"/>
  <c r="F9" i="117"/>
  <c r="E9" i="117"/>
  <c r="A9" i="117"/>
  <c r="J8" i="117"/>
  <c r="F8" i="117"/>
  <c r="E8" i="117"/>
  <c r="A8" i="117"/>
  <c r="I7" i="117"/>
  <c r="F7" i="117"/>
  <c r="E7" i="117"/>
  <c r="A7" i="117"/>
  <c r="J6" i="117"/>
  <c r="F6" i="117"/>
  <c r="E6" i="117"/>
  <c r="J5" i="117"/>
  <c r="F5" i="117"/>
  <c r="E5" i="117"/>
  <c r="J4" i="117"/>
  <c r="I3" i="117"/>
  <c r="F3" i="117"/>
  <c r="E3" i="117"/>
  <c r="A1" i="117"/>
  <c r="A309" i="89" s="1"/>
  <c r="J43" i="116"/>
  <c r="E43" i="116"/>
  <c r="J42" i="116"/>
  <c r="E42" i="116"/>
  <c r="J41" i="116"/>
  <c r="E41" i="116"/>
  <c r="J40" i="116"/>
  <c r="E40" i="116"/>
  <c r="J39" i="116"/>
  <c r="E39" i="116"/>
  <c r="J38" i="116"/>
  <c r="J37" i="116"/>
  <c r="A37" i="116"/>
  <c r="J36" i="116"/>
  <c r="E36" i="116"/>
  <c r="A36" i="116"/>
  <c r="J35" i="116"/>
  <c r="E35" i="116"/>
  <c r="A35" i="116"/>
  <c r="J34" i="116"/>
  <c r="E34" i="116"/>
  <c r="A34" i="116"/>
  <c r="D33" i="116"/>
  <c r="A33" i="116"/>
  <c r="E32" i="116"/>
  <c r="A32" i="116"/>
  <c r="J31" i="116"/>
  <c r="E31" i="116"/>
  <c r="A31" i="116"/>
  <c r="J30" i="116"/>
  <c r="E30" i="116"/>
  <c r="A30" i="116"/>
  <c r="J29" i="116"/>
  <c r="D29" i="116"/>
  <c r="A29" i="116"/>
  <c r="J28" i="116"/>
  <c r="A28" i="116"/>
  <c r="J27" i="116"/>
  <c r="A27" i="116"/>
  <c r="J26" i="116"/>
  <c r="A26" i="116"/>
  <c r="J25" i="116"/>
  <c r="D25" i="116"/>
  <c r="A25" i="116"/>
  <c r="J24" i="116"/>
  <c r="A24" i="116"/>
  <c r="J23" i="116"/>
  <c r="A23" i="116"/>
  <c r="J22" i="116"/>
  <c r="A22" i="116"/>
  <c r="J21" i="116"/>
  <c r="F21" i="116"/>
  <c r="D21" i="116"/>
  <c r="A21" i="116"/>
  <c r="J20" i="116"/>
  <c r="F20" i="116"/>
  <c r="D20" i="116"/>
  <c r="A20" i="116"/>
  <c r="J19" i="116"/>
  <c r="F19" i="116"/>
  <c r="D19" i="116"/>
  <c r="A19" i="116"/>
  <c r="J18" i="116"/>
  <c r="F18" i="116"/>
  <c r="D18" i="116"/>
  <c r="A18" i="116"/>
  <c r="J17" i="116"/>
  <c r="A17" i="116"/>
  <c r="J16" i="116"/>
  <c r="A16" i="116"/>
  <c r="J15" i="116"/>
  <c r="A15" i="116"/>
  <c r="F14" i="116"/>
  <c r="E14" i="116"/>
  <c r="A14" i="116"/>
  <c r="F13" i="116"/>
  <c r="E13" i="116"/>
  <c r="A13" i="116"/>
  <c r="F12" i="116"/>
  <c r="E12" i="116"/>
  <c r="I11" i="116"/>
  <c r="F11" i="116"/>
  <c r="E11" i="116"/>
  <c r="J10" i="116"/>
  <c r="F10" i="116"/>
  <c r="E10" i="116"/>
  <c r="J9" i="116"/>
  <c r="F9" i="116"/>
  <c r="E9" i="116"/>
  <c r="A9" i="116"/>
  <c r="J8" i="116"/>
  <c r="F8" i="116"/>
  <c r="E8" i="116"/>
  <c r="A8" i="116"/>
  <c r="I7" i="116"/>
  <c r="F7" i="116"/>
  <c r="E7" i="116"/>
  <c r="A7" i="116"/>
  <c r="J6" i="116"/>
  <c r="F6" i="116"/>
  <c r="E6" i="116"/>
  <c r="J5" i="116"/>
  <c r="F5" i="116"/>
  <c r="E5" i="116"/>
  <c r="J4" i="116"/>
  <c r="I3" i="116"/>
  <c r="F3" i="116"/>
  <c r="E3" i="116"/>
  <c r="A1" i="116"/>
  <c r="A298" i="89" s="1"/>
  <c r="J43" i="115"/>
  <c r="E43" i="115"/>
  <c r="J42" i="115"/>
  <c r="E42" i="115"/>
  <c r="J41" i="115"/>
  <c r="E41" i="115"/>
  <c r="J40" i="115"/>
  <c r="E40" i="115"/>
  <c r="J39" i="115"/>
  <c r="E39" i="115"/>
  <c r="J38" i="115"/>
  <c r="J37" i="115"/>
  <c r="A37" i="115"/>
  <c r="J36" i="115"/>
  <c r="E36" i="115"/>
  <c r="A36" i="115"/>
  <c r="J35" i="115"/>
  <c r="E35" i="115"/>
  <c r="A35" i="115"/>
  <c r="J34" i="115"/>
  <c r="E34" i="115"/>
  <c r="A34" i="115"/>
  <c r="D33" i="115"/>
  <c r="A33" i="115"/>
  <c r="E32" i="115"/>
  <c r="A32" i="115"/>
  <c r="J31" i="115"/>
  <c r="E31" i="115"/>
  <c r="A31" i="115"/>
  <c r="J30" i="115"/>
  <c r="E30" i="115"/>
  <c r="A30" i="115"/>
  <c r="J29" i="115"/>
  <c r="D29" i="115"/>
  <c r="A29" i="115"/>
  <c r="J28" i="115"/>
  <c r="A28" i="115"/>
  <c r="J27" i="115"/>
  <c r="A27" i="115"/>
  <c r="J26" i="115"/>
  <c r="A26" i="115"/>
  <c r="J25" i="115"/>
  <c r="D25" i="115"/>
  <c r="A25" i="115"/>
  <c r="J24" i="115"/>
  <c r="A24" i="115"/>
  <c r="J23" i="115"/>
  <c r="A23" i="115"/>
  <c r="J22" i="115"/>
  <c r="A22" i="115"/>
  <c r="J21" i="115"/>
  <c r="F21" i="115"/>
  <c r="D21" i="115"/>
  <c r="A21" i="115"/>
  <c r="J20" i="115"/>
  <c r="F20" i="115"/>
  <c r="D20" i="115"/>
  <c r="A20" i="115"/>
  <c r="J19" i="115"/>
  <c r="F19" i="115"/>
  <c r="D19" i="115"/>
  <c r="A19" i="115"/>
  <c r="J18" i="115"/>
  <c r="F18" i="115"/>
  <c r="D18" i="115"/>
  <c r="A18" i="115"/>
  <c r="J17" i="115"/>
  <c r="A17" i="115"/>
  <c r="J16" i="115"/>
  <c r="A16" i="115"/>
  <c r="J15" i="115"/>
  <c r="A15" i="115"/>
  <c r="F14" i="115"/>
  <c r="E14" i="115"/>
  <c r="A14" i="115"/>
  <c r="F13" i="115"/>
  <c r="E13" i="115"/>
  <c r="A13" i="115"/>
  <c r="F12" i="115"/>
  <c r="E12" i="115"/>
  <c r="I11" i="115"/>
  <c r="F11" i="115"/>
  <c r="E11" i="115"/>
  <c r="J10" i="115"/>
  <c r="F10" i="115"/>
  <c r="E10" i="115"/>
  <c r="J9" i="115"/>
  <c r="F9" i="115"/>
  <c r="E9" i="115"/>
  <c r="A9" i="115"/>
  <c r="J8" i="115"/>
  <c r="F8" i="115"/>
  <c r="E8" i="115"/>
  <c r="A8" i="115"/>
  <c r="I7" i="115"/>
  <c r="F7" i="115"/>
  <c r="E7" i="115"/>
  <c r="A7" i="115"/>
  <c r="J6" i="115"/>
  <c r="F6" i="115"/>
  <c r="E6" i="115"/>
  <c r="J5" i="115"/>
  <c r="F5" i="115"/>
  <c r="E5" i="115"/>
  <c r="B5" i="115"/>
  <c r="J4" i="115"/>
  <c r="I3" i="115"/>
  <c r="F3" i="115"/>
  <c r="E3" i="115"/>
  <c r="A1" i="115"/>
  <c r="A287" i="89" s="1"/>
  <c r="J43" i="114"/>
  <c r="E43" i="114"/>
  <c r="J42" i="114"/>
  <c r="E42" i="114"/>
  <c r="J41" i="114"/>
  <c r="E41" i="114"/>
  <c r="J40" i="114"/>
  <c r="E40" i="114"/>
  <c r="J39" i="114"/>
  <c r="E39" i="114"/>
  <c r="J38" i="114"/>
  <c r="J37" i="114"/>
  <c r="A37" i="114"/>
  <c r="J36" i="114"/>
  <c r="E36" i="114"/>
  <c r="A36" i="114"/>
  <c r="J35" i="114"/>
  <c r="E35" i="114"/>
  <c r="A35" i="114"/>
  <c r="J34" i="114"/>
  <c r="E34" i="114"/>
  <c r="A34" i="114"/>
  <c r="D33" i="114"/>
  <c r="A33" i="114"/>
  <c r="E32" i="114"/>
  <c r="A32" i="114"/>
  <c r="J31" i="114"/>
  <c r="E31" i="114"/>
  <c r="A31" i="114"/>
  <c r="J30" i="114"/>
  <c r="E30" i="114"/>
  <c r="A30" i="114"/>
  <c r="J29" i="114"/>
  <c r="D29" i="114"/>
  <c r="A29" i="114"/>
  <c r="J28" i="114"/>
  <c r="A28" i="114"/>
  <c r="J27" i="114"/>
  <c r="A27" i="114"/>
  <c r="J26" i="114"/>
  <c r="A26" i="114"/>
  <c r="J25" i="114"/>
  <c r="D25" i="114"/>
  <c r="A25" i="114"/>
  <c r="J24" i="114"/>
  <c r="A24" i="114"/>
  <c r="J23" i="114"/>
  <c r="A23" i="114"/>
  <c r="J22" i="114"/>
  <c r="A22" i="114"/>
  <c r="J21" i="114"/>
  <c r="F21" i="114"/>
  <c r="D21" i="114"/>
  <c r="A21" i="114"/>
  <c r="J20" i="114"/>
  <c r="F20" i="114"/>
  <c r="D20" i="114"/>
  <c r="A20" i="114"/>
  <c r="J19" i="114"/>
  <c r="F19" i="114"/>
  <c r="D19" i="114"/>
  <c r="A19" i="114"/>
  <c r="J18" i="114"/>
  <c r="F18" i="114"/>
  <c r="D18" i="114"/>
  <c r="A18" i="114"/>
  <c r="J17" i="114"/>
  <c r="A17" i="114"/>
  <c r="J16" i="114"/>
  <c r="A16" i="114"/>
  <c r="J15" i="114"/>
  <c r="A15" i="114"/>
  <c r="F14" i="114"/>
  <c r="E14" i="114"/>
  <c r="A14" i="114"/>
  <c r="F13" i="114"/>
  <c r="E13" i="114"/>
  <c r="A13" i="114"/>
  <c r="F12" i="114"/>
  <c r="E12" i="114"/>
  <c r="I11" i="114"/>
  <c r="F11" i="114"/>
  <c r="E11" i="114"/>
  <c r="J10" i="114"/>
  <c r="F10" i="114"/>
  <c r="E10" i="114"/>
  <c r="J9" i="114"/>
  <c r="F9" i="114"/>
  <c r="E9" i="114"/>
  <c r="A9" i="114"/>
  <c r="J8" i="114"/>
  <c r="F8" i="114"/>
  <c r="E8" i="114"/>
  <c r="A8" i="114"/>
  <c r="I7" i="114"/>
  <c r="F7" i="114"/>
  <c r="E7" i="114"/>
  <c r="A7" i="114"/>
  <c r="J6" i="114"/>
  <c r="F6" i="114"/>
  <c r="E6" i="114"/>
  <c r="J5" i="114"/>
  <c r="F5" i="114"/>
  <c r="E5" i="114"/>
  <c r="B5" i="114"/>
  <c r="J4" i="114"/>
  <c r="I3" i="114"/>
  <c r="F3" i="114"/>
  <c r="E3" i="114"/>
  <c r="A1" i="114"/>
  <c r="A276" i="89" s="1"/>
  <c r="J43" i="113"/>
  <c r="E43" i="113"/>
  <c r="J42" i="113"/>
  <c r="E42" i="113"/>
  <c r="J41" i="113"/>
  <c r="E41" i="113"/>
  <c r="J40" i="113"/>
  <c r="E40" i="113"/>
  <c r="J39" i="113"/>
  <c r="E39" i="113"/>
  <c r="J38" i="113"/>
  <c r="J37" i="113"/>
  <c r="A37" i="113"/>
  <c r="J36" i="113"/>
  <c r="E36" i="113"/>
  <c r="A36" i="113"/>
  <c r="J35" i="113"/>
  <c r="E35" i="113"/>
  <c r="A35" i="113"/>
  <c r="J34" i="113"/>
  <c r="E34" i="113"/>
  <c r="A34" i="113"/>
  <c r="D33" i="113"/>
  <c r="A33" i="113"/>
  <c r="E32" i="113"/>
  <c r="A32" i="113"/>
  <c r="J31" i="113"/>
  <c r="E31" i="113"/>
  <c r="A31" i="113"/>
  <c r="J30" i="113"/>
  <c r="E30" i="113"/>
  <c r="A30" i="113"/>
  <c r="J29" i="113"/>
  <c r="D29" i="113"/>
  <c r="A29" i="113"/>
  <c r="J28" i="113"/>
  <c r="A28" i="113"/>
  <c r="J27" i="113"/>
  <c r="A27" i="113"/>
  <c r="J26" i="113"/>
  <c r="A26" i="113"/>
  <c r="J25" i="113"/>
  <c r="D25" i="113"/>
  <c r="A25" i="113"/>
  <c r="J24" i="113"/>
  <c r="A24" i="113"/>
  <c r="J23" i="113"/>
  <c r="A23" i="113"/>
  <c r="J22" i="113"/>
  <c r="A22" i="113"/>
  <c r="J21" i="113"/>
  <c r="F21" i="113"/>
  <c r="D21" i="113"/>
  <c r="A21" i="113"/>
  <c r="J20" i="113"/>
  <c r="F20" i="113"/>
  <c r="D20" i="113"/>
  <c r="A20" i="113"/>
  <c r="J19" i="113"/>
  <c r="F19" i="113"/>
  <c r="D19" i="113"/>
  <c r="A19" i="113"/>
  <c r="J18" i="113"/>
  <c r="F18" i="113"/>
  <c r="D18" i="113"/>
  <c r="A18" i="113"/>
  <c r="J17" i="113"/>
  <c r="A17" i="113"/>
  <c r="J16" i="113"/>
  <c r="A16" i="113"/>
  <c r="J15" i="113"/>
  <c r="A15" i="113"/>
  <c r="F14" i="113"/>
  <c r="E14" i="113"/>
  <c r="A14" i="113"/>
  <c r="F13" i="113"/>
  <c r="E13" i="113"/>
  <c r="A13" i="113"/>
  <c r="F12" i="113"/>
  <c r="E12" i="113"/>
  <c r="I11" i="113"/>
  <c r="F11" i="113"/>
  <c r="E11" i="113"/>
  <c r="J10" i="113"/>
  <c r="F10" i="113"/>
  <c r="E10" i="113"/>
  <c r="J9" i="113"/>
  <c r="F9" i="113"/>
  <c r="E9" i="113"/>
  <c r="A9" i="113"/>
  <c r="J8" i="113"/>
  <c r="F8" i="113"/>
  <c r="E8" i="113"/>
  <c r="A8" i="113"/>
  <c r="I7" i="113"/>
  <c r="F7" i="113"/>
  <c r="E7" i="113"/>
  <c r="A7" i="113"/>
  <c r="J6" i="113"/>
  <c r="F6" i="113"/>
  <c r="E6" i="113"/>
  <c r="J5" i="113"/>
  <c r="F5" i="113"/>
  <c r="E5" i="113"/>
  <c r="J4" i="113"/>
  <c r="I3" i="113"/>
  <c r="F3" i="113"/>
  <c r="E3" i="113"/>
  <c r="A1" i="113"/>
  <c r="A265" i="89" s="1"/>
  <c r="J43" i="112"/>
  <c r="E43" i="112"/>
  <c r="J42" i="112"/>
  <c r="E42" i="112"/>
  <c r="J41" i="112"/>
  <c r="E41" i="112"/>
  <c r="J40" i="112"/>
  <c r="E40" i="112"/>
  <c r="J39" i="112"/>
  <c r="E39" i="112"/>
  <c r="J38" i="112"/>
  <c r="J37" i="112"/>
  <c r="A37" i="112"/>
  <c r="J36" i="112"/>
  <c r="E36" i="112"/>
  <c r="A36" i="112"/>
  <c r="J35" i="112"/>
  <c r="E35" i="112"/>
  <c r="A35" i="112"/>
  <c r="J34" i="112"/>
  <c r="E34" i="112"/>
  <c r="A34" i="112"/>
  <c r="D33" i="112"/>
  <c r="A33" i="112"/>
  <c r="E32" i="112"/>
  <c r="A32" i="112"/>
  <c r="J31" i="112"/>
  <c r="E31" i="112"/>
  <c r="A31" i="112"/>
  <c r="J30" i="112"/>
  <c r="E30" i="112"/>
  <c r="A30" i="112"/>
  <c r="J29" i="112"/>
  <c r="D29" i="112"/>
  <c r="A29" i="112"/>
  <c r="J28" i="112"/>
  <c r="A28" i="112"/>
  <c r="J27" i="112"/>
  <c r="A27" i="112"/>
  <c r="J26" i="112"/>
  <c r="A26" i="112"/>
  <c r="J25" i="112"/>
  <c r="D25" i="112"/>
  <c r="A25" i="112"/>
  <c r="J24" i="112"/>
  <c r="A24" i="112"/>
  <c r="J23" i="112"/>
  <c r="A23" i="112"/>
  <c r="J22" i="112"/>
  <c r="A22" i="112"/>
  <c r="J21" i="112"/>
  <c r="F21" i="112"/>
  <c r="D21" i="112"/>
  <c r="A21" i="112"/>
  <c r="J20" i="112"/>
  <c r="F20" i="112"/>
  <c r="D20" i="112"/>
  <c r="A20" i="112"/>
  <c r="J19" i="112"/>
  <c r="F19" i="112"/>
  <c r="D19" i="112"/>
  <c r="A19" i="112"/>
  <c r="J18" i="112"/>
  <c r="F18" i="112"/>
  <c r="D18" i="112"/>
  <c r="A18" i="112"/>
  <c r="J17" i="112"/>
  <c r="A17" i="112"/>
  <c r="J16" i="112"/>
  <c r="A16" i="112"/>
  <c r="J15" i="112"/>
  <c r="A15" i="112"/>
  <c r="F14" i="112"/>
  <c r="E14" i="112"/>
  <c r="A14" i="112"/>
  <c r="F13" i="112"/>
  <c r="E13" i="112"/>
  <c r="A13" i="112"/>
  <c r="F12" i="112"/>
  <c r="E12" i="112"/>
  <c r="I11" i="112"/>
  <c r="F11" i="112"/>
  <c r="E11" i="112"/>
  <c r="J10" i="112"/>
  <c r="F10" i="112"/>
  <c r="E10" i="112"/>
  <c r="J9" i="112"/>
  <c r="F9" i="112"/>
  <c r="E9" i="112"/>
  <c r="A9" i="112"/>
  <c r="J8" i="112"/>
  <c r="F8" i="112"/>
  <c r="E8" i="112"/>
  <c r="A8" i="112"/>
  <c r="I7" i="112"/>
  <c r="F7" i="112"/>
  <c r="E7" i="112"/>
  <c r="A7" i="112"/>
  <c r="J6" i="112"/>
  <c r="F6" i="112"/>
  <c r="E6" i="112"/>
  <c r="J5" i="112"/>
  <c r="F5" i="112"/>
  <c r="E5" i="112"/>
  <c r="J4" i="112"/>
  <c r="I3" i="112"/>
  <c r="F3" i="112"/>
  <c r="E3" i="112"/>
  <c r="A1" i="112"/>
  <c r="A254" i="89" s="1"/>
  <c r="J43" i="111"/>
  <c r="E43" i="111"/>
  <c r="J42" i="111"/>
  <c r="E42" i="111"/>
  <c r="J41" i="111"/>
  <c r="E41" i="111"/>
  <c r="J40" i="111"/>
  <c r="E40" i="111"/>
  <c r="J39" i="111"/>
  <c r="E39" i="111"/>
  <c r="J38" i="111"/>
  <c r="J37" i="111"/>
  <c r="A37" i="111"/>
  <c r="J36" i="111"/>
  <c r="E36" i="111"/>
  <c r="A36" i="111"/>
  <c r="J35" i="111"/>
  <c r="E35" i="111"/>
  <c r="A35" i="111"/>
  <c r="J34" i="111"/>
  <c r="E34" i="111"/>
  <c r="A34" i="111"/>
  <c r="D33" i="111"/>
  <c r="A33" i="111"/>
  <c r="E32" i="111"/>
  <c r="A32" i="111"/>
  <c r="J31" i="111"/>
  <c r="E31" i="111"/>
  <c r="A31" i="111"/>
  <c r="J30" i="111"/>
  <c r="E30" i="111"/>
  <c r="A30" i="111"/>
  <c r="J29" i="111"/>
  <c r="D29" i="111"/>
  <c r="A29" i="111"/>
  <c r="J28" i="111"/>
  <c r="A28" i="111"/>
  <c r="J27" i="111"/>
  <c r="A27" i="111"/>
  <c r="J26" i="111"/>
  <c r="A26" i="111"/>
  <c r="J25" i="111"/>
  <c r="D25" i="111"/>
  <c r="A25" i="111"/>
  <c r="J24" i="111"/>
  <c r="A24" i="111"/>
  <c r="J23" i="111"/>
  <c r="A23" i="111"/>
  <c r="J22" i="111"/>
  <c r="A22" i="111"/>
  <c r="J21" i="111"/>
  <c r="F21" i="111"/>
  <c r="D21" i="111"/>
  <c r="A21" i="111"/>
  <c r="J20" i="111"/>
  <c r="F20" i="111"/>
  <c r="D20" i="111"/>
  <c r="A20" i="111"/>
  <c r="J19" i="111"/>
  <c r="F19" i="111"/>
  <c r="D19" i="111"/>
  <c r="A19" i="111"/>
  <c r="J18" i="111"/>
  <c r="F18" i="111"/>
  <c r="D18" i="111"/>
  <c r="A18" i="111"/>
  <c r="J17" i="111"/>
  <c r="A17" i="111"/>
  <c r="J16" i="111"/>
  <c r="A16" i="111"/>
  <c r="J15" i="111"/>
  <c r="A15" i="111"/>
  <c r="F14" i="111"/>
  <c r="E14" i="111"/>
  <c r="A14" i="111"/>
  <c r="F13" i="111"/>
  <c r="E13" i="111"/>
  <c r="A13" i="111"/>
  <c r="F12" i="111"/>
  <c r="E12" i="111"/>
  <c r="I11" i="111"/>
  <c r="F11" i="111"/>
  <c r="E11" i="111"/>
  <c r="J10" i="111"/>
  <c r="F10" i="111"/>
  <c r="E10" i="111"/>
  <c r="J9" i="111"/>
  <c r="F9" i="111"/>
  <c r="E9" i="111"/>
  <c r="A9" i="111"/>
  <c r="J8" i="111"/>
  <c r="F8" i="111"/>
  <c r="E8" i="111"/>
  <c r="A8" i="111"/>
  <c r="I7" i="111"/>
  <c r="F7" i="111"/>
  <c r="E7" i="111"/>
  <c r="A7" i="111"/>
  <c r="J6" i="111"/>
  <c r="F6" i="111"/>
  <c r="E6" i="111"/>
  <c r="J5" i="111"/>
  <c r="F5" i="111"/>
  <c r="E5" i="111"/>
  <c r="J4" i="111"/>
  <c r="I3" i="111"/>
  <c r="F3" i="111"/>
  <c r="E3" i="111"/>
  <c r="A1" i="111"/>
  <c r="A243" i="89" s="1"/>
  <c r="J43" i="110"/>
  <c r="E43" i="110"/>
  <c r="J42" i="110"/>
  <c r="E42" i="110"/>
  <c r="J41" i="110"/>
  <c r="E41" i="110"/>
  <c r="J40" i="110"/>
  <c r="E40" i="110"/>
  <c r="J39" i="110"/>
  <c r="E39" i="110"/>
  <c r="J38" i="110"/>
  <c r="J37" i="110"/>
  <c r="A37" i="110"/>
  <c r="J36" i="110"/>
  <c r="E36" i="110"/>
  <c r="A36" i="110"/>
  <c r="J35" i="110"/>
  <c r="E35" i="110"/>
  <c r="A35" i="110"/>
  <c r="J34" i="110"/>
  <c r="E34" i="110"/>
  <c r="A34" i="110"/>
  <c r="D33" i="110"/>
  <c r="A33" i="110"/>
  <c r="E32" i="110"/>
  <c r="A32" i="110"/>
  <c r="J31" i="110"/>
  <c r="E31" i="110"/>
  <c r="A31" i="110"/>
  <c r="J30" i="110"/>
  <c r="E30" i="110"/>
  <c r="A30" i="110"/>
  <c r="J29" i="110"/>
  <c r="D29" i="110"/>
  <c r="A29" i="110"/>
  <c r="J28" i="110"/>
  <c r="A28" i="110"/>
  <c r="J27" i="110"/>
  <c r="A27" i="110"/>
  <c r="J26" i="110"/>
  <c r="A26" i="110"/>
  <c r="J25" i="110"/>
  <c r="D25" i="110"/>
  <c r="A25" i="110"/>
  <c r="J24" i="110"/>
  <c r="A24" i="110"/>
  <c r="J23" i="110"/>
  <c r="A23" i="110"/>
  <c r="J22" i="110"/>
  <c r="A22" i="110"/>
  <c r="J21" i="110"/>
  <c r="F21" i="110"/>
  <c r="D21" i="110"/>
  <c r="A21" i="110"/>
  <c r="J20" i="110"/>
  <c r="F20" i="110"/>
  <c r="D20" i="110"/>
  <c r="A20" i="110"/>
  <c r="J19" i="110"/>
  <c r="F19" i="110"/>
  <c r="D19" i="110"/>
  <c r="A19" i="110"/>
  <c r="J18" i="110"/>
  <c r="F18" i="110"/>
  <c r="D18" i="110"/>
  <c r="A18" i="110"/>
  <c r="J17" i="110"/>
  <c r="A17" i="110"/>
  <c r="J16" i="110"/>
  <c r="A16" i="110"/>
  <c r="J15" i="110"/>
  <c r="A15" i="110"/>
  <c r="F14" i="110"/>
  <c r="E14" i="110"/>
  <c r="A14" i="110"/>
  <c r="F13" i="110"/>
  <c r="E13" i="110"/>
  <c r="A13" i="110"/>
  <c r="F12" i="110"/>
  <c r="E12" i="110"/>
  <c r="I11" i="110"/>
  <c r="F11" i="110"/>
  <c r="E11" i="110"/>
  <c r="J10" i="110"/>
  <c r="F10" i="110"/>
  <c r="E10" i="110"/>
  <c r="J9" i="110"/>
  <c r="F9" i="110"/>
  <c r="E9" i="110"/>
  <c r="A9" i="110"/>
  <c r="J8" i="110"/>
  <c r="F8" i="110"/>
  <c r="E8" i="110"/>
  <c r="A8" i="110"/>
  <c r="I7" i="110"/>
  <c r="F7" i="110"/>
  <c r="E7" i="110"/>
  <c r="A7" i="110"/>
  <c r="J6" i="110"/>
  <c r="F6" i="110"/>
  <c r="E6" i="110"/>
  <c r="J5" i="110"/>
  <c r="F5" i="110"/>
  <c r="E5" i="110"/>
  <c r="B5" i="110"/>
  <c r="J4" i="110"/>
  <c r="I3" i="110"/>
  <c r="F3" i="110"/>
  <c r="E3" i="110"/>
  <c r="A1" i="110"/>
  <c r="A232" i="89" s="1"/>
  <c r="J43" i="109"/>
  <c r="E43" i="109"/>
  <c r="J42" i="109"/>
  <c r="E42" i="109"/>
  <c r="J41" i="109"/>
  <c r="E41" i="109"/>
  <c r="J40" i="109"/>
  <c r="E40" i="109"/>
  <c r="J39" i="109"/>
  <c r="E39" i="109"/>
  <c r="J38" i="109"/>
  <c r="J37" i="109"/>
  <c r="A37" i="109"/>
  <c r="J36" i="109"/>
  <c r="E36" i="109"/>
  <c r="A36" i="109"/>
  <c r="J35" i="109"/>
  <c r="E35" i="109"/>
  <c r="A35" i="109"/>
  <c r="J34" i="109"/>
  <c r="E34" i="109"/>
  <c r="A34" i="109"/>
  <c r="D33" i="109"/>
  <c r="A33" i="109"/>
  <c r="E32" i="109"/>
  <c r="A32" i="109"/>
  <c r="J31" i="109"/>
  <c r="E31" i="109"/>
  <c r="A31" i="109"/>
  <c r="J30" i="109"/>
  <c r="E30" i="109"/>
  <c r="A30" i="109"/>
  <c r="J29" i="109"/>
  <c r="D29" i="109"/>
  <c r="A29" i="109"/>
  <c r="J28" i="109"/>
  <c r="A28" i="109"/>
  <c r="J27" i="109"/>
  <c r="A27" i="109"/>
  <c r="J26" i="109"/>
  <c r="A26" i="109"/>
  <c r="J25" i="109"/>
  <c r="D25" i="109"/>
  <c r="A25" i="109"/>
  <c r="J24" i="109"/>
  <c r="A24" i="109"/>
  <c r="J23" i="109"/>
  <c r="A23" i="109"/>
  <c r="J22" i="109"/>
  <c r="A22" i="109"/>
  <c r="J21" i="109"/>
  <c r="F21" i="109"/>
  <c r="D21" i="109"/>
  <c r="A21" i="109"/>
  <c r="J20" i="109"/>
  <c r="F20" i="109"/>
  <c r="D20" i="109"/>
  <c r="A20" i="109"/>
  <c r="J19" i="109"/>
  <c r="F19" i="109"/>
  <c r="D19" i="109"/>
  <c r="A19" i="109"/>
  <c r="J18" i="109"/>
  <c r="F18" i="109"/>
  <c r="D18" i="109"/>
  <c r="A18" i="109"/>
  <c r="J17" i="109"/>
  <c r="A17" i="109"/>
  <c r="J16" i="109"/>
  <c r="A16" i="109"/>
  <c r="J15" i="109"/>
  <c r="A15" i="109"/>
  <c r="F14" i="109"/>
  <c r="E14" i="109"/>
  <c r="A14" i="109"/>
  <c r="F13" i="109"/>
  <c r="E13" i="109"/>
  <c r="A13" i="109"/>
  <c r="F12" i="109"/>
  <c r="E12" i="109"/>
  <c r="I11" i="109"/>
  <c r="F11" i="109"/>
  <c r="E11" i="109"/>
  <c r="J10" i="109"/>
  <c r="F10" i="109"/>
  <c r="E10" i="109"/>
  <c r="J9" i="109"/>
  <c r="F9" i="109"/>
  <c r="E9" i="109"/>
  <c r="A9" i="109"/>
  <c r="J8" i="109"/>
  <c r="F8" i="109"/>
  <c r="E8" i="109"/>
  <c r="A8" i="109"/>
  <c r="I7" i="109"/>
  <c r="F7" i="109"/>
  <c r="E7" i="109"/>
  <c r="A7" i="109"/>
  <c r="J6" i="109"/>
  <c r="F6" i="109"/>
  <c r="E6" i="109"/>
  <c r="J5" i="109"/>
  <c r="F5" i="109"/>
  <c r="E5" i="109"/>
  <c r="J4" i="109"/>
  <c r="I3" i="109"/>
  <c r="F3" i="109"/>
  <c r="E3" i="109"/>
  <c r="A1" i="109"/>
  <c r="A221" i="89" s="1"/>
  <c r="J43" i="108"/>
  <c r="E43" i="108"/>
  <c r="J42" i="108"/>
  <c r="E42" i="108"/>
  <c r="J41" i="108"/>
  <c r="E41" i="108"/>
  <c r="J40" i="108"/>
  <c r="E40" i="108"/>
  <c r="J39" i="108"/>
  <c r="E39" i="108"/>
  <c r="J38" i="108"/>
  <c r="J37" i="108"/>
  <c r="A37" i="108"/>
  <c r="J36" i="108"/>
  <c r="E36" i="108"/>
  <c r="A36" i="108"/>
  <c r="J35" i="108"/>
  <c r="E35" i="108"/>
  <c r="A35" i="108"/>
  <c r="J34" i="108"/>
  <c r="E34" i="108"/>
  <c r="A34" i="108"/>
  <c r="D33" i="108"/>
  <c r="A33" i="108"/>
  <c r="E32" i="108"/>
  <c r="A32" i="108"/>
  <c r="J31" i="108"/>
  <c r="E31" i="108"/>
  <c r="A31" i="108"/>
  <c r="J30" i="108"/>
  <c r="E30" i="108"/>
  <c r="A30" i="108"/>
  <c r="J29" i="108"/>
  <c r="D29" i="108"/>
  <c r="A29" i="108"/>
  <c r="J28" i="108"/>
  <c r="A28" i="108"/>
  <c r="J27" i="108"/>
  <c r="A27" i="108"/>
  <c r="J26" i="108"/>
  <c r="A26" i="108"/>
  <c r="J25" i="108"/>
  <c r="D25" i="108"/>
  <c r="A25" i="108"/>
  <c r="J24" i="108"/>
  <c r="A24" i="108"/>
  <c r="J23" i="108"/>
  <c r="A23" i="108"/>
  <c r="J22" i="108"/>
  <c r="A22" i="108"/>
  <c r="J21" i="108"/>
  <c r="F21" i="108"/>
  <c r="D21" i="108"/>
  <c r="A21" i="108"/>
  <c r="J20" i="108"/>
  <c r="F20" i="108"/>
  <c r="D20" i="108"/>
  <c r="A20" i="108"/>
  <c r="J19" i="108"/>
  <c r="F19" i="108"/>
  <c r="D19" i="108"/>
  <c r="A19" i="108"/>
  <c r="J18" i="108"/>
  <c r="F18" i="108"/>
  <c r="D18" i="108"/>
  <c r="A18" i="108"/>
  <c r="J17" i="108"/>
  <c r="A17" i="108"/>
  <c r="J16" i="108"/>
  <c r="A16" i="108"/>
  <c r="J15" i="108"/>
  <c r="A15" i="108"/>
  <c r="F14" i="108"/>
  <c r="E14" i="108"/>
  <c r="A14" i="108"/>
  <c r="F13" i="108"/>
  <c r="E13" i="108"/>
  <c r="A13" i="108"/>
  <c r="F12" i="108"/>
  <c r="E12" i="108"/>
  <c r="I11" i="108"/>
  <c r="F11" i="108"/>
  <c r="E11" i="108"/>
  <c r="J10" i="108"/>
  <c r="F10" i="108"/>
  <c r="E10" i="108"/>
  <c r="J9" i="108"/>
  <c r="F9" i="108"/>
  <c r="E9" i="108"/>
  <c r="A9" i="108"/>
  <c r="J8" i="108"/>
  <c r="F8" i="108"/>
  <c r="E8" i="108"/>
  <c r="A8" i="108"/>
  <c r="I7" i="108"/>
  <c r="F7" i="108"/>
  <c r="E7" i="108"/>
  <c r="A7" i="108"/>
  <c r="J6" i="108"/>
  <c r="F6" i="108"/>
  <c r="E6" i="108"/>
  <c r="J5" i="108"/>
  <c r="F5" i="108"/>
  <c r="E5" i="108"/>
  <c r="J4" i="108"/>
  <c r="I3" i="108"/>
  <c r="F3" i="108"/>
  <c r="E3" i="108"/>
  <c r="A1" i="108"/>
  <c r="A210" i="89" s="1"/>
  <c r="J43" i="107"/>
  <c r="E43" i="107"/>
  <c r="J42" i="107"/>
  <c r="E42" i="107"/>
  <c r="J41" i="107"/>
  <c r="E41" i="107"/>
  <c r="J40" i="107"/>
  <c r="E40" i="107"/>
  <c r="J39" i="107"/>
  <c r="E39" i="107"/>
  <c r="J38" i="107"/>
  <c r="J37" i="107"/>
  <c r="A37" i="107"/>
  <c r="J36" i="107"/>
  <c r="E36" i="107"/>
  <c r="A36" i="107"/>
  <c r="J35" i="107"/>
  <c r="E35" i="107"/>
  <c r="A35" i="107"/>
  <c r="J34" i="107"/>
  <c r="E34" i="107"/>
  <c r="A34" i="107"/>
  <c r="D33" i="107"/>
  <c r="A33" i="107"/>
  <c r="E32" i="107"/>
  <c r="A32" i="107"/>
  <c r="J31" i="107"/>
  <c r="E31" i="107"/>
  <c r="A31" i="107"/>
  <c r="J30" i="107"/>
  <c r="E30" i="107"/>
  <c r="A30" i="107"/>
  <c r="J29" i="107"/>
  <c r="D29" i="107"/>
  <c r="A29" i="107"/>
  <c r="J28" i="107"/>
  <c r="A28" i="107"/>
  <c r="J27" i="107"/>
  <c r="A27" i="107"/>
  <c r="J26" i="107"/>
  <c r="A26" i="107"/>
  <c r="J25" i="107"/>
  <c r="D25" i="107"/>
  <c r="A25" i="107"/>
  <c r="J24" i="107"/>
  <c r="A24" i="107"/>
  <c r="J23" i="107"/>
  <c r="A23" i="107"/>
  <c r="J22" i="107"/>
  <c r="A22" i="107"/>
  <c r="J21" i="107"/>
  <c r="F21" i="107"/>
  <c r="D21" i="107"/>
  <c r="A21" i="107"/>
  <c r="J20" i="107"/>
  <c r="F20" i="107"/>
  <c r="D20" i="107"/>
  <c r="A20" i="107"/>
  <c r="J19" i="107"/>
  <c r="F19" i="107"/>
  <c r="D19" i="107"/>
  <c r="A19" i="107"/>
  <c r="J18" i="107"/>
  <c r="F18" i="107"/>
  <c r="D18" i="107"/>
  <c r="A18" i="107"/>
  <c r="J17" i="107"/>
  <c r="A17" i="107"/>
  <c r="J16" i="107"/>
  <c r="A16" i="107"/>
  <c r="J15" i="107"/>
  <c r="A15" i="107"/>
  <c r="F14" i="107"/>
  <c r="E14" i="107"/>
  <c r="A14" i="107"/>
  <c r="F13" i="107"/>
  <c r="E13" i="107"/>
  <c r="A13" i="107"/>
  <c r="F12" i="107"/>
  <c r="E12" i="107"/>
  <c r="I11" i="107"/>
  <c r="F11" i="107"/>
  <c r="E11" i="107"/>
  <c r="J10" i="107"/>
  <c r="F10" i="107"/>
  <c r="E10" i="107"/>
  <c r="J9" i="107"/>
  <c r="F9" i="107"/>
  <c r="E9" i="107"/>
  <c r="A9" i="107"/>
  <c r="J8" i="107"/>
  <c r="F8" i="107"/>
  <c r="E8" i="107"/>
  <c r="A8" i="107"/>
  <c r="I7" i="107"/>
  <c r="F7" i="107"/>
  <c r="E7" i="107"/>
  <c r="A7" i="107"/>
  <c r="J6" i="107"/>
  <c r="F6" i="107"/>
  <c r="E6" i="107"/>
  <c r="J5" i="107"/>
  <c r="F5" i="107"/>
  <c r="E5" i="107"/>
  <c r="J4" i="107"/>
  <c r="I3" i="107"/>
  <c r="F3" i="107"/>
  <c r="E3" i="107"/>
  <c r="A1" i="107"/>
  <c r="A199" i="89" s="1"/>
  <c r="J43" i="106"/>
  <c r="E43" i="106"/>
  <c r="J42" i="106"/>
  <c r="E42" i="106"/>
  <c r="J41" i="106"/>
  <c r="E41" i="106"/>
  <c r="J40" i="106"/>
  <c r="E40" i="106"/>
  <c r="J39" i="106"/>
  <c r="E39" i="106"/>
  <c r="J38" i="106"/>
  <c r="J37" i="106"/>
  <c r="A37" i="106"/>
  <c r="J36" i="106"/>
  <c r="E36" i="106"/>
  <c r="A36" i="106"/>
  <c r="J35" i="106"/>
  <c r="E35" i="106"/>
  <c r="A35" i="106"/>
  <c r="J34" i="106"/>
  <c r="E34" i="106"/>
  <c r="A34" i="106"/>
  <c r="D33" i="106"/>
  <c r="A33" i="106"/>
  <c r="E32" i="106"/>
  <c r="A32" i="106"/>
  <c r="J31" i="106"/>
  <c r="E31" i="106"/>
  <c r="A31" i="106"/>
  <c r="J30" i="106"/>
  <c r="E30" i="106"/>
  <c r="A30" i="106"/>
  <c r="J29" i="106"/>
  <c r="D29" i="106"/>
  <c r="A29" i="106"/>
  <c r="J28" i="106"/>
  <c r="A28" i="106"/>
  <c r="J27" i="106"/>
  <c r="A27" i="106"/>
  <c r="J26" i="106"/>
  <c r="A26" i="106"/>
  <c r="J25" i="106"/>
  <c r="D25" i="106"/>
  <c r="A25" i="106"/>
  <c r="J24" i="106"/>
  <c r="A24" i="106"/>
  <c r="J23" i="106"/>
  <c r="A23" i="106"/>
  <c r="J22" i="106"/>
  <c r="A22" i="106"/>
  <c r="J21" i="106"/>
  <c r="F21" i="106"/>
  <c r="D21" i="106"/>
  <c r="A21" i="106"/>
  <c r="J20" i="106"/>
  <c r="F20" i="106"/>
  <c r="D20" i="106"/>
  <c r="A20" i="106"/>
  <c r="J19" i="106"/>
  <c r="F19" i="106"/>
  <c r="D19" i="106"/>
  <c r="A19" i="106"/>
  <c r="J18" i="106"/>
  <c r="F18" i="106"/>
  <c r="D18" i="106"/>
  <c r="A18" i="106"/>
  <c r="J17" i="106"/>
  <c r="A17" i="106"/>
  <c r="J16" i="106"/>
  <c r="A16" i="106"/>
  <c r="J15" i="106"/>
  <c r="A15" i="106"/>
  <c r="F14" i="106"/>
  <c r="E14" i="106"/>
  <c r="A14" i="106"/>
  <c r="F13" i="106"/>
  <c r="E13" i="106"/>
  <c r="A13" i="106"/>
  <c r="F12" i="106"/>
  <c r="E12" i="106"/>
  <c r="I11" i="106"/>
  <c r="F11" i="106"/>
  <c r="E11" i="106"/>
  <c r="J10" i="106"/>
  <c r="F10" i="106"/>
  <c r="E10" i="106"/>
  <c r="J9" i="106"/>
  <c r="F9" i="106"/>
  <c r="E9" i="106"/>
  <c r="A9" i="106"/>
  <c r="J8" i="106"/>
  <c r="F8" i="106"/>
  <c r="E8" i="106"/>
  <c r="A8" i="106"/>
  <c r="I7" i="106"/>
  <c r="F7" i="106"/>
  <c r="E7" i="106"/>
  <c r="A7" i="106"/>
  <c r="J6" i="106"/>
  <c r="F6" i="106"/>
  <c r="E6" i="106"/>
  <c r="J5" i="106"/>
  <c r="F5" i="106"/>
  <c r="E5" i="106"/>
  <c r="B5" i="106"/>
  <c r="J4" i="106"/>
  <c r="I3" i="106"/>
  <c r="F3" i="106"/>
  <c r="E3" i="106"/>
  <c r="A1" i="106"/>
  <c r="A188" i="89" s="1"/>
  <c r="J43" i="105"/>
  <c r="E43" i="105"/>
  <c r="J42" i="105"/>
  <c r="E42" i="105"/>
  <c r="J41" i="105"/>
  <c r="E41" i="105"/>
  <c r="J40" i="105"/>
  <c r="E40" i="105"/>
  <c r="J39" i="105"/>
  <c r="E39" i="105"/>
  <c r="J38" i="105"/>
  <c r="J37" i="105"/>
  <c r="A37" i="105"/>
  <c r="J36" i="105"/>
  <c r="E36" i="105"/>
  <c r="A36" i="105"/>
  <c r="J35" i="105"/>
  <c r="E35" i="105"/>
  <c r="A35" i="105"/>
  <c r="J34" i="105"/>
  <c r="E34" i="105"/>
  <c r="A34" i="105"/>
  <c r="D33" i="105"/>
  <c r="A33" i="105"/>
  <c r="E32" i="105"/>
  <c r="A32" i="105"/>
  <c r="J31" i="105"/>
  <c r="E31" i="105"/>
  <c r="A31" i="105"/>
  <c r="J30" i="105"/>
  <c r="E30" i="105"/>
  <c r="A30" i="105"/>
  <c r="J29" i="105"/>
  <c r="D29" i="105"/>
  <c r="A29" i="105"/>
  <c r="J28" i="105"/>
  <c r="A28" i="105"/>
  <c r="J27" i="105"/>
  <c r="A27" i="105"/>
  <c r="J26" i="105"/>
  <c r="A26" i="105"/>
  <c r="J25" i="105"/>
  <c r="D25" i="105"/>
  <c r="A25" i="105"/>
  <c r="J24" i="105"/>
  <c r="A24" i="105"/>
  <c r="J23" i="105"/>
  <c r="A23" i="105"/>
  <c r="J22" i="105"/>
  <c r="A22" i="105"/>
  <c r="J21" i="105"/>
  <c r="F21" i="105"/>
  <c r="D21" i="105"/>
  <c r="A21" i="105"/>
  <c r="J20" i="105"/>
  <c r="F20" i="105"/>
  <c r="D20" i="105"/>
  <c r="A20" i="105"/>
  <c r="J19" i="105"/>
  <c r="F19" i="105"/>
  <c r="D19" i="105"/>
  <c r="A19" i="105"/>
  <c r="J18" i="105"/>
  <c r="F18" i="105"/>
  <c r="D18" i="105"/>
  <c r="A18" i="105"/>
  <c r="J17" i="105"/>
  <c r="A17" i="105"/>
  <c r="J16" i="105"/>
  <c r="A16" i="105"/>
  <c r="J15" i="105"/>
  <c r="A15" i="105"/>
  <c r="F14" i="105"/>
  <c r="E14" i="105"/>
  <c r="A14" i="105"/>
  <c r="F13" i="105"/>
  <c r="E13" i="105"/>
  <c r="A13" i="105"/>
  <c r="F12" i="105"/>
  <c r="E12" i="105"/>
  <c r="I11" i="105"/>
  <c r="F11" i="105"/>
  <c r="E11" i="105"/>
  <c r="J10" i="105"/>
  <c r="F10" i="105"/>
  <c r="E10" i="105"/>
  <c r="J9" i="105"/>
  <c r="F9" i="105"/>
  <c r="E9" i="105"/>
  <c r="A9" i="105"/>
  <c r="J8" i="105"/>
  <c r="F8" i="105"/>
  <c r="E8" i="105"/>
  <c r="A8" i="105"/>
  <c r="I7" i="105"/>
  <c r="F7" i="105"/>
  <c r="E7" i="105"/>
  <c r="A7" i="105"/>
  <c r="J6" i="105"/>
  <c r="F6" i="105"/>
  <c r="E6" i="105"/>
  <c r="J5" i="105"/>
  <c r="F5" i="105"/>
  <c r="E5" i="105"/>
  <c r="J4" i="105"/>
  <c r="I3" i="105"/>
  <c r="F3" i="105"/>
  <c r="E3" i="105"/>
  <c r="A1" i="105"/>
  <c r="A177" i="89" s="1"/>
  <c r="J43" i="104"/>
  <c r="E43" i="104"/>
  <c r="J42" i="104"/>
  <c r="E42" i="104"/>
  <c r="J41" i="104"/>
  <c r="E41" i="104"/>
  <c r="J40" i="104"/>
  <c r="E40" i="104"/>
  <c r="J39" i="104"/>
  <c r="E39" i="104"/>
  <c r="J38" i="104"/>
  <c r="J37" i="104"/>
  <c r="A37" i="104"/>
  <c r="J36" i="104"/>
  <c r="E36" i="104"/>
  <c r="A36" i="104"/>
  <c r="J35" i="104"/>
  <c r="E35" i="104"/>
  <c r="A35" i="104"/>
  <c r="J34" i="104"/>
  <c r="E34" i="104"/>
  <c r="A34" i="104"/>
  <c r="D33" i="104"/>
  <c r="A33" i="104"/>
  <c r="E32" i="104"/>
  <c r="A32" i="104"/>
  <c r="J31" i="104"/>
  <c r="E31" i="104"/>
  <c r="A31" i="104"/>
  <c r="J30" i="104"/>
  <c r="E30" i="104"/>
  <c r="A30" i="104"/>
  <c r="J29" i="104"/>
  <c r="D29" i="104"/>
  <c r="A29" i="104"/>
  <c r="J28" i="104"/>
  <c r="A28" i="104"/>
  <c r="J27" i="104"/>
  <c r="A27" i="104"/>
  <c r="J26" i="104"/>
  <c r="A26" i="104"/>
  <c r="J25" i="104"/>
  <c r="D25" i="104"/>
  <c r="A25" i="104"/>
  <c r="J24" i="104"/>
  <c r="A24" i="104"/>
  <c r="J23" i="104"/>
  <c r="A23" i="104"/>
  <c r="J22" i="104"/>
  <c r="A22" i="104"/>
  <c r="J21" i="104"/>
  <c r="F21" i="104"/>
  <c r="D21" i="104"/>
  <c r="A21" i="104"/>
  <c r="J20" i="104"/>
  <c r="F20" i="104"/>
  <c r="D20" i="104"/>
  <c r="A20" i="104"/>
  <c r="J19" i="104"/>
  <c r="F19" i="104"/>
  <c r="D19" i="104"/>
  <c r="A19" i="104"/>
  <c r="J18" i="104"/>
  <c r="F18" i="104"/>
  <c r="D18" i="104"/>
  <c r="A18" i="104"/>
  <c r="J17" i="104"/>
  <c r="A17" i="104"/>
  <c r="J16" i="104"/>
  <c r="A16" i="104"/>
  <c r="J15" i="104"/>
  <c r="A15" i="104"/>
  <c r="F14" i="104"/>
  <c r="E14" i="104"/>
  <c r="A14" i="104"/>
  <c r="F13" i="104"/>
  <c r="E13" i="104"/>
  <c r="A13" i="104"/>
  <c r="F12" i="104"/>
  <c r="E12" i="104"/>
  <c r="I11" i="104"/>
  <c r="F11" i="104"/>
  <c r="E11" i="104"/>
  <c r="J10" i="104"/>
  <c r="F10" i="104"/>
  <c r="E10" i="104"/>
  <c r="J9" i="104"/>
  <c r="F9" i="104"/>
  <c r="E9" i="104"/>
  <c r="A9" i="104"/>
  <c r="J8" i="104"/>
  <c r="F8" i="104"/>
  <c r="E8" i="104"/>
  <c r="A8" i="104"/>
  <c r="I7" i="104"/>
  <c r="F7" i="104"/>
  <c r="E7" i="104"/>
  <c r="A7" i="104"/>
  <c r="J6" i="104"/>
  <c r="F6" i="104"/>
  <c r="E6" i="104"/>
  <c r="J5" i="104"/>
  <c r="F5" i="104"/>
  <c r="E5" i="104"/>
  <c r="J4" i="104"/>
  <c r="I3" i="104"/>
  <c r="F3" i="104"/>
  <c r="E3" i="104"/>
  <c r="A1" i="104"/>
  <c r="A166" i="89" s="1"/>
  <c r="BF1" i="19" l="1"/>
  <c r="BH1" i="19"/>
  <c r="BD1" i="19"/>
  <c r="BB1" i="19"/>
  <c r="AZ1" i="19"/>
  <c r="AX1" i="19"/>
  <c r="AV1" i="19"/>
  <c r="AT1" i="19"/>
  <c r="AR1" i="19"/>
  <c r="AP1" i="19"/>
  <c r="AN1" i="19"/>
  <c r="AL1" i="19"/>
  <c r="AJ1" i="19"/>
  <c r="AH1" i="19"/>
  <c r="AF1" i="19"/>
  <c r="W1" i="37"/>
  <c r="AD1" i="37"/>
  <c r="S1" i="37"/>
  <c r="AE1" i="37"/>
  <c r="V1" i="37"/>
  <c r="AA1" i="37"/>
  <c r="T1" i="37"/>
  <c r="X1" i="37"/>
  <c r="AB1" i="37"/>
  <c r="AF1" i="37"/>
  <c r="Z1" i="37"/>
  <c r="U1" i="37"/>
  <c r="Y1" i="37"/>
  <c r="AC1" i="37"/>
  <c r="AG1" i="37"/>
  <c r="AF1" i="12"/>
  <c r="AB1" i="12"/>
  <c r="T1" i="12"/>
  <c r="X1" i="12"/>
  <c r="V1" i="12"/>
  <c r="Z1" i="12"/>
  <c r="AD1" i="12"/>
  <c r="S1" i="12"/>
  <c r="W1" i="12"/>
  <c r="AA1" i="12"/>
  <c r="AE1" i="12"/>
  <c r="U1" i="12"/>
  <c r="Y1" i="12"/>
  <c r="AC1" i="12"/>
  <c r="AG1" i="12"/>
  <c r="T1" i="7"/>
  <c r="X1" i="7"/>
  <c r="AB1" i="7"/>
  <c r="AF1" i="7"/>
  <c r="V1" i="7"/>
  <c r="Z1" i="7"/>
  <c r="AD1" i="7"/>
  <c r="S1" i="7"/>
  <c r="W1" i="7"/>
  <c r="AA1" i="7"/>
  <c r="AE1" i="7"/>
  <c r="U1" i="7"/>
  <c r="Y1" i="7"/>
  <c r="AC1" i="7"/>
  <c r="AG1" i="7"/>
  <c r="T1" i="5"/>
  <c r="AF1" i="5"/>
  <c r="X1" i="5"/>
  <c r="AG1" i="5"/>
  <c r="Y1" i="5"/>
  <c r="AB1" i="5"/>
  <c r="U1" i="5"/>
  <c r="AC1" i="5"/>
  <c r="V1" i="5"/>
  <c r="Z1" i="5"/>
  <c r="AD1" i="5"/>
  <c r="S1" i="5"/>
  <c r="W1" i="5"/>
  <c r="AA1" i="5"/>
  <c r="AE1" i="5"/>
  <c r="V1" i="3"/>
  <c r="Z1" i="3"/>
  <c r="AD1" i="3"/>
  <c r="S1" i="3"/>
  <c r="W1" i="3"/>
  <c r="AA1" i="3"/>
  <c r="AE1" i="3"/>
  <c r="T1" i="3"/>
  <c r="X1" i="3"/>
  <c r="AB1" i="3"/>
  <c r="AF1" i="3"/>
  <c r="U1" i="3"/>
  <c r="Y1" i="3"/>
  <c r="AC1" i="3"/>
  <c r="AG1" i="3"/>
  <c r="S1" i="15"/>
  <c r="W1" i="15"/>
  <c r="AA1" i="15"/>
  <c r="AE1" i="15"/>
  <c r="U1" i="15"/>
  <c r="Y1" i="15"/>
  <c r="AC1" i="15"/>
  <c r="R1" i="15"/>
  <c r="V1" i="15"/>
  <c r="Z1" i="15"/>
  <c r="AD1" i="15"/>
  <c r="T1" i="15"/>
  <c r="X1" i="15"/>
  <c r="AB1" i="15"/>
  <c r="AF1" i="15"/>
  <c r="T1" i="14"/>
  <c r="AB1" i="14"/>
  <c r="Q1" i="14"/>
  <c r="U1" i="14"/>
  <c r="Y1" i="14"/>
  <c r="AC1" i="14"/>
  <c r="X1" i="14"/>
  <c r="R1" i="14"/>
  <c r="V1" i="14"/>
  <c r="Z1" i="14"/>
  <c r="AD1" i="14"/>
  <c r="S1" i="14"/>
  <c r="W1" i="14"/>
  <c r="AA1" i="14"/>
  <c r="AE1" i="14"/>
  <c r="AG1" i="35"/>
  <c r="AF1" i="35"/>
  <c r="AE1" i="35"/>
  <c r="AD1" i="35"/>
  <c r="AC1" i="35"/>
  <c r="AB1" i="35"/>
  <c r="AA1" i="35"/>
  <c r="Z1" i="35"/>
  <c r="Y1" i="35"/>
  <c r="X1" i="35"/>
  <c r="W1" i="35"/>
  <c r="V1" i="35"/>
  <c r="U1" i="35"/>
  <c r="T1" i="35"/>
  <c r="S1" i="35"/>
  <c r="AD93" i="19"/>
  <c r="AD92" i="19"/>
  <c r="AD91" i="19"/>
  <c r="AD90" i="19"/>
  <c r="AD89" i="19"/>
  <c r="AD88" i="19"/>
  <c r="AD87" i="19"/>
  <c r="AD86" i="19"/>
  <c r="AD85" i="19"/>
  <c r="AD84" i="19"/>
  <c r="AD83" i="19"/>
  <c r="AD82" i="19"/>
  <c r="AD81" i="19"/>
  <c r="AD80" i="19"/>
  <c r="AD79" i="19"/>
  <c r="AD78" i="19"/>
  <c r="AD77" i="19"/>
  <c r="AD76" i="19"/>
  <c r="AD75" i="19"/>
  <c r="AD74" i="19"/>
  <c r="AD73" i="19"/>
  <c r="AD72" i="19"/>
  <c r="AD71" i="19"/>
  <c r="AD70" i="19"/>
  <c r="AD69" i="19"/>
  <c r="AD68" i="19"/>
  <c r="AD67" i="19"/>
  <c r="AD66" i="19"/>
  <c r="AD65" i="19"/>
  <c r="AD64" i="19"/>
  <c r="AD63" i="19"/>
  <c r="AD62" i="19"/>
  <c r="AD61" i="19"/>
  <c r="AD60" i="19"/>
  <c r="AD59" i="19"/>
  <c r="AD58" i="19"/>
  <c r="AD57" i="19"/>
  <c r="AD56" i="19"/>
  <c r="AD55" i="19"/>
  <c r="AD54" i="19"/>
  <c r="AD52" i="19"/>
  <c r="AD50" i="19"/>
  <c r="AD48" i="19"/>
  <c r="AD47" i="19"/>
  <c r="AD46" i="19"/>
  <c r="AD45" i="19"/>
  <c r="AD44" i="19"/>
  <c r="AD43" i="19"/>
  <c r="AD42" i="19"/>
  <c r="AD41" i="19"/>
  <c r="AD40" i="19"/>
  <c r="AD39" i="19"/>
  <c r="AD38" i="19"/>
  <c r="AD37" i="19"/>
  <c r="AD36" i="19"/>
  <c r="AD34" i="19"/>
  <c r="AD33" i="19"/>
  <c r="AD32" i="19"/>
  <c r="AD31" i="19"/>
  <c r="AD29" i="19"/>
  <c r="AD28" i="19"/>
  <c r="AD27" i="19"/>
  <c r="AD25" i="19"/>
  <c r="AD24" i="19"/>
  <c r="AD23" i="19"/>
  <c r="AD20" i="19"/>
  <c r="AD19" i="19"/>
  <c r="AD18" i="19"/>
  <c r="AD17" i="19"/>
  <c r="AD15" i="19"/>
  <c r="AD14" i="19"/>
  <c r="AD13" i="19"/>
  <c r="AD12" i="19"/>
  <c r="AD11" i="19"/>
  <c r="AD10" i="19"/>
  <c r="AD9" i="19"/>
  <c r="AD8" i="19"/>
  <c r="AD7" i="19"/>
  <c r="AD6" i="19"/>
  <c r="AD4" i="19"/>
  <c r="AD49" i="19"/>
  <c r="G21" i="103" l="1"/>
  <c r="G20" i="103"/>
  <c r="G19" i="103"/>
  <c r="G18" i="103"/>
  <c r="G21" i="102"/>
  <c r="G20" i="102"/>
  <c r="G19" i="102"/>
  <c r="G18" i="102"/>
  <c r="G21" i="101"/>
  <c r="G20" i="101"/>
  <c r="G19" i="101"/>
  <c r="G18" i="101"/>
  <c r="G21" i="100"/>
  <c r="G20" i="100"/>
  <c r="G19" i="100"/>
  <c r="G18" i="100"/>
  <c r="G21" i="99"/>
  <c r="G20" i="99"/>
  <c r="G19" i="99"/>
  <c r="G18" i="99"/>
  <c r="G21" i="98"/>
  <c r="G20" i="98"/>
  <c r="G19" i="98"/>
  <c r="G18" i="98"/>
  <c r="G21" i="97"/>
  <c r="G20" i="97"/>
  <c r="G19" i="97"/>
  <c r="G18" i="97"/>
  <c r="G21" i="96"/>
  <c r="G20" i="96"/>
  <c r="G19" i="96"/>
  <c r="G18" i="96"/>
  <c r="G21" i="94"/>
  <c r="G20" i="94"/>
  <c r="G19" i="94"/>
  <c r="G18" i="94"/>
  <c r="G21" i="93"/>
  <c r="G20" i="93"/>
  <c r="G19" i="93"/>
  <c r="G18" i="93"/>
  <c r="G21" i="92"/>
  <c r="G20" i="92"/>
  <c r="G19" i="92"/>
  <c r="G18" i="92"/>
  <c r="G21" i="91"/>
  <c r="G20" i="91"/>
  <c r="G19" i="91"/>
  <c r="G18" i="91"/>
  <c r="G21" i="90"/>
  <c r="G20" i="90"/>
  <c r="G19" i="90"/>
  <c r="G18" i="90"/>
  <c r="E38" i="12" l="1"/>
  <c r="F38" i="12"/>
  <c r="G38" i="12"/>
  <c r="H38" i="12"/>
  <c r="I38" i="12"/>
  <c r="J38" i="12"/>
  <c r="K38" i="12"/>
  <c r="L38" i="12"/>
  <c r="M38" i="12"/>
  <c r="N38" i="12"/>
  <c r="O38" i="12"/>
  <c r="P38" i="12"/>
  <c r="Q38" i="12"/>
  <c r="R38" i="12"/>
  <c r="AD51" i="19" s="1"/>
  <c r="L50" i="19" l="1"/>
  <c r="L47" i="19"/>
  <c r="L46" i="19"/>
  <c r="L45" i="19"/>
  <c r="L44" i="19"/>
  <c r="L43" i="19"/>
  <c r="L42" i="19"/>
  <c r="L41" i="19"/>
  <c r="L40" i="19"/>
  <c r="L39" i="19"/>
  <c r="L38" i="19"/>
  <c r="L37" i="19"/>
  <c r="L36" i="19"/>
  <c r="J50" i="19"/>
  <c r="J47" i="19"/>
  <c r="J46" i="19"/>
  <c r="J45" i="19"/>
  <c r="J44" i="19"/>
  <c r="J43" i="19"/>
  <c r="J42" i="19"/>
  <c r="J41" i="19"/>
  <c r="J40" i="19"/>
  <c r="J39" i="19"/>
  <c r="J38" i="19"/>
  <c r="J37" i="19"/>
  <c r="J36" i="19"/>
  <c r="H50" i="19"/>
  <c r="H47" i="19"/>
  <c r="H46" i="19"/>
  <c r="H45" i="19"/>
  <c r="H44" i="19"/>
  <c r="H43" i="19"/>
  <c r="H42" i="19"/>
  <c r="H41" i="19"/>
  <c r="H40" i="19"/>
  <c r="H39" i="19"/>
  <c r="H38" i="19"/>
  <c r="H37" i="19"/>
  <c r="H36" i="19"/>
  <c r="F50" i="19"/>
  <c r="F47" i="19"/>
  <c r="F46" i="19"/>
  <c r="F45" i="19"/>
  <c r="F44" i="19"/>
  <c r="F43" i="19"/>
  <c r="F42" i="19"/>
  <c r="F41" i="19"/>
  <c r="F40" i="19"/>
  <c r="F39" i="19"/>
  <c r="F38" i="19"/>
  <c r="F37" i="19"/>
  <c r="F36" i="19"/>
  <c r="D50" i="19"/>
  <c r="D47" i="19"/>
  <c r="D46" i="19"/>
  <c r="D45" i="19"/>
  <c r="D44" i="19"/>
  <c r="D43" i="19"/>
  <c r="D42" i="19"/>
  <c r="D41" i="19"/>
  <c r="D40" i="19"/>
  <c r="D39" i="19"/>
  <c r="D38" i="19"/>
  <c r="D37" i="19"/>
  <c r="D36" i="19"/>
  <c r="N50" i="19"/>
  <c r="N49" i="19"/>
  <c r="N47" i="19"/>
  <c r="N46" i="19"/>
  <c r="N45" i="19"/>
  <c r="N44" i="19"/>
  <c r="N43" i="19"/>
  <c r="N42" i="19"/>
  <c r="N41" i="19"/>
  <c r="N40" i="19"/>
  <c r="N39" i="19"/>
  <c r="N38" i="19"/>
  <c r="N37" i="19"/>
  <c r="N36" i="19"/>
  <c r="P50" i="19"/>
  <c r="P47" i="19"/>
  <c r="P46" i="19"/>
  <c r="P45" i="19"/>
  <c r="P44" i="19"/>
  <c r="P43" i="19"/>
  <c r="P42" i="19"/>
  <c r="P41" i="19"/>
  <c r="P40" i="19"/>
  <c r="P39" i="19"/>
  <c r="P38" i="19"/>
  <c r="P37" i="19"/>
  <c r="P36" i="19"/>
  <c r="R50" i="19"/>
  <c r="R49" i="19"/>
  <c r="R47" i="19"/>
  <c r="R46" i="19"/>
  <c r="R45" i="19"/>
  <c r="R44" i="19"/>
  <c r="R43" i="19"/>
  <c r="R42" i="19"/>
  <c r="R41" i="19"/>
  <c r="R40" i="19"/>
  <c r="R39" i="19"/>
  <c r="R38" i="19"/>
  <c r="R37" i="19"/>
  <c r="R36" i="19"/>
  <c r="T50" i="19"/>
  <c r="T47" i="19"/>
  <c r="T46" i="19"/>
  <c r="T45" i="19"/>
  <c r="T44" i="19"/>
  <c r="T43" i="19"/>
  <c r="T42" i="19"/>
  <c r="T41" i="19"/>
  <c r="T40" i="19"/>
  <c r="T39" i="19"/>
  <c r="T38" i="19"/>
  <c r="T37" i="19"/>
  <c r="T36" i="19"/>
  <c r="V50" i="19"/>
  <c r="V47" i="19"/>
  <c r="V46" i="19"/>
  <c r="V45" i="19"/>
  <c r="V44" i="19"/>
  <c r="V43" i="19"/>
  <c r="V42" i="19"/>
  <c r="V41" i="19"/>
  <c r="V40" i="19"/>
  <c r="V39" i="19"/>
  <c r="V38" i="19"/>
  <c r="V37" i="19"/>
  <c r="V36" i="19"/>
  <c r="X50" i="19"/>
  <c r="X47" i="19"/>
  <c r="X46" i="19"/>
  <c r="X45" i="19"/>
  <c r="X44" i="19"/>
  <c r="X43" i="19"/>
  <c r="X42" i="19"/>
  <c r="X41" i="19"/>
  <c r="X40" i="19"/>
  <c r="X39" i="19"/>
  <c r="X38" i="19"/>
  <c r="X37" i="19"/>
  <c r="X36" i="19"/>
  <c r="Z50" i="19"/>
  <c r="Z47" i="19"/>
  <c r="Z46" i="19"/>
  <c r="Z45" i="19"/>
  <c r="Z44" i="19"/>
  <c r="Z43" i="19"/>
  <c r="Z42" i="19"/>
  <c r="Z41" i="19"/>
  <c r="Z40" i="19"/>
  <c r="Z39" i="19"/>
  <c r="Z38" i="19"/>
  <c r="Z37" i="19"/>
  <c r="Z36" i="19"/>
  <c r="AB50" i="19"/>
  <c r="AB47" i="19"/>
  <c r="AB46" i="19"/>
  <c r="AB45" i="19"/>
  <c r="AB44" i="19"/>
  <c r="AB43" i="19"/>
  <c r="AB42" i="19"/>
  <c r="AB41" i="19"/>
  <c r="AB40" i="19"/>
  <c r="AB39" i="19"/>
  <c r="AB38" i="19"/>
  <c r="AB37" i="19"/>
  <c r="AB36" i="19"/>
  <c r="E34" i="12"/>
  <c r="K28" i="90" s="1"/>
  <c r="F34" i="12"/>
  <c r="G34" i="12"/>
  <c r="K28" i="92" s="1"/>
  <c r="H34" i="12"/>
  <c r="K28" i="93" s="1"/>
  <c r="I34" i="12"/>
  <c r="K28" i="94" s="1"/>
  <c r="J34" i="12"/>
  <c r="K28" i="95" s="1"/>
  <c r="K34" i="12"/>
  <c r="K28" i="96" s="1"/>
  <c r="L34" i="12"/>
  <c r="K28" i="97" s="1"/>
  <c r="M34" i="12"/>
  <c r="K28" i="98" s="1"/>
  <c r="N34" i="12"/>
  <c r="O34" i="12"/>
  <c r="K28" i="100" s="1"/>
  <c r="P34" i="12"/>
  <c r="K28" i="101" s="1"/>
  <c r="Q34" i="12"/>
  <c r="K28" i="102" s="1"/>
  <c r="R34" i="12"/>
  <c r="K28" i="103" s="1"/>
  <c r="E27" i="12"/>
  <c r="K27" i="90" s="1"/>
  <c r="F27" i="12"/>
  <c r="K27" i="91" s="1"/>
  <c r="G27" i="12"/>
  <c r="H48" i="19" s="1"/>
  <c r="H27" i="12"/>
  <c r="I27" i="12"/>
  <c r="K27" i="94" s="1"/>
  <c r="J27" i="12"/>
  <c r="N48" i="19" s="1"/>
  <c r="K27" i="12"/>
  <c r="L27" i="12"/>
  <c r="M27" i="12"/>
  <c r="K27" i="98" s="1"/>
  <c r="N27" i="12"/>
  <c r="K27" i="99" s="1"/>
  <c r="O27" i="12"/>
  <c r="K27" i="100" s="1"/>
  <c r="P27" i="12"/>
  <c r="Q27" i="12"/>
  <c r="K27" i="102" s="1"/>
  <c r="R27" i="12"/>
  <c r="K27" i="103" s="1"/>
  <c r="D34" i="12"/>
  <c r="K28" i="17" s="1"/>
  <c r="D27" i="12"/>
  <c r="K27" i="17" s="1"/>
  <c r="AB48" i="19" l="1"/>
  <c r="V48" i="19"/>
  <c r="J49" i="19"/>
  <c r="X48" i="19"/>
  <c r="F48" i="19"/>
  <c r="X49" i="19"/>
  <c r="T48" i="19"/>
  <c r="L48" i="19"/>
  <c r="Z49" i="19"/>
  <c r="D48" i="19"/>
  <c r="Z48" i="19"/>
  <c r="K27" i="101"/>
  <c r="R48" i="19"/>
  <c r="K27" i="97"/>
  <c r="J48" i="19"/>
  <c r="K27" i="93"/>
  <c r="K28" i="99"/>
  <c r="V49" i="19"/>
  <c r="K28" i="91"/>
  <c r="F49" i="19"/>
  <c r="K27" i="96"/>
  <c r="K27" i="95"/>
  <c r="K27" i="92"/>
  <c r="P48" i="19"/>
  <c r="D49" i="19"/>
  <c r="L49" i="19"/>
  <c r="AB49" i="19"/>
  <c r="T49" i="19"/>
  <c r="P49" i="19"/>
  <c r="H49" i="19"/>
  <c r="K43" i="103"/>
  <c r="G43" i="103"/>
  <c r="K42" i="103"/>
  <c r="G42" i="103"/>
  <c r="K41" i="103"/>
  <c r="G41" i="103"/>
  <c r="K40" i="103"/>
  <c r="G40" i="103"/>
  <c r="K39" i="103"/>
  <c r="G39" i="103"/>
  <c r="K38" i="103"/>
  <c r="K37" i="103"/>
  <c r="B37" i="103"/>
  <c r="K36" i="103"/>
  <c r="G36" i="103"/>
  <c r="B36" i="103"/>
  <c r="K35" i="103"/>
  <c r="G35" i="103"/>
  <c r="B35" i="103"/>
  <c r="K34" i="103"/>
  <c r="G34" i="103"/>
  <c r="B34" i="103"/>
  <c r="G33" i="103"/>
  <c r="B33" i="103"/>
  <c r="G32" i="103"/>
  <c r="B32" i="103"/>
  <c r="G31" i="103"/>
  <c r="B31" i="103"/>
  <c r="G30" i="103"/>
  <c r="B30" i="103"/>
  <c r="K29" i="103"/>
  <c r="B29" i="103"/>
  <c r="G28" i="103"/>
  <c r="B28" i="103"/>
  <c r="G27" i="103"/>
  <c r="B27" i="103"/>
  <c r="K26" i="103"/>
  <c r="G26" i="103"/>
  <c r="B26" i="103"/>
  <c r="K25" i="103"/>
  <c r="B25" i="103"/>
  <c r="K24" i="103"/>
  <c r="B24" i="103"/>
  <c r="K23" i="103"/>
  <c r="B23" i="103"/>
  <c r="K22" i="103"/>
  <c r="B22" i="103"/>
  <c r="K21" i="103"/>
  <c r="B21" i="103"/>
  <c r="K20" i="103"/>
  <c r="B20" i="103"/>
  <c r="K19" i="103"/>
  <c r="B19" i="103"/>
  <c r="K18" i="103"/>
  <c r="B18" i="103"/>
  <c r="K17" i="103"/>
  <c r="B17" i="103"/>
  <c r="K16" i="103"/>
  <c r="B16" i="103"/>
  <c r="K15" i="103"/>
  <c r="B15" i="103"/>
  <c r="G14" i="103"/>
  <c r="B14" i="103"/>
  <c r="G13" i="103"/>
  <c r="B13" i="103"/>
  <c r="G12" i="103"/>
  <c r="K11" i="103"/>
  <c r="G11" i="103"/>
  <c r="K10" i="103"/>
  <c r="G10" i="103"/>
  <c r="K9" i="103"/>
  <c r="G9" i="103"/>
  <c r="K8" i="103"/>
  <c r="G8" i="103"/>
  <c r="G7" i="103"/>
  <c r="K6" i="103"/>
  <c r="G6" i="103"/>
  <c r="K5" i="103"/>
  <c r="G5" i="103"/>
  <c r="K4" i="103"/>
  <c r="G3" i="103"/>
  <c r="K43" i="102"/>
  <c r="G43" i="102"/>
  <c r="K42" i="102"/>
  <c r="G42" i="102"/>
  <c r="K41" i="102"/>
  <c r="G41" i="102"/>
  <c r="K40" i="102"/>
  <c r="G40" i="102"/>
  <c r="K39" i="102"/>
  <c r="G39" i="102"/>
  <c r="K38" i="102"/>
  <c r="K37" i="102"/>
  <c r="B37" i="102"/>
  <c r="K36" i="102"/>
  <c r="G36" i="102"/>
  <c r="B36" i="102"/>
  <c r="K35" i="102"/>
  <c r="G35" i="102"/>
  <c r="B35" i="102"/>
  <c r="K34" i="102"/>
  <c r="G34" i="102"/>
  <c r="B34" i="102"/>
  <c r="G33" i="102"/>
  <c r="B33" i="102"/>
  <c r="G32" i="102"/>
  <c r="B32" i="102"/>
  <c r="G31" i="102"/>
  <c r="B31" i="102"/>
  <c r="G30" i="102"/>
  <c r="B30" i="102"/>
  <c r="K29" i="102"/>
  <c r="B29" i="102"/>
  <c r="G28" i="102"/>
  <c r="B28" i="102"/>
  <c r="G27" i="102"/>
  <c r="B27" i="102"/>
  <c r="K26" i="102"/>
  <c r="G26" i="102"/>
  <c r="B26" i="102"/>
  <c r="K25" i="102"/>
  <c r="B25" i="102"/>
  <c r="K24" i="102"/>
  <c r="B24" i="102"/>
  <c r="K23" i="102"/>
  <c r="B23" i="102"/>
  <c r="K22" i="102"/>
  <c r="B22" i="102"/>
  <c r="K21" i="102"/>
  <c r="B21" i="102"/>
  <c r="K20" i="102"/>
  <c r="B20" i="102"/>
  <c r="K19" i="102"/>
  <c r="B19" i="102"/>
  <c r="K18" i="102"/>
  <c r="B18" i="102"/>
  <c r="K17" i="102"/>
  <c r="B17" i="102"/>
  <c r="K16" i="102"/>
  <c r="B16" i="102"/>
  <c r="K15" i="102"/>
  <c r="B15" i="102"/>
  <c r="G14" i="102"/>
  <c r="B14" i="102"/>
  <c r="G13" i="102"/>
  <c r="B13" i="102"/>
  <c r="G12" i="102"/>
  <c r="K11" i="102"/>
  <c r="G11" i="102"/>
  <c r="K10" i="102"/>
  <c r="G10" i="102"/>
  <c r="K9" i="102"/>
  <c r="G9" i="102"/>
  <c r="K8" i="102"/>
  <c r="G8" i="102"/>
  <c r="G7" i="102"/>
  <c r="K6" i="102"/>
  <c r="G6" i="102"/>
  <c r="K5" i="102"/>
  <c r="G5" i="102"/>
  <c r="K4" i="102"/>
  <c r="G3" i="102"/>
  <c r="K43" i="101"/>
  <c r="G43" i="101"/>
  <c r="K42" i="101"/>
  <c r="G42" i="101"/>
  <c r="K41" i="101"/>
  <c r="G41" i="101"/>
  <c r="K40" i="101"/>
  <c r="G40" i="101"/>
  <c r="K39" i="101"/>
  <c r="G39" i="101"/>
  <c r="K38" i="101"/>
  <c r="K37" i="101"/>
  <c r="B37" i="101"/>
  <c r="K36" i="101"/>
  <c r="G36" i="101"/>
  <c r="B36" i="101"/>
  <c r="K35" i="101"/>
  <c r="G35" i="101"/>
  <c r="B35" i="101"/>
  <c r="K34" i="101"/>
  <c r="G34" i="101"/>
  <c r="B34" i="101"/>
  <c r="G33" i="101"/>
  <c r="B33" i="101"/>
  <c r="G32" i="101"/>
  <c r="B32" i="101"/>
  <c r="G31" i="101"/>
  <c r="B31" i="101"/>
  <c r="G30" i="101"/>
  <c r="B30" i="101"/>
  <c r="K29" i="101"/>
  <c r="B29" i="101"/>
  <c r="G28" i="101"/>
  <c r="B28" i="101"/>
  <c r="G27" i="101"/>
  <c r="B27" i="101"/>
  <c r="K26" i="101"/>
  <c r="G26" i="101"/>
  <c r="B26" i="101"/>
  <c r="K25" i="101"/>
  <c r="B25" i="101"/>
  <c r="K24" i="101"/>
  <c r="B24" i="101"/>
  <c r="K23" i="101"/>
  <c r="B23" i="101"/>
  <c r="K22" i="101"/>
  <c r="B22" i="101"/>
  <c r="K21" i="101"/>
  <c r="B21" i="101"/>
  <c r="K20" i="101"/>
  <c r="B20" i="101"/>
  <c r="K19" i="101"/>
  <c r="B19" i="101"/>
  <c r="K18" i="101"/>
  <c r="B18" i="101"/>
  <c r="K17" i="101"/>
  <c r="B17" i="101"/>
  <c r="K16" i="101"/>
  <c r="B16" i="101"/>
  <c r="K15" i="101"/>
  <c r="B15" i="101"/>
  <c r="G14" i="101"/>
  <c r="B14" i="101"/>
  <c r="G13" i="101"/>
  <c r="B13" i="101"/>
  <c r="G12" i="101"/>
  <c r="K11" i="101"/>
  <c r="G11" i="101"/>
  <c r="K10" i="101"/>
  <c r="G10" i="101"/>
  <c r="K9" i="101"/>
  <c r="G9" i="101"/>
  <c r="K8" i="101"/>
  <c r="G8" i="101"/>
  <c r="G7" i="101"/>
  <c r="K6" i="101"/>
  <c r="G6" i="101"/>
  <c r="K5" i="101"/>
  <c r="G5" i="101"/>
  <c r="K4" i="101"/>
  <c r="G3" i="101"/>
  <c r="K43" i="100"/>
  <c r="G43" i="100"/>
  <c r="K42" i="100"/>
  <c r="G42" i="100"/>
  <c r="K41" i="100"/>
  <c r="G41" i="100"/>
  <c r="K40" i="100"/>
  <c r="G40" i="100"/>
  <c r="K39" i="100"/>
  <c r="G39" i="100"/>
  <c r="K38" i="100"/>
  <c r="K37" i="100"/>
  <c r="B37" i="100"/>
  <c r="K36" i="100"/>
  <c r="G36" i="100"/>
  <c r="B36" i="100"/>
  <c r="K35" i="100"/>
  <c r="G35" i="100"/>
  <c r="B35" i="100"/>
  <c r="K34" i="100"/>
  <c r="G34" i="100"/>
  <c r="B34" i="100"/>
  <c r="G33" i="100"/>
  <c r="B33" i="100"/>
  <c r="G32" i="100"/>
  <c r="B32" i="100"/>
  <c r="G31" i="100"/>
  <c r="B31" i="100"/>
  <c r="G30" i="100"/>
  <c r="B30" i="100"/>
  <c r="K29" i="100"/>
  <c r="B29" i="100"/>
  <c r="G28" i="100"/>
  <c r="B28" i="100"/>
  <c r="G27" i="100"/>
  <c r="B27" i="100"/>
  <c r="K26" i="100"/>
  <c r="G26" i="100"/>
  <c r="B26" i="100"/>
  <c r="K25" i="100"/>
  <c r="B25" i="100"/>
  <c r="K24" i="100"/>
  <c r="B24" i="100"/>
  <c r="K23" i="100"/>
  <c r="B23" i="100"/>
  <c r="K22" i="100"/>
  <c r="B22" i="100"/>
  <c r="K21" i="100"/>
  <c r="B21" i="100"/>
  <c r="K20" i="100"/>
  <c r="B20" i="100"/>
  <c r="K19" i="100"/>
  <c r="B19" i="100"/>
  <c r="K18" i="100"/>
  <c r="B18" i="100"/>
  <c r="K17" i="100"/>
  <c r="B17" i="100"/>
  <c r="K16" i="100"/>
  <c r="B16" i="100"/>
  <c r="K15" i="100"/>
  <c r="B15" i="100"/>
  <c r="G14" i="100"/>
  <c r="B14" i="100"/>
  <c r="G13" i="100"/>
  <c r="B13" i="100"/>
  <c r="G12" i="100"/>
  <c r="K11" i="100"/>
  <c r="G11" i="100"/>
  <c r="K10" i="100"/>
  <c r="G10" i="100"/>
  <c r="K9" i="100"/>
  <c r="G9" i="100"/>
  <c r="K8" i="100"/>
  <c r="G8" i="100"/>
  <c r="G7" i="100"/>
  <c r="K6" i="100"/>
  <c r="G6" i="100"/>
  <c r="K5" i="100"/>
  <c r="G5" i="100"/>
  <c r="K4" i="100"/>
  <c r="G3" i="100"/>
  <c r="K43" i="99"/>
  <c r="G43" i="99"/>
  <c r="K42" i="99"/>
  <c r="G42" i="99"/>
  <c r="K41" i="99"/>
  <c r="G41" i="99"/>
  <c r="K40" i="99"/>
  <c r="G40" i="99"/>
  <c r="K39" i="99"/>
  <c r="G39" i="99"/>
  <c r="K38" i="99"/>
  <c r="K37" i="99"/>
  <c r="B37" i="99"/>
  <c r="K36" i="99"/>
  <c r="G36" i="99"/>
  <c r="B36" i="99"/>
  <c r="K35" i="99"/>
  <c r="G35" i="99"/>
  <c r="B35" i="99"/>
  <c r="K34" i="99"/>
  <c r="G34" i="99"/>
  <c r="B34" i="99"/>
  <c r="G33" i="99"/>
  <c r="B33" i="99"/>
  <c r="G32" i="99"/>
  <c r="B32" i="99"/>
  <c r="G31" i="99"/>
  <c r="B31" i="99"/>
  <c r="G30" i="99"/>
  <c r="B30" i="99"/>
  <c r="K29" i="99"/>
  <c r="B29" i="99"/>
  <c r="G28" i="99"/>
  <c r="B28" i="99"/>
  <c r="G27" i="99"/>
  <c r="B27" i="99"/>
  <c r="K26" i="99"/>
  <c r="G26" i="99"/>
  <c r="B26" i="99"/>
  <c r="K25" i="99"/>
  <c r="B25" i="99"/>
  <c r="K24" i="99"/>
  <c r="B24" i="99"/>
  <c r="K23" i="99"/>
  <c r="B23" i="99"/>
  <c r="K22" i="99"/>
  <c r="B22" i="99"/>
  <c r="K21" i="99"/>
  <c r="B21" i="99"/>
  <c r="K20" i="99"/>
  <c r="B20" i="99"/>
  <c r="K19" i="99"/>
  <c r="B19" i="99"/>
  <c r="K18" i="99"/>
  <c r="B18" i="99"/>
  <c r="K17" i="99"/>
  <c r="B17" i="99"/>
  <c r="K16" i="99"/>
  <c r="B16" i="99"/>
  <c r="K15" i="99"/>
  <c r="B15" i="99"/>
  <c r="G14" i="99"/>
  <c r="B14" i="99"/>
  <c r="G13" i="99"/>
  <c r="B13" i="99"/>
  <c r="G12" i="99"/>
  <c r="K11" i="99"/>
  <c r="G11" i="99"/>
  <c r="K10" i="99"/>
  <c r="G10" i="99"/>
  <c r="K9" i="99"/>
  <c r="G9" i="99"/>
  <c r="K8" i="99"/>
  <c r="G8" i="99"/>
  <c r="G7" i="99"/>
  <c r="K6" i="99"/>
  <c r="G6" i="99"/>
  <c r="K5" i="99"/>
  <c r="G5" i="99"/>
  <c r="K4" i="99"/>
  <c r="G3" i="99"/>
  <c r="K43" i="98"/>
  <c r="G43" i="98"/>
  <c r="K42" i="98"/>
  <c r="G42" i="98"/>
  <c r="K41" i="98"/>
  <c r="G41" i="98"/>
  <c r="K40" i="98"/>
  <c r="G40" i="98"/>
  <c r="K39" i="98"/>
  <c r="G39" i="98"/>
  <c r="K38" i="98"/>
  <c r="K37" i="98"/>
  <c r="B37" i="98"/>
  <c r="K36" i="98"/>
  <c r="G36" i="98"/>
  <c r="B36" i="98"/>
  <c r="K35" i="98"/>
  <c r="G35" i="98"/>
  <c r="B35" i="98"/>
  <c r="K34" i="98"/>
  <c r="G34" i="98"/>
  <c r="B34" i="98"/>
  <c r="G33" i="98"/>
  <c r="B33" i="98"/>
  <c r="G32" i="98"/>
  <c r="B32" i="98"/>
  <c r="G31" i="98"/>
  <c r="B31" i="98"/>
  <c r="G30" i="98"/>
  <c r="B30" i="98"/>
  <c r="K29" i="98"/>
  <c r="B29" i="98"/>
  <c r="G28" i="98"/>
  <c r="B28" i="98"/>
  <c r="G27" i="98"/>
  <c r="B27" i="98"/>
  <c r="K26" i="98"/>
  <c r="G26" i="98"/>
  <c r="B26" i="98"/>
  <c r="K25" i="98"/>
  <c r="B25" i="98"/>
  <c r="K24" i="98"/>
  <c r="B24" i="98"/>
  <c r="K23" i="98"/>
  <c r="B23" i="98"/>
  <c r="K22" i="98"/>
  <c r="B22" i="98"/>
  <c r="K21" i="98"/>
  <c r="B21" i="98"/>
  <c r="K20" i="98"/>
  <c r="B20" i="98"/>
  <c r="K19" i="98"/>
  <c r="B19" i="98"/>
  <c r="K18" i="98"/>
  <c r="B18" i="98"/>
  <c r="K17" i="98"/>
  <c r="B17" i="98"/>
  <c r="K16" i="98"/>
  <c r="B16" i="98"/>
  <c r="K15" i="98"/>
  <c r="B15" i="98"/>
  <c r="G14" i="98"/>
  <c r="B14" i="98"/>
  <c r="G13" i="98"/>
  <c r="B13" i="98"/>
  <c r="G12" i="98"/>
  <c r="K11" i="98"/>
  <c r="G11" i="98"/>
  <c r="K10" i="98"/>
  <c r="G10" i="98"/>
  <c r="K9" i="98"/>
  <c r="G9" i="98"/>
  <c r="K8" i="98"/>
  <c r="G8" i="98"/>
  <c r="G7" i="98"/>
  <c r="K6" i="98"/>
  <c r="G6" i="98"/>
  <c r="K5" i="98"/>
  <c r="G5" i="98"/>
  <c r="K4" i="98"/>
  <c r="G3" i="98"/>
  <c r="K43" i="97"/>
  <c r="G43" i="97"/>
  <c r="K42" i="97"/>
  <c r="G42" i="97"/>
  <c r="K41" i="97"/>
  <c r="G41" i="97"/>
  <c r="K40" i="97"/>
  <c r="G40" i="97"/>
  <c r="K39" i="97"/>
  <c r="G39" i="97"/>
  <c r="K38" i="97"/>
  <c r="K37" i="97"/>
  <c r="B37" i="97"/>
  <c r="K36" i="97"/>
  <c r="G36" i="97"/>
  <c r="B36" i="97"/>
  <c r="K35" i="97"/>
  <c r="G35" i="97"/>
  <c r="B35" i="97"/>
  <c r="K34" i="97"/>
  <c r="G34" i="97"/>
  <c r="B34" i="97"/>
  <c r="G33" i="97"/>
  <c r="B33" i="97"/>
  <c r="G32" i="97"/>
  <c r="B32" i="97"/>
  <c r="G31" i="97"/>
  <c r="B31" i="97"/>
  <c r="G30" i="97"/>
  <c r="B30" i="97"/>
  <c r="K29" i="97"/>
  <c r="B29" i="97"/>
  <c r="G28" i="97"/>
  <c r="B28" i="97"/>
  <c r="G27" i="97"/>
  <c r="B27" i="97"/>
  <c r="K26" i="97"/>
  <c r="G26" i="97"/>
  <c r="B26" i="97"/>
  <c r="K25" i="97"/>
  <c r="B25" i="97"/>
  <c r="K24" i="97"/>
  <c r="B24" i="97"/>
  <c r="K23" i="97"/>
  <c r="B23" i="97"/>
  <c r="K22" i="97"/>
  <c r="B22" i="97"/>
  <c r="K21" i="97"/>
  <c r="B21" i="97"/>
  <c r="K20" i="97"/>
  <c r="B20" i="97"/>
  <c r="K19" i="97"/>
  <c r="B19" i="97"/>
  <c r="K18" i="97"/>
  <c r="B18" i="97"/>
  <c r="K17" i="97"/>
  <c r="B17" i="97"/>
  <c r="K16" i="97"/>
  <c r="B16" i="97"/>
  <c r="K15" i="97"/>
  <c r="B15" i="97"/>
  <c r="G14" i="97"/>
  <c r="B14" i="97"/>
  <c r="G13" i="97"/>
  <c r="B13" i="97"/>
  <c r="G12" i="97"/>
  <c r="K11" i="97"/>
  <c r="G11" i="97"/>
  <c r="K10" i="97"/>
  <c r="G10" i="97"/>
  <c r="K9" i="97"/>
  <c r="G9" i="97"/>
  <c r="K8" i="97"/>
  <c r="G8" i="97"/>
  <c r="G7" i="97"/>
  <c r="K6" i="97"/>
  <c r="G6" i="97"/>
  <c r="K5" i="97"/>
  <c r="G5" i="97"/>
  <c r="K4" i="97"/>
  <c r="G3" i="97"/>
  <c r="K43" i="96"/>
  <c r="G43" i="96"/>
  <c r="K42" i="96"/>
  <c r="G42" i="96"/>
  <c r="K41" i="96"/>
  <c r="G41" i="96"/>
  <c r="K40" i="96"/>
  <c r="G40" i="96"/>
  <c r="K39" i="96"/>
  <c r="G39" i="96"/>
  <c r="K38" i="96"/>
  <c r="K37" i="96"/>
  <c r="B37" i="96"/>
  <c r="K36" i="96"/>
  <c r="G36" i="96"/>
  <c r="B36" i="96"/>
  <c r="K35" i="96"/>
  <c r="G35" i="96"/>
  <c r="B35" i="96"/>
  <c r="K34" i="96"/>
  <c r="G34" i="96"/>
  <c r="B34" i="96"/>
  <c r="G33" i="96"/>
  <c r="B33" i="96"/>
  <c r="G32" i="96"/>
  <c r="B32" i="96"/>
  <c r="G31" i="96"/>
  <c r="B31" i="96"/>
  <c r="G30" i="96"/>
  <c r="B30" i="96"/>
  <c r="K29" i="96"/>
  <c r="B29" i="96"/>
  <c r="G28" i="96"/>
  <c r="B28" i="96"/>
  <c r="G27" i="96"/>
  <c r="B27" i="96"/>
  <c r="K26" i="96"/>
  <c r="G26" i="96"/>
  <c r="B26" i="96"/>
  <c r="K25" i="96"/>
  <c r="B25" i="96"/>
  <c r="K24" i="96"/>
  <c r="B24" i="96"/>
  <c r="K23" i="96"/>
  <c r="B23" i="96"/>
  <c r="K22" i="96"/>
  <c r="B22" i="96"/>
  <c r="K21" i="96"/>
  <c r="B21" i="96"/>
  <c r="K20" i="96"/>
  <c r="B20" i="96"/>
  <c r="K19" i="96"/>
  <c r="B19" i="96"/>
  <c r="K18" i="96"/>
  <c r="B18" i="96"/>
  <c r="K17" i="96"/>
  <c r="B17" i="96"/>
  <c r="K16" i="96"/>
  <c r="B16" i="96"/>
  <c r="K15" i="96"/>
  <c r="B15" i="96"/>
  <c r="G14" i="96"/>
  <c r="B14" i="96"/>
  <c r="G13" i="96"/>
  <c r="B13" i="96"/>
  <c r="G12" i="96"/>
  <c r="K11" i="96"/>
  <c r="G11" i="96"/>
  <c r="K10" i="96"/>
  <c r="G10" i="96"/>
  <c r="K9" i="96"/>
  <c r="G9" i="96"/>
  <c r="K8" i="96"/>
  <c r="G8" i="96"/>
  <c r="G7" i="96"/>
  <c r="K6" i="96"/>
  <c r="G6" i="96"/>
  <c r="K5" i="96"/>
  <c r="G5" i="96"/>
  <c r="K4" i="96"/>
  <c r="G3" i="96"/>
  <c r="K43" i="95"/>
  <c r="G43" i="95"/>
  <c r="K42" i="95"/>
  <c r="G42" i="95"/>
  <c r="K41" i="95"/>
  <c r="G41" i="95"/>
  <c r="K40" i="95"/>
  <c r="G40" i="95"/>
  <c r="K39" i="95"/>
  <c r="G39" i="95"/>
  <c r="K38" i="95"/>
  <c r="K37" i="95"/>
  <c r="B37" i="95"/>
  <c r="K36" i="95"/>
  <c r="G36" i="95"/>
  <c r="B36" i="95"/>
  <c r="K35" i="95"/>
  <c r="G35" i="95"/>
  <c r="B35" i="95"/>
  <c r="K34" i="95"/>
  <c r="G34" i="95"/>
  <c r="B34" i="95"/>
  <c r="G33" i="95"/>
  <c r="B33" i="95"/>
  <c r="G32" i="95"/>
  <c r="B32" i="95"/>
  <c r="G31" i="95"/>
  <c r="B31" i="95"/>
  <c r="G30" i="95"/>
  <c r="B30" i="95"/>
  <c r="K29" i="95"/>
  <c r="B29" i="95"/>
  <c r="G28" i="95"/>
  <c r="B28" i="95"/>
  <c r="G27" i="95"/>
  <c r="B27" i="95"/>
  <c r="K26" i="95"/>
  <c r="G26" i="95"/>
  <c r="B26" i="95"/>
  <c r="K25" i="95"/>
  <c r="B25" i="95"/>
  <c r="K24" i="95"/>
  <c r="B24" i="95"/>
  <c r="K23" i="95"/>
  <c r="B23" i="95"/>
  <c r="K22" i="95"/>
  <c r="B22" i="95"/>
  <c r="K21" i="95"/>
  <c r="B21" i="95"/>
  <c r="K20" i="95"/>
  <c r="B20" i="95"/>
  <c r="K19" i="95"/>
  <c r="B19" i="95"/>
  <c r="K18" i="95"/>
  <c r="B18" i="95"/>
  <c r="K17" i="95"/>
  <c r="B17" i="95"/>
  <c r="K16" i="95"/>
  <c r="B16" i="95"/>
  <c r="K15" i="95"/>
  <c r="B15" i="95"/>
  <c r="G14" i="95"/>
  <c r="B14" i="95"/>
  <c r="G13" i="95"/>
  <c r="B13" i="95"/>
  <c r="G12" i="95"/>
  <c r="K11" i="95"/>
  <c r="G11" i="95"/>
  <c r="K10" i="95"/>
  <c r="G10" i="95"/>
  <c r="K9" i="95"/>
  <c r="G9" i="95"/>
  <c r="K8" i="95"/>
  <c r="G8" i="95"/>
  <c r="G7" i="95"/>
  <c r="K6" i="95"/>
  <c r="G6" i="95"/>
  <c r="K5" i="95"/>
  <c r="G5" i="95"/>
  <c r="K4" i="95"/>
  <c r="G3" i="95"/>
  <c r="K43" i="94"/>
  <c r="G43" i="94"/>
  <c r="K42" i="94"/>
  <c r="G42" i="94"/>
  <c r="K41" i="94"/>
  <c r="G41" i="94"/>
  <c r="K40" i="94"/>
  <c r="G40" i="94"/>
  <c r="K39" i="94"/>
  <c r="G39" i="94"/>
  <c r="K38" i="94"/>
  <c r="K37" i="94"/>
  <c r="B37" i="94"/>
  <c r="K36" i="94"/>
  <c r="G36" i="94"/>
  <c r="B36" i="94"/>
  <c r="K35" i="94"/>
  <c r="G35" i="94"/>
  <c r="B35" i="94"/>
  <c r="K34" i="94"/>
  <c r="G34" i="94"/>
  <c r="B34" i="94"/>
  <c r="G33" i="94"/>
  <c r="B33" i="94"/>
  <c r="G32" i="94"/>
  <c r="B32" i="94"/>
  <c r="G31" i="94"/>
  <c r="B31" i="94"/>
  <c r="G30" i="94"/>
  <c r="B30" i="94"/>
  <c r="K29" i="94"/>
  <c r="B29" i="94"/>
  <c r="G28" i="94"/>
  <c r="B28" i="94"/>
  <c r="G27" i="94"/>
  <c r="B27" i="94"/>
  <c r="K26" i="94"/>
  <c r="G26" i="94"/>
  <c r="B26" i="94"/>
  <c r="K25" i="94"/>
  <c r="B25" i="94"/>
  <c r="K24" i="94"/>
  <c r="B24" i="94"/>
  <c r="K23" i="94"/>
  <c r="B23" i="94"/>
  <c r="K22" i="94"/>
  <c r="B22" i="94"/>
  <c r="K21" i="94"/>
  <c r="B21" i="94"/>
  <c r="K20" i="94"/>
  <c r="B20" i="94"/>
  <c r="K19" i="94"/>
  <c r="B19" i="94"/>
  <c r="K18" i="94"/>
  <c r="B18" i="94"/>
  <c r="K17" i="94"/>
  <c r="B17" i="94"/>
  <c r="K16" i="94"/>
  <c r="B16" i="94"/>
  <c r="K15" i="94"/>
  <c r="B15" i="94"/>
  <c r="G14" i="94"/>
  <c r="B14" i="94"/>
  <c r="G13" i="94"/>
  <c r="B13" i="94"/>
  <c r="G12" i="94"/>
  <c r="K11" i="94"/>
  <c r="G11" i="94"/>
  <c r="K10" i="94"/>
  <c r="G10" i="94"/>
  <c r="K9" i="94"/>
  <c r="G9" i="94"/>
  <c r="K8" i="94"/>
  <c r="G8" i="94"/>
  <c r="G7" i="94"/>
  <c r="K6" i="94"/>
  <c r="G6" i="94"/>
  <c r="K5" i="94"/>
  <c r="G5" i="94"/>
  <c r="K4" i="94"/>
  <c r="G3" i="94"/>
  <c r="K43" i="93"/>
  <c r="G43" i="93"/>
  <c r="K42" i="93"/>
  <c r="G42" i="93"/>
  <c r="K41" i="93"/>
  <c r="G41" i="93"/>
  <c r="K40" i="93"/>
  <c r="G40" i="93"/>
  <c r="K39" i="93"/>
  <c r="G39" i="93"/>
  <c r="K38" i="93"/>
  <c r="K37" i="93"/>
  <c r="B37" i="93"/>
  <c r="K36" i="93"/>
  <c r="G36" i="93"/>
  <c r="B36" i="93"/>
  <c r="K35" i="93"/>
  <c r="G35" i="93"/>
  <c r="B35" i="93"/>
  <c r="K34" i="93"/>
  <c r="G34" i="93"/>
  <c r="B34" i="93"/>
  <c r="G33" i="93"/>
  <c r="B33" i="93"/>
  <c r="G32" i="93"/>
  <c r="B32" i="93"/>
  <c r="G31" i="93"/>
  <c r="B31" i="93"/>
  <c r="G30" i="93"/>
  <c r="B30" i="93"/>
  <c r="K29" i="93"/>
  <c r="B29" i="93"/>
  <c r="G28" i="93"/>
  <c r="B28" i="93"/>
  <c r="G27" i="93"/>
  <c r="B27" i="93"/>
  <c r="K26" i="93"/>
  <c r="G26" i="93"/>
  <c r="B26" i="93"/>
  <c r="K25" i="93"/>
  <c r="B25" i="93"/>
  <c r="K24" i="93"/>
  <c r="B24" i="93"/>
  <c r="K23" i="93"/>
  <c r="B23" i="93"/>
  <c r="K22" i="93"/>
  <c r="B22" i="93"/>
  <c r="K21" i="93"/>
  <c r="B21" i="93"/>
  <c r="K20" i="93"/>
  <c r="B20" i="93"/>
  <c r="K19" i="93"/>
  <c r="B19" i="93"/>
  <c r="K18" i="93"/>
  <c r="B18" i="93"/>
  <c r="K17" i="93"/>
  <c r="B17" i="93"/>
  <c r="K16" i="93"/>
  <c r="B16" i="93"/>
  <c r="K15" i="93"/>
  <c r="B15" i="93"/>
  <c r="G14" i="93"/>
  <c r="B14" i="93"/>
  <c r="G13" i="93"/>
  <c r="B13" i="93"/>
  <c r="G12" i="93"/>
  <c r="K11" i="93"/>
  <c r="G11" i="93"/>
  <c r="K10" i="93"/>
  <c r="G10" i="93"/>
  <c r="K9" i="93"/>
  <c r="G9" i="93"/>
  <c r="K8" i="93"/>
  <c r="G8" i="93"/>
  <c r="G7" i="93"/>
  <c r="K6" i="93"/>
  <c r="G6" i="93"/>
  <c r="K5" i="93"/>
  <c r="G5" i="93"/>
  <c r="K4" i="93"/>
  <c r="G3" i="93"/>
  <c r="K43" i="92"/>
  <c r="G43" i="92"/>
  <c r="K42" i="92"/>
  <c r="G42" i="92"/>
  <c r="K41" i="92"/>
  <c r="G41" i="92"/>
  <c r="K40" i="92"/>
  <c r="G40" i="92"/>
  <c r="K39" i="92"/>
  <c r="G39" i="92"/>
  <c r="K38" i="92"/>
  <c r="K37" i="92"/>
  <c r="B37" i="92"/>
  <c r="K36" i="92"/>
  <c r="G36" i="92"/>
  <c r="B36" i="92"/>
  <c r="K35" i="92"/>
  <c r="G35" i="92"/>
  <c r="B35" i="92"/>
  <c r="K34" i="92"/>
  <c r="G34" i="92"/>
  <c r="B34" i="92"/>
  <c r="G33" i="92"/>
  <c r="B33" i="92"/>
  <c r="G32" i="92"/>
  <c r="B32" i="92"/>
  <c r="G31" i="92"/>
  <c r="B31" i="92"/>
  <c r="G30" i="92"/>
  <c r="B30" i="92"/>
  <c r="K29" i="92"/>
  <c r="B29" i="92"/>
  <c r="G28" i="92"/>
  <c r="B28" i="92"/>
  <c r="G27" i="92"/>
  <c r="B27" i="92"/>
  <c r="K26" i="92"/>
  <c r="G26" i="92"/>
  <c r="B26" i="92"/>
  <c r="K25" i="92"/>
  <c r="B25" i="92"/>
  <c r="K24" i="92"/>
  <c r="B24" i="92"/>
  <c r="K23" i="92"/>
  <c r="B23" i="92"/>
  <c r="K22" i="92"/>
  <c r="B22" i="92"/>
  <c r="K21" i="92"/>
  <c r="B21" i="92"/>
  <c r="K20" i="92"/>
  <c r="B20" i="92"/>
  <c r="K19" i="92"/>
  <c r="B19" i="92"/>
  <c r="K18" i="92"/>
  <c r="B18" i="92"/>
  <c r="K17" i="92"/>
  <c r="B17" i="92"/>
  <c r="K16" i="92"/>
  <c r="B16" i="92"/>
  <c r="K15" i="92"/>
  <c r="B15" i="92"/>
  <c r="B14" i="92"/>
  <c r="G13" i="92"/>
  <c r="B13" i="92"/>
  <c r="G12" i="92"/>
  <c r="K11" i="92"/>
  <c r="G11" i="92"/>
  <c r="K10" i="92"/>
  <c r="G10" i="92"/>
  <c r="K9" i="92"/>
  <c r="G9" i="92"/>
  <c r="K8" i="92"/>
  <c r="G8" i="92"/>
  <c r="G7" i="92"/>
  <c r="K6" i="92"/>
  <c r="G6" i="92"/>
  <c r="K5" i="92"/>
  <c r="G5" i="92"/>
  <c r="K4" i="92"/>
  <c r="G3" i="92"/>
  <c r="G14" i="92"/>
  <c r="K43" i="91"/>
  <c r="G43" i="91"/>
  <c r="K42" i="91"/>
  <c r="G42" i="91"/>
  <c r="K41" i="91"/>
  <c r="G41" i="91"/>
  <c r="K40" i="91"/>
  <c r="G40" i="91"/>
  <c r="K39" i="91"/>
  <c r="G39" i="91"/>
  <c r="K38" i="91"/>
  <c r="K37" i="91"/>
  <c r="B37" i="91"/>
  <c r="K36" i="91"/>
  <c r="G36" i="91"/>
  <c r="B36" i="91"/>
  <c r="K35" i="91"/>
  <c r="G35" i="91"/>
  <c r="B35" i="91"/>
  <c r="K34" i="91"/>
  <c r="G34" i="91"/>
  <c r="B34" i="91"/>
  <c r="G33" i="91"/>
  <c r="B33" i="91"/>
  <c r="G32" i="91"/>
  <c r="B32" i="91"/>
  <c r="G31" i="91"/>
  <c r="B31" i="91"/>
  <c r="G30" i="91"/>
  <c r="B30" i="91"/>
  <c r="K29" i="91"/>
  <c r="B29" i="91"/>
  <c r="G28" i="91"/>
  <c r="B28" i="91"/>
  <c r="G27" i="91"/>
  <c r="B27" i="91"/>
  <c r="K26" i="91"/>
  <c r="G26" i="91"/>
  <c r="B26" i="91"/>
  <c r="K25" i="91"/>
  <c r="B25" i="91"/>
  <c r="K24" i="91"/>
  <c r="B24" i="91"/>
  <c r="K23" i="91"/>
  <c r="B23" i="91"/>
  <c r="K22" i="91"/>
  <c r="B22" i="91"/>
  <c r="K21" i="91"/>
  <c r="B21" i="91"/>
  <c r="K20" i="91"/>
  <c r="B20" i="91"/>
  <c r="K19" i="91"/>
  <c r="B19" i="91"/>
  <c r="K18" i="91"/>
  <c r="B18" i="91"/>
  <c r="K17" i="91"/>
  <c r="B17" i="91"/>
  <c r="K16" i="91"/>
  <c r="B16" i="91"/>
  <c r="K15" i="91"/>
  <c r="B15" i="91"/>
  <c r="G14" i="91"/>
  <c r="B14" i="91"/>
  <c r="G13" i="91"/>
  <c r="B13" i="91"/>
  <c r="G12" i="91"/>
  <c r="K11" i="91"/>
  <c r="G11" i="91"/>
  <c r="K10" i="91"/>
  <c r="G10" i="91"/>
  <c r="K9" i="91"/>
  <c r="G9" i="91"/>
  <c r="K8" i="91"/>
  <c r="G8" i="91"/>
  <c r="G7" i="91"/>
  <c r="K6" i="91"/>
  <c r="G6" i="91"/>
  <c r="K5" i="91"/>
  <c r="G5" i="91"/>
  <c r="K4" i="91"/>
  <c r="G3" i="91"/>
  <c r="K43" i="90"/>
  <c r="G43" i="90"/>
  <c r="K42" i="90"/>
  <c r="G42" i="90"/>
  <c r="K41" i="90"/>
  <c r="G41" i="90"/>
  <c r="K40" i="90"/>
  <c r="G40" i="90"/>
  <c r="K39" i="90"/>
  <c r="G39" i="90"/>
  <c r="K38" i="90"/>
  <c r="K37" i="90"/>
  <c r="B37" i="90"/>
  <c r="K36" i="90"/>
  <c r="G36" i="90"/>
  <c r="B36" i="90"/>
  <c r="K35" i="90"/>
  <c r="G35" i="90"/>
  <c r="B35" i="90"/>
  <c r="K34" i="90"/>
  <c r="G34" i="90"/>
  <c r="B34" i="90"/>
  <c r="G33" i="90"/>
  <c r="B33" i="90"/>
  <c r="G32" i="90"/>
  <c r="B32" i="90"/>
  <c r="G31" i="90"/>
  <c r="B31" i="90"/>
  <c r="G30" i="90"/>
  <c r="B30" i="90"/>
  <c r="K29" i="90"/>
  <c r="B29" i="90"/>
  <c r="G28" i="90"/>
  <c r="B28" i="90"/>
  <c r="G27" i="90"/>
  <c r="B27" i="90"/>
  <c r="K26" i="90"/>
  <c r="G26" i="90"/>
  <c r="B26" i="90"/>
  <c r="K25" i="90"/>
  <c r="B25" i="90"/>
  <c r="K24" i="90"/>
  <c r="B24" i="90"/>
  <c r="K23" i="90"/>
  <c r="B23" i="90"/>
  <c r="K22" i="90"/>
  <c r="B22" i="90"/>
  <c r="K21" i="90"/>
  <c r="B21" i="90"/>
  <c r="K20" i="90"/>
  <c r="B20" i="90"/>
  <c r="K19" i="90"/>
  <c r="B19" i="90"/>
  <c r="K18" i="90"/>
  <c r="B18" i="90"/>
  <c r="K17" i="90"/>
  <c r="B17" i="90"/>
  <c r="K16" i="90"/>
  <c r="B16" i="90"/>
  <c r="K15" i="90"/>
  <c r="B15" i="90"/>
  <c r="G14" i="90"/>
  <c r="B14" i="90"/>
  <c r="G13" i="90"/>
  <c r="B13" i="90"/>
  <c r="G12" i="90"/>
  <c r="K11" i="90"/>
  <c r="G11" i="90"/>
  <c r="K10" i="90"/>
  <c r="G10" i="90"/>
  <c r="K9" i="90"/>
  <c r="G9" i="90"/>
  <c r="K8" i="90"/>
  <c r="G8" i="90"/>
  <c r="G7" i="90"/>
  <c r="K6" i="90"/>
  <c r="G6" i="90"/>
  <c r="K5" i="90"/>
  <c r="G5" i="90"/>
  <c r="K4" i="90"/>
  <c r="G3" i="90"/>
  <c r="AF28" i="14"/>
  <c r="AF29" i="14"/>
  <c r="AF30" i="14"/>
  <c r="AF31" i="14"/>
  <c r="AF10" i="14"/>
  <c r="AF11" i="14"/>
  <c r="AF12" i="14"/>
  <c r="AF13" i="14"/>
  <c r="AF14" i="14"/>
  <c r="J43" i="103"/>
  <c r="E43" i="103"/>
  <c r="J42" i="103"/>
  <c r="E42" i="103"/>
  <c r="J41" i="103"/>
  <c r="E41" i="103"/>
  <c r="J40" i="103"/>
  <c r="E40" i="103"/>
  <c r="J39" i="103"/>
  <c r="E39" i="103"/>
  <c r="J38" i="103"/>
  <c r="J37" i="103"/>
  <c r="A37" i="103"/>
  <c r="J36" i="103"/>
  <c r="E36" i="103"/>
  <c r="A36" i="103"/>
  <c r="J35" i="103"/>
  <c r="E35" i="103"/>
  <c r="A35" i="103"/>
  <c r="J34" i="103"/>
  <c r="E34" i="103"/>
  <c r="A34" i="103"/>
  <c r="D33" i="103"/>
  <c r="A33" i="103"/>
  <c r="E32" i="103"/>
  <c r="A32" i="103"/>
  <c r="J31" i="103"/>
  <c r="E31" i="103"/>
  <c r="A31" i="103"/>
  <c r="J30" i="103"/>
  <c r="E30" i="103"/>
  <c r="A30" i="103"/>
  <c r="J29" i="103"/>
  <c r="D29" i="103"/>
  <c r="A29" i="103"/>
  <c r="J28" i="103"/>
  <c r="A28" i="103"/>
  <c r="J27" i="103"/>
  <c r="A27" i="103"/>
  <c r="J26" i="103"/>
  <c r="A26" i="103"/>
  <c r="J25" i="103"/>
  <c r="D25" i="103"/>
  <c r="A25" i="103"/>
  <c r="J24" i="103"/>
  <c r="A24" i="103"/>
  <c r="J23" i="103"/>
  <c r="A23" i="103"/>
  <c r="J22" i="103"/>
  <c r="A22" i="103"/>
  <c r="J21" i="103"/>
  <c r="F21" i="103"/>
  <c r="D21" i="103"/>
  <c r="A21" i="103"/>
  <c r="J20" i="103"/>
  <c r="F20" i="103"/>
  <c r="D20" i="103"/>
  <c r="A20" i="103"/>
  <c r="J19" i="103"/>
  <c r="F19" i="103"/>
  <c r="D19" i="103"/>
  <c r="A19" i="103"/>
  <c r="J18" i="103"/>
  <c r="F18" i="103"/>
  <c r="D18" i="103"/>
  <c r="A18" i="103"/>
  <c r="J17" i="103"/>
  <c r="A17" i="103"/>
  <c r="J16" i="103"/>
  <c r="A16" i="103"/>
  <c r="J15" i="103"/>
  <c r="A15" i="103"/>
  <c r="F14" i="103"/>
  <c r="E14" i="103"/>
  <c r="A14" i="103"/>
  <c r="F13" i="103"/>
  <c r="E13" i="103"/>
  <c r="A13" i="103"/>
  <c r="F12" i="103"/>
  <c r="E12" i="103"/>
  <c r="I11" i="103"/>
  <c r="F11" i="103"/>
  <c r="E11" i="103"/>
  <c r="J10" i="103"/>
  <c r="F10" i="103"/>
  <c r="E10" i="103"/>
  <c r="J9" i="103"/>
  <c r="F9" i="103"/>
  <c r="E9" i="103"/>
  <c r="A9" i="103"/>
  <c r="J8" i="103"/>
  <c r="F8" i="103"/>
  <c r="E8" i="103"/>
  <c r="A8" i="103"/>
  <c r="I7" i="103"/>
  <c r="F7" i="103"/>
  <c r="E7" i="103"/>
  <c r="A7" i="103"/>
  <c r="J6" i="103"/>
  <c r="F6" i="103"/>
  <c r="E6" i="103"/>
  <c r="J5" i="103"/>
  <c r="F5" i="103"/>
  <c r="E5" i="103"/>
  <c r="J4" i="103"/>
  <c r="I3" i="103"/>
  <c r="F3" i="103"/>
  <c r="E3" i="103"/>
  <c r="A1" i="103"/>
  <c r="AD1" i="19" s="1"/>
  <c r="J43" i="102"/>
  <c r="E43" i="102"/>
  <c r="J42" i="102"/>
  <c r="E42" i="102"/>
  <c r="J41" i="102"/>
  <c r="E41" i="102"/>
  <c r="J40" i="102"/>
  <c r="E40" i="102"/>
  <c r="J39" i="102"/>
  <c r="E39" i="102"/>
  <c r="J38" i="102"/>
  <c r="J37" i="102"/>
  <c r="A37" i="102"/>
  <c r="J36" i="102"/>
  <c r="E36" i="102"/>
  <c r="A36" i="102"/>
  <c r="J35" i="102"/>
  <c r="E35" i="102"/>
  <c r="A35" i="102"/>
  <c r="J34" i="102"/>
  <c r="E34" i="102"/>
  <c r="A34" i="102"/>
  <c r="D33" i="102"/>
  <c r="A33" i="102"/>
  <c r="E32" i="102"/>
  <c r="A32" i="102"/>
  <c r="J31" i="102"/>
  <c r="E31" i="102"/>
  <c r="A31" i="102"/>
  <c r="J30" i="102"/>
  <c r="E30" i="102"/>
  <c r="A30" i="102"/>
  <c r="J29" i="102"/>
  <c r="D29" i="102"/>
  <c r="A29" i="102"/>
  <c r="J28" i="102"/>
  <c r="A28" i="102"/>
  <c r="J27" i="102"/>
  <c r="A27" i="102"/>
  <c r="J26" i="102"/>
  <c r="A26" i="102"/>
  <c r="J25" i="102"/>
  <c r="D25" i="102"/>
  <c r="A25" i="102"/>
  <c r="J24" i="102"/>
  <c r="A24" i="102"/>
  <c r="J23" i="102"/>
  <c r="A23" i="102"/>
  <c r="J22" i="102"/>
  <c r="A22" i="102"/>
  <c r="J21" i="102"/>
  <c r="F21" i="102"/>
  <c r="D21" i="102"/>
  <c r="A21" i="102"/>
  <c r="J20" i="102"/>
  <c r="F20" i="102"/>
  <c r="D20" i="102"/>
  <c r="A20" i="102"/>
  <c r="J19" i="102"/>
  <c r="F19" i="102"/>
  <c r="D19" i="102"/>
  <c r="A19" i="102"/>
  <c r="J18" i="102"/>
  <c r="F18" i="102"/>
  <c r="D18" i="102"/>
  <c r="A18" i="102"/>
  <c r="J17" i="102"/>
  <c r="A17" i="102"/>
  <c r="J16" i="102"/>
  <c r="A16" i="102"/>
  <c r="J15" i="102"/>
  <c r="A15" i="102"/>
  <c r="F14" i="102"/>
  <c r="E14" i="102"/>
  <c r="A14" i="102"/>
  <c r="F13" i="102"/>
  <c r="E13" i="102"/>
  <c r="A13" i="102"/>
  <c r="F12" i="102"/>
  <c r="E12" i="102"/>
  <c r="I11" i="102"/>
  <c r="F11" i="102"/>
  <c r="E11" i="102"/>
  <c r="J10" i="102"/>
  <c r="F10" i="102"/>
  <c r="E10" i="102"/>
  <c r="J9" i="102"/>
  <c r="F9" i="102"/>
  <c r="E9" i="102"/>
  <c r="A9" i="102"/>
  <c r="J8" i="102"/>
  <c r="F8" i="102"/>
  <c r="E8" i="102"/>
  <c r="A8" i="102"/>
  <c r="I7" i="102"/>
  <c r="F7" i="102"/>
  <c r="E7" i="102"/>
  <c r="A7" i="102"/>
  <c r="J6" i="102"/>
  <c r="F6" i="102"/>
  <c r="E6" i="102"/>
  <c r="J5" i="102"/>
  <c r="F5" i="102"/>
  <c r="E5" i="102"/>
  <c r="J4" i="102"/>
  <c r="I3" i="102"/>
  <c r="F3" i="102"/>
  <c r="E3" i="102"/>
  <c r="A1" i="102"/>
  <c r="AB1" i="19" s="1"/>
  <c r="J43" i="101"/>
  <c r="E43" i="101"/>
  <c r="J42" i="101"/>
  <c r="E42" i="101"/>
  <c r="J41" i="101"/>
  <c r="E41" i="101"/>
  <c r="J40" i="101"/>
  <c r="E40" i="101"/>
  <c r="J39" i="101"/>
  <c r="E39" i="101"/>
  <c r="J38" i="101"/>
  <c r="J37" i="101"/>
  <c r="A37" i="101"/>
  <c r="J36" i="101"/>
  <c r="E36" i="101"/>
  <c r="A36" i="101"/>
  <c r="J35" i="101"/>
  <c r="E35" i="101"/>
  <c r="A35" i="101"/>
  <c r="J34" i="101"/>
  <c r="E34" i="101"/>
  <c r="A34" i="101"/>
  <c r="D33" i="101"/>
  <c r="A33" i="101"/>
  <c r="E32" i="101"/>
  <c r="A32" i="101"/>
  <c r="J31" i="101"/>
  <c r="E31" i="101"/>
  <c r="A31" i="101"/>
  <c r="J30" i="101"/>
  <c r="E30" i="101"/>
  <c r="A30" i="101"/>
  <c r="J29" i="101"/>
  <c r="D29" i="101"/>
  <c r="A29" i="101"/>
  <c r="J28" i="101"/>
  <c r="A28" i="101"/>
  <c r="J27" i="101"/>
  <c r="A27" i="101"/>
  <c r="J26" i="101"/>
  <c r="A26" i="101"/>
  <c r="J25" i="101"/>
  <c r="D25" i="101"/>
  <c r="A25" i="101"/>
  <c r="J24" i="101"/>
  <c r="A24" i="101"/>
  <c r="J23" i="101"/>
  <c r="A23" i="101"/>
  <c r="J22" i="101"/>
  <c r="A22" i="101"/>
  <c r="J21" i="101"/>
  <c r="F21" i="101"/>
  <c r="D21" i="101"/>
  <c r="A21" i="101"/>
  <c r="J20" i="101"/>
  <c r="F20" i="101"/>
  <c r="D20" i="101"/>
  <c r="A20" i="101"/>
  <c r="J19" i="101"/>
  <c r="F19" i="101"/>
  <c r="D19" i="101"/>
  <c r="A19" i="101"/>
  <c r="J18" i="101"/>
  <c r="F18" i="101"/>
  <c r="D18" i="101"/>
  <c r="A18" i="101"/>
  <c r="J17" i="101"/>
  <c r="A17" i="101"/>
  <c r="J16" i="101"/>
  <c r="A16" i="101"/>
  <c r="J15" i="101"/>
  <c r="A15" i="101"/>
  <c r="F14" i="101"/>
  <c r="E14" i="101"/>
  <c r="A14" i="101"/>
  <c r="F13" i="101"/>
  <c r="E13" i="101"/>
  <c r="A13" i="101"/>
  <c r="F12" i="101"/>
  <c r="E12" i="101"/>
  <c r="I11" i="101"/>
  <c r="F11" i="101"/>
  <c r="E11" i="101"/>
  <c r="J10" i="101"/>
  <c r="F10" i="101"/>
  <c r="E10" i="101"/>
  <c r="J9" i="101"/>
  <c r="F9" i="101"/>
  <c r="E9" i="101"/>
  <c r="A9" i="101"/>
  <c r="J8" i="101"/>
  <c r="F8" i="101"/>
  <c r="E8" i="101"/>
  <c r="A8" i="101"/>
  <c r="I7" i="101"/>
  <c r="F7" i="101"/>
  <c r="E7" i="101"/>
  <c r="A7" i="101"/>
  <c r="J6" i="101"/>
  <c r="F6" i="101"/>
  <c r="E6" i="101"/>
  <c r="J5" i="101"/>
  <c r="F5" i="101"/>
  <c r="E5" i="101"/>
  <c r="J4" i="101"/>
  <c r="I3" i="101"/>
  <c r="F3" i="101"/>
  <c r="E3" i="101"/>
  <c r="A1" i="101"/>
  <c r="Z1" i="19" s="1"/>
  <c r="J43" i="100"/>
  <c r="E43" i="100"/>
  <c r="J42" i="100"/>
  <c r="E42" i="100"/>
  <c r="J41" i="100"/>
  <c r="E41" i="100"/>
  <c r="J40" i="100"/>
  <c r="E40" i="100"/>
  <c r="J39" i="100"/>
  <c r="E39" i="100"/>
  <c r="J38" i="100"/>
  <c r="J37" i="100"/>
  <c r="A37" i="100"/>
  <c r="J36" i="100"/>
  <c r="E36" i="100"/>
  <c r="A36" i="100"/>
  <c r="J35" i="100"/>
  <c r="E35" i="100"/>
  <c r="A35" i="100"/>
  <c r="J34" i="100"/>
  <c r="E34" i="100"/>
  <c r="A34" i="100"/>
  <c r="D33" i="100"/>
  <c r="A33" i="100"/>
  <c r="E32" i="100"/>
  <c r="A32" i="100"/>
  <c r="J31" i="100"/>
  <c r="E31" i="100"/>
  <c r="A31" i="100"/>
  <c r="J30" i="100"/>
  <c r="E30" i="100"/>
  <c r="A30" i="100"/>
  <c r="J29" i="100"/>
  <c r="D29" i="100"/>
  <c r="A29" i="100"/>
  <c r="J28" i="100"/>
  <c r="A28" i="100"/>
  <c r="J27" i="100"/>
  <c r="A27" i="100"/>
  <c r="J26" i="100"/>
  <c r="A26" i="100"/>
  <c r="J25" i="100"/>
  <c r="D25" i="100"/>
  <c r="A25" i="100"/>
  <c r="J24" i="100"/>
  <c r="A24" i="100"/>
  <c r="J23" i="100"/>
  <c r="A23" i="100"/>
  <c r="J22" i="100"/>
  <c r="A22" i="100"/>
  <c r="J21" i="100"/>
  <c r="F21" i="100"/>
  <c r="D21" i="100"/>
  <c r="A21" i="100"/>
  <c r="J20" i="100"/>
  <c r="F20" i="100"/>
  <c r="D20" i="100"/>
  <c r="A20" i="100"/>
  <c r="J19" i="100"/>
  <c r="F19" i="100"/>
  <c r="D19" i="100"/>
  <c r="A19" i="100"/>
  <c r="J18" i="100"/>
  <c r="F18" i="100"/>
  <c r="D18" i="100"/>
  <c r="A18" i="100"/>
  <c r="J17" i="100"/>
  <c r="A17" i="100"/>
  <c r="J16" i="100"/>
  <c r="A16" i="100"/>
  <c r="J15" i="100"/>
  <c r="A15" i="100"/>
  <c r="F14" i="100"/>
  <c r="E14" i="100"/>
  <c r="A14" i="100"/>
  <c r="F13" i="100"/>
  <c r="E13" i="100"/>
  <c r="A13" i="100"/>
  <c r="F12" i="100"/>
  <c r="E12" i="100"/>
  <c r="I11" i="100"/>
  <c r="F11" i="100"/>
  <c r="E11" i="100"/>
  <c r="J10" i="100"/>
  <c r="F10" i="100"/>
  <c r="E10" i="100"/>
  <c r="J9" i="100"/>
  <c r="F9" i="100"/>
  <c r="E9" i="100"/>
  <c r="A9" i="100"/>
  <c r="J8" i="100"/>
  <c r="F8" i="100"/>
  <c r="E8" i="100"/>
  <c r="A8" i="100"/>
  <c r="I7" i="100"/>
  <c r="F7" i="100"/>
  <c r="E7" i="100"/>
  <c r="A7" i="100"/>
  <c r="J6" i="100"/>
  <c r="F6" i="100"/>
  <c r="E6" i="100"/>
  <c r="J5" i="100"/>
  <c r="F5" i="100"/>
  <c r="E5" i="100"/>
  <c r="J4" i="100"/>
  <c r="I3" i="100"/>
  <c r="F3" i="100"/>
  <c r="E3" i="100"/>
  <c r="A1" i="100"/>
  <c r="X1" i="19" s="1"/>
  <c r="J43" i="99"/>
  <c r="E43" i="99"/>
  <c r="J42" i="99"/>
  <c r="E42" i="99"/>
  <c r="J41" i="99"/>
  <c r="E41" i="99"/>
  <c r="J40" i="99"/>
  <c r="E40" i="99"/>
  <c r="J39" i="99"/>
  <c r="E39" i="99"/>
  <c r="J38" i="99"/>
  <c r="J37" i="99"/>
  <c r="A37" i="99"/>
  <c r="J36" i="99"/>
  <c r="E36" i="99"/>
  <c r="A36" i="99"/>
  <c r="J35" i="99"/>
  <c r="E35" i="99"/>
  <c r="A35" i="99"/>
  <c r="J34" i="99"/>
  <c r="E34" i="99"/>
  <c r="A34" i="99"/>
  <c r="D33" i="99"/>
  <c r="A33" i="99"/>
  <c r="E32" i="99"/>
  <c r="A32" i="99"/>
  <c r="J31" i="99"/>
  <c r="E31" i="99"/>
  <c r="A31" i="99"/>
  <c r="J30" i="99"/>
  <c r="E30" i="99"/>
  <c r="A30" i="99"/>
  <c r="J29" i="99"/>
  <c r="D29" i="99"/>
  <c r="A29" i="99"/>
  <c r="J28" i="99"/>
  <c r="A28" i="99"/>
  <c r="J27" i="99"/>
  <c r="A27" i="99"/>
  <c r="J26" i="99"/>
  <c r="A26" i="99"/>
  <c r="J25" i="99"/>
  <c r="D25" i="99"/>
  <c r="A25" i="99"/>
  <c r="J24" i="99"/>
  <c r="A24" i="99"/>
  <c r="J23" i="99"/>
  <c r="A23" i="99"/>
  <c r="J22" i="99"/>
  <c r="A22" i="99"/>
  <c r="J21" i="99"/>
  <c r="F21" i="99"/>
  <c r="D21" i="99"/>
  <c r="A21" i="99"/>
  <c r="J20" i="99"/>
  <c r="F20" i="99"/>
  <c r="D20" i="99"/>
  <c r="A20" i="99"/>
  <c r="J19" i="99"/>
  <c r="F19" i="99"/>
  <c r="D19" i="99"/>
  <c r="A19" i="99"/>
  <c r="J18" i="99"/>
  <c r="F18" i="99"/>
  <c r="D18" i="99"/>
  <c r="A18" i="99"/>
  <c r="J17" i="99"/>
  <c r="A17" i="99"/>
  <c r="J16" i="99"/>
  <c r="A16" i="99"/>
  <c r="J15" i="99"/>
  <c r="A15" i="99"/>
  <c r="F14" i="99"/>
  <c r="E14" i="99"/>
  <c r="A14" i="99"/>
  <c r="F13" i="99"/>
  <c r="E13" i="99"/>
  <c r="A13" i="99"/>
  <c r="F12" i="99"/>
  <c r="E12" i="99"/>
  <c r="I11" i="99"/>
  <c r="F11" i="99"/>
  <c r="E11" i="99"/>
  <c r="J10" i="99"/>
  <c r="F10" i="99"/>
  <c r="E10" i="99"/>
  <c r="J9" i="99"/>
  <c r="F9" i="99"/>
  <c r="E9" i="99"/>
  <c r="A9" i="99"/>
  <c r="J8" i="99"/>
  <c r="F8" i="99"/>
  <c r="E8" i="99"/>
  <c r="A8" i="99"/>
  <c r="I7" i="99"/>
  <c r="F7" i="99"/>
  <c r="E7" i="99"/>
  <c r="A7" i="99"/>
  <c r="J6" i="99"/>
  <c r="F6" i="99"/>
  <c r="E6" i="99"/>
  <c r="J5" i="99"/>
  <c r="F5" i="99"/>
  <c r="E5" i="99"/>
  <c r="J4" i="99"/>
  <c r="I3" i="99"/>
  <c r="F3" i="99"/>
  <c r="E3" i="99"/>
  <c r="A1" i="99"/>
  <c r="V1" i="19" s="1"/>
  <c r="J43" i="98"/>
  <c r="E43" i="98"/>
  <c r="J42" i="98"/>
  <c r="E42" i="98"/>
  <c r="J41" i="98"/>
  <c r="E41" i="98"/>
  <c r="J40" i="98"/>
  <c r="E40" i="98"/>
  <c r="J39" i="98"/>
  <c r="E39" i="98"/>
  <c r="J38" i="98"/>
  <c r="J37" i="98"/>
  <c r="A37" i="98"/>
  <c r="J36" i="98"/>
  <c r="E36" i="98"/>
  <c r="A36" i="98"/>
  <c r="J35" i="98"/>
  <c r="E35" i="98"/>
  <c r="A35" i="98"/>
  <c r="J34" i="98"/>
  <c r="E34" i="98"/>
  <c r="A34" i="98"/>
  <c r="D33" i="98"/>
  <c r="A33" i="98"/>
  <c r="E32" i="98"/>
  <c r="A32" i="98"/>
  <c r="J31" i="98"/>
  <c r="E31" i="98"/>
  <c r="A31" i="98"/>
  <c r="J30" i="98"/>
  <c r="E30" i="98"/>
  <c r="A30" i="98"/>
  <c r="J29" i="98"/>
  <c r="D29" i="98"/>
  <c r="A29" i="98"/>
  <c r="J28" i="98"/>
  <c r="A28" i="98"/>
  <c r="J27" i="98"/>
  <c r="A27" i="98"/>
  <c r="J26" i="98"/>
  <c r="A26" i="98"/>
  <c r="J25" i="98"/>
  <c r="D25" i="98"/>
  <c r="A25" i="98"/>
  <c r="J24" i="98"/>
  <c r="A24" i="98"/>
  <c r="J23" i="98"/>
  <c r="A23" i="98"/>
  <c r="J22" i="98"/>
  <c r="A22" i="98"/>
  <c r="J21" i="98"/>
  <c r="F21" i="98"/>
  <c r="D21" i="98"/>
  <c r="A21" i="98"/>
  <c r="J20" i="98"/>
  <c r="F20" i="98"/>
  <c r="D20" i="98"/>
  <c r="A20" i="98"/>
  <c r="J19" i="98"/>
  <c r="F19" i="98"/>
  <c r="D19" i="98"/>
  <c r="A19" i="98"/>
  <c r="J18" i="98"/>
  <c r="F18" i="98"/>
  <c r="D18" i="98"/>
  <c r="A18" i="98"/>
  <c r="J17" i="98"/>
  <c r="A17" i="98"/>
  <c r="J16" i="98"/>
  <c r="A16" i="98"/>
  <c r="J15" i="98"/>
  <c r="A15" i="98"/>
  <c r="F14" i="98"/>
  <c r="E14" i="98"/>
  <c r="A14" i="98"/>
  <c r="F13" i="98"/>
  <c r="E13" i="98"/>
  <c r="A13" i="98"/>
  <c r="F12" i="98"/>
  <c r="E12" i="98"/>
  <c r="I11" i="98"/>
  <c r="F11" i="98"/>
  <c r="E11" i="98"/>
  <c r="J10" i="98"/>
  <c r="F10" i="98"/>
  <c r="E10" i="98"/>
  <c r="J9" i="98"/>
  <c r="F9" i="98"/>
  <c r="E9" i="98"/>
  <c r="A9" i="98"/>
  <c r="J8" i="98"/>
  <c r="F8" i="98"/>
  <c r="E8" i="98"/>
  <c r="A8" i="98"/>
  <c r="I7" i="98"/>
  <c r="F7" i="98"/>
  <c r="E7" i="98"/>
  <c r="A7" i="98"/>
  <c r="J6" i="98"/>
  <c r="F6" i="98"/>
  <c r="E6" i="98"/>
  <c r="J5" i="98"/>
  <c r="F5" i="98"/>
  <c r="E5" i="98"/>
  <c r="J4" i="98"/>
  <c r="I3" i="98"/>
  <c r="F3" i="98"/>
  <c r="E3" i="98"/>
  <c r="A1" i="98"/>
  <c r="T1" i="19" s="1"/>
  <c r="J43" i="97"/>
  <c r="E43" i="97"/>
  <c r="J42" i="97"/>
  <c r="E42" i="97"/>
  <c r="J41" i="97"/>
  <c r="E41" i="97"/>
  <c r="J40" i="97"/>
  <c r="E40" i="97"/>
  <c r="J39" i="97"/>
  <c r="E39" i="97"/>
  <c r="J38" i="97"/>
  <c r="J37" i="97"/>
  <c r="A37" i="97"/>
  <c r="J36" i="97"/>
  <c r="E36" i="97"/>
  <c r="A36" i="97"/>
  <c r="J35" i="97"/>
  <c r="E35" i="97"/>
  <c r="A35" i="97"/>
  <c r="J34" i="97"/>
  <c r="E34" i="97"/>
  <c r="A34" i="97"/>
  <c r="D33" i="97"/>
  <c r="A33" i="97"/>
  <c r="E32" i="97"/>
  <c r="A32" i="97"/>
  <c r="J31" i="97"/>
  <c r="E31" i="97"/>
  <c r="A31" i="97"/>
  <c r="J30" i="97"/>
  <c r="E30" i="97"/>
  <c r="A30" i="97"/>
  <c r="J29" i="97"/>
  <c r="D29" i="97"/>
  <c r="A29" i="97"/>
  <c r="J28" i="97"/>
  <c r="A28" i="97"/>
  <c r="J27" i="97"/>
  <c r="A27" i="97"/>
  <c r="J26" i="97"/>
  <c r="A26" i="97"/>
  <c r="J25" i="97"/>
  <c r="D25" i="97"/>
  <c r="A25" i="97"/>
  <c r="J24" i="97"/>
  <c r="A24" i="97"/>
  <c r="J23" i="97"/>
  <c r="A23" i="97"/>
  <c r="J22" i="97"/>
  <c r="A22" i="97"/>
  <c r="J21" i="97"/>
  <c r="F21" i="97"/>
  <c r="D21" i="97"/>
  <c r="A21" i="97"/>
  <c r="J20" i="97"/>
  <c r="F20" i="97"/>
  <c r="D20" i="97"/>
  <c r="A20" i="97"/>
  <c r="J19" i="97"/>
  <c r="F19" i="97"/>
  <c r="D19" i="97"/>
  <c r="A19" i="97"/>
  <c r="J18" i="97"/>
  <c r="F18" i="97"/>
  <c r="D18" i="97"/>
  <c r="A18" i="97"/>
  <c r="J17" i="97"/>
  <c r="A17" i="97"/>
  <c r="J16" i="97"/>
  <c r="A16" i="97"/>
  <c r="J15" i="97"/>
  <c r="A15" i="97"/>
  <c r="F14" i="97"/>
  <c r="E14" i="97"/>
  <c r="A14" i="97"/>
  <c r="F13" i="97"/>
  <c r="E13" i="97"/>
  <c r="A13" i="97"/>
  <c r="F12" i="97"/>
  <c r="E12" i="97"/>
  <c r="I11" i="97"/>
  <c r="F11" i="97"/>
  <c r="E11" i="97"/>
  <c r="J10" i="97"/>
  <c r="F10" i="97"/>
  <c r="E10" i="97"/>
  <c r="J9" i="97"/>
  <c r="F9" i="97"/>
  <c r="E9" i="97"/>
  <c r="A9" i="97"/>
  <c r="J8" i="97"/>
  <c r="F8" i="97"/>
  <c r="E8" i="97"/>
  <c r="A8" i="97"/>
  <c r="I7" i="97"/>
  <c r="F7" i="97"/>
  <c r="E7" i="97"/>
  <c r="A7" i="97"/>
  <c r="J6" i="97"/>
  <c r="F6" i="97"/>
  <c r="E6" i="97"/>
  <c r="J5" i="97"/>
  <c r="F5" i="97"/>
  <c r="E5" i="97"/>
  <c r="J4" i="97"/>
  <c r="I3" i="97"/>
  <c r="F3" i="97"/>
  <c r="E3" i="97"/>
  <c r="A1" i="97"/>
  <c r="R1" i="19" s="1"/>
  <c r="J43" i="96"/>
  <c r="E43" i="96"/>
  <c r="J42" i="96"/>
  <c r="E42" i="96"/>
  <c r="J41" i="96"/>
  <c r="E41" i="96"/>
  <c r="J40" i="96"/>
  <c r="E40" i="96"/>
  <c r="J39" i="96"/>
  <c r="E39" i="96"/>
  <c r="J38" i="96"/>
  <c r="J37" i="96"/>
  <c r="A37" i="96"/>
  <c r="J36" i="96"/>
  <c r="E36" i="96"/>
  <c r="A36" i="96"/>
  <c r="J35" i="96"/>
  <c r="E35" i="96"/>
  <c r="A35" i="96"/>
  <c r="J34" i="96"/>
  <c r="E34" i="96"/>
  <c r="A34" i="96"/>
  <c r="D33" i="96"/>
  <c r="A33" i="96"/>
  <c r="E32" i="96"/>
  <c r="A32" i="96"/>
  <c r="J31" i="96"/>
  <c r="E31" i="96"/>
  <c r="A31" i="96"/>
  <c r="J30" i="96"/>
  <c r="E30" i="96"/>
  <c r="A30" i="96"/>
  <c r="J29" i="96"/>
  <c r="D29" i="96"/>
  <c r="A29" i="96"/>
  <c r="J28" i="96"/>
  <c r="A28" i="96"/>
  <c r="J27" i="96"/>
  <c r="A27" i="96"/>
  <c r="J26" i="96"/>
  <c r="A26" i="96"/>
  <c r="J25" i="96"/>
  <c r="D25" i="96"/>
  <c r="A25" i="96"/>
  <c r="J24" i="96"/>
  <c r="A24" i="96"/>
  <c r="J23" i="96"/>
  <c r="A23" i="96"/>
  <c r="J22" i="96"/>
  <c r="A22" i="96"/>
  <c r="J21" i="96"/>
  <c r="F21" i="96"/>
  <c r="D21" i="96"/>
  <c r="A21" i="96"/>
  <c r="J20" i="96"/>
  <c r="F20" i="96"/>
  <c r="D20" i="96"/>
  <c r="A20" i="96"/>
  <c r="J19" i="96"/>
  <c r="F19" i="96"/>
  <c r="D19" i="96"/>
  <c r="A19" i="96"/>
  <c r="J18" i="96"/>
  <c r="F18" i="96"/>
  <c r="D18" i="96"/>
  <c r="A18" i="96"/>
  <c r="J17" i="96"/>
  <c r="A17" i="96"/>
  <c r="J16" i="96"/>
  <c r="A16" i="96"/>
  <c r="J15" i="96"/>
  <c r="A15" i="96"/>
  <c r="F14" i="96"/>
  <c r="E14" i="96"/>
  <c r="A14" i="96"/>
  <c r="F13" i="96"/>
  <c r="E13" i="96"/>
  <c r="A13" i="96"/>
  <c r="F12" i="96"/>
  <c r="E12" i="96"/>
  <c r="I11" i="96"/>
  <c r="F11" i="96"/>
  <c r="E11" i="96"/>
  <c r="J10" i="96"/>
  <c r="F10" i="96"/>
  <c r="E10" i="96"/>
  <c r="J9" i="96"/>
  <c r="F9" i="96"/>
  <c r="E9" i="96"/>
  <c r="A9" i="96"/>
  <c r="J8" i="96"/>
  <c r="F8" i="96"/>
  <c r="E8" i="96"/>
  <c r="A8" i="96"/>
  <c r="I7" i="96"/>
  <c r="F7" i="96"/>
  <c r="E7" i="96"/>
  <c r="A7" i="96"/>
  <c r="J6" i="96"/>
  <c r="F6" i="96"/>
  <c r="E6" i="96"/>
  <c r="J5" i="96"/>
  <c r="F5" i="96"/>
  <c r="E5" i="96"/>
  <c r="J4" i="96"/>
  <c r="I3" i="96"/>
  <c r="F3" i="96"/>
  <c r="E3" i="96"/>
  <c r="A1" i="96"/>
  <c r="P1" i="19" s="1"/>
  <c r="J43" i="95"/>
  <c r="E43" i="95"/>
  <c r="J42" i="95"/>
  <c r="E42" i="95"/>
  <c r="J41" i="95"/>
  <c r="E41" i="95"/>
  <c r="J40" i="95"/>
  <c r="E40" i="95"/>
  <c r="J39" i="95"/>
  <c r="E39" i="95"/>
  <c r="J38" i="95"/>
  <c r="J37" i="95"/>
  <c r="A37" i="95"/>
  <c r="J36" i="95"/>
  <c r="E36" i="95"/>
  <c r="A36" i="95"/>
  <c r="J35" i="95"/>
  <c r="E35" i="95"/>
  <c r="A35" i="95"/>
  <c r="J34" i="95"/>
  <c r="E34" i="95"/>
  <c r="A34" i="95"/>
  <c r="D33" i="95"/>
  <c r="A33" i="95"/>
  <c r="E32" i="95"/>
  <c r="A32" i="95"/>
  <c r="J31" i="95"/>
  <c r="E31" i="95"/>
  <c r="A31" i="95"/>
  <c r="J30" i="95"/>
  <c r="E30" i="95"/>
  <c r="A30" i="95"/>
  <c r="J29" i="95"/>
  <c r="D29" i="95"/>
  <c r="A29" i="95"/>
  <c r="J28" i="95"/>
  <c r="A28" i="95"/>
  <c r="J27" i="95"/>
  <c r="A27" i="95"/>
  <c r="J26" i="95"/>
  <c r="A26" i="95"/>
  <c r="J25" i="95"/>
  <c r="D25" i="95"/>
  <c r="A25" i="95"/>
  <c r="J24" i="95"/>
  <c r="A24" i="95"/>
  <c r="J23" i="95"/>
  <c r="A23" i="95"/>
  <c r="J22" i="95"/>
  <c r="A22" i="95"/>
  <c r="J21" i="95"/>
  <c r="F21" i="95"/>
  <c r="D21" i="95"/>
  <c r="A21" i="95"/>
  <c r="J20" i="95"/>
  <c r="F20" i="95"/>
  <c r="D20" i="95"/>
  <c r="A20" i="95"/>
  <c r="J19" i="95"/>
  <c r="F19" i="95"/>
  <c r="D19" i="95"/>
  <c r="A19" i="95"/>
  <c r="J18" i="95"/>
  <c r="F18" i="95"/>
  <c r="D18" i="95"/>
  <c r="A18" i="95"/>
  <c r="J17" i="95"/>
  <c r="A17" i="95"/>
  <c r="J16" i="95"/>
  <c r="A16" i="95"/>
  <c r="J15" i="95"/>
  <c r="A15" i="95"/>
  <c r="F14" i="95"/>
  <c r="E14" i="95"/>
  <c r="A14" i="95"/>
  <c r="F13" i="95"/>
  <c r="E13" i="95"/>
  <c r="A13" i="95"/>
  <c r="F12" i="95"/>
  <c r="E12" i="95"/>
  <c r="I11" i="95"/>
  <c r="F11" i="95"/>
  <c r="E11" i="95"/>
  <c r="J10" i="95"/>
  <c r="F10" i="95"/>
  <c r="E10" i="95"/>
  <c r="J9" i="95"/>
  <c r="F9" i="95"/>
  <c r="E9" i="95"/>
  <c r="A9" i="95"/>
  <c r="J8" i="95"/>
  <c r="F8" i="95"/>
  <c r="E8" i="95"/>
  <c r="A8" i="95"/>
  <c r="I7" i="95"/>
  <c r="F7" i="95"/>
  <c r="E7" i="95"/>
  <c r="A7" i="95"/>
  <c r="J6" i="95"/>
  <c r="F6" i="95"/>
  <c r="E6" i="95"/>
  <c r="J5" i="95"/>
  <c r="F5" i="95"/>
  <c r="E5" i="95"/>
  <c r="J4" i="95"/>
  <c r="I3" i="95"/>
  <c r="F3" i="95"/>
  <c r="E3" i="95"/>
  <c r="A1" i="95"/>
  <c r="N1" i="19" s="1"/>
  <c r="J43" i="94"/>
  <c r="E43" i="94"/>
  <c r="J42" i="94"/>
  <c r="E42" i="94"/>
  <c r="J41" i="94"/>
  <c r="E41" i="94"/>
  <c r="J40" i="94"/>
  <c r="E40" i="94"/>
  <c r="J39" i="94"/>
  <c r="E39" i="94"/>
  <c r="J38" i="94"/>
  <c r="J37" i="94"/>
  <c r="A37" i="94"/>
  <c r="J36" i="94"/>
  <c r="E36" i="94"/>
  <c r="A36" i="94"/>
  <c r="J35" i="94"/>
  <c r="E35" i="94"/>
  <c r="A35" i="94"/>
  <c r="J34" i="94"/>
  <c r="E34" i="94"/>
  <c r="A34" i="94"/>
  <c r="D33" i="94"/>
  <c r="A33" i="94"/>
  <c r="E32" i="94"/>
  <c r="A32" i="94"/>
  <c r="J31" i="94"/>
  <c r="E31" i="94"/>
  <c r="A31" i="94"/>
  <c r="J30" i="94"/>
  <c r="E30" i="94"/>
  <c r="A30" i="94"/>
  <c r="J29" i="94"/>
  <c r="D29" i="94"/>
  <c r="A29" i="94"/>
  <c r="J28" i="94"/>
  <c r="A28" i="94"/>
  <c r="J27" i="94"/>
  <c r="A27" i="94"/>
  <c r="J26" i="94"/>
  <c r="A26" i="94"/>
  <c r="J25" i="94"/>
  <c r="D25" i="94"/>
  <c r="A25" i="94"/>
  <c r="J24" i="94"/>
  <c r="A24" i="94"/>
  <c r="J23" i="94"/>
  <c r="A23" i="94"/>
  <c r="J22" i="94"/>
  <c r="A22" i="94"/>
  <c r="J21" i="94"/>
  <c r="F21" i="94"/>
  <c r="D21" i="94"/>
  <c r="A21" i="94"/>
  <c r="J20" i="94"/>
  <c r="F20" i="94"/>
  <c r="D20" i="94"/>
  <c r="A20" i="94"/>
  <c r="J19" i="94"/>
  <c r="F19" i="94"/>
  <c r="D19" i="94"/>
  <c r="A19" i="94"/>
  <c r="J18" i="94"/>
  <c r="F18" i="94"/>
  <c r="D18" i="94"/>
  <c r="A18" i="94"/>
  <c r="J17" i="94"/>
  <c r="A17" i="94"/>
  <c r="J16" i="94"/>
  <c r="A16" i="94"/>
  <c r="J15" i="94"/>
  <c r="A15" i="94"/>
  <c r="F14" i="94"/>
  <c r="E14" i="94"/>
  <c r="A14" i="94"/>
  <c r="F13" i="94"/>
  <c r="E13" i="94"/>
  <c r="A13" i="94"/>
  <c r="F12" i="94"/>
  <c r="E12" i="94"/>
  <c r="I11" i="94"/>
  <c r="F11" i="94"/>
  <c r="E11" i="94"/>
  <c r="J10" i="94"/>
  <c r="F10" i="94"/>
  <c r="E10" i="94"/>
  <c r="J9" i="94"/>
  <c r="F9" i="94"/>
  <c r="E9" i="94"/>
  <c r="A9" i="94"/>
  <c r="J8" i="94"/>
  <c r="F8" i="94"/>
  <c r="E8" i="94"/>
  <c r="A8" i="94"/>
  <c r="I7" i="94"/>
  <c r="F7" i="94"/>
  <c r="E7" i="94"/>
  <c r="A7" i="94"/>
  <c r="J6" i="94"/>
  <c r="F6" i="94"/>
  <c r="E6" i="94"/>
  <c r="J5" i="94"/>
  <c r="F5" i="94"/>
  <c r="E5" i="94"/>
  <c r="J4" i="94"/>
  <c r="I3" i="94"/>
  <c r="F3" i="94"/>
  <c r="E3" i="94"/>
  <c r="A1" i="94"/>
  <c r="L1" i="19" s="1"/>
  <c r="J43" i="93"/>
  <c r="E43" i="93"/>
  <c r="J42" i="93"/>
  <c r="E42" i="93"/>
  <c r="J41" i="93"/>
  <c r="E41" i="93"/>
  <c r="J40" i="93"/>
  <c r="E40" i="93"/>
  <c r="J39" i="93"/>
  <c r="E39" i="93"/>
  <c r="J38" i="93"/>
  <c r="J37" i="93"/>
  <c r="A37" i="93"/>
  <c r="J36" i="93"/>
  <c r="E36" i="93"/>
  <c r="A36" i="93"/>
  <c r="J35" i="93"/>
  <c r="E35" i="93"/>
  <c r="A35" i="93"/>
  <c r="J34" i="93"/>
  <c r="E34" i="93"/>
  <c r="A34" i="93"/>
  <c r="D33" i="93"/>
  <c r="A33" i="93"/>
  <c r="E32" i="93"/>
  <c r="A32" i="93"/>
  <c r="J31" i="93"/>
  <c r="E31" i="93"/>
  <c r="A31" i="93"/>
  <c r="J30" i="93"/>
  <c r="E30" i="93"/>
  <c r="A30" i="93"/>
  <c r="J29" i="93"/>
  <c r="D29" i="93"/>
  <c r="A29" i="93"/>
  <c r="J28" i="93"/>
  <c r="A28" i="93"/>
  <c r="J27" i="93"/>
  <c r="A27" i="93"/>
  <c r="J26" i="93"/>
  <c r="A26" i="93"/>
  <c r="J25" i="93"/>
  <c r="D25" i="93"/>
  <c r="A25" i="93"/>
  <c r="J24" i="93"/>
  <c r="A24" i="93"/>
  <c r="J23" i="93"/>
  <c r="A23" i="93"/>
  <c r="J22" i="93"/>
  <c r="A22" i="93"/>
  <c r="J21" i="93"/>
  <c r="F21" i="93"/>
  <c r="D21" i="93"/>
  <c r="A21" i="93"/>
  <c r="J20" i="93"/>
  <c r="F20" i="93"/>
  <c r="D20" i="93"/>
  <c r="A20" i="93"/>
  <c r="J19" i="93"/>
  <c r="F19" i="93"/>
  <c r="D19" i="93"/>
  <c r="A19" i="93"/>
  <c r="J18" i="93"/>
  <c r="F18" i="93"/>
  <c r="D18" i="93"/>
  <c r="A18" i="93"/>
  <c r="J17" i="93"/>
  <c r="A17" i="93"/>
  <c r="J16" i="93"/>
  <c r="A16" i="93"/>
  <c r="J15" i="93"/>
  <c r="A15" i="93"/>
  <c r="F14" i="93"/>
  <c r="E14" i="93"/>
  <c r="A14" i="93"/>
  <c r="F13" i="93"/>
  <c r="E13" i="93"/>
  <c r="A13" i="93"/>
  <c r="F12" i="93"/>
  <c r="E12" i="93"/>
  <c r="I11" i="93"/>
  <c r="F11" i="93"/>
  <c r="E11" i="93"/>
  <c r="J10" i="93"/>
  <c r="F10" i="93"/>
  <c r="E10" i="93"/>
  <c r="J9" i="93"/>
  <c r="F9" i="93"/>
  <c r="E9" i="93"/>
  <c r="A9" i="93"/>
  <c r="J8" i="93"/>
  <c r="F8" i="93"/>
  <c r="E8" i="93"/>
  <c r="A8" i="93"/>
  <c r="I7" i="93"/>
  <c r="F7" i="93"/>
  <c r="E7" i="93"/>
  <c r="A7" i="93"/>
  <c r="J6" i="93"/>
  <c r="F6" i="93"/>
  <c r="E6" i="93"/>
  <c r="J5" i="93"/>
  <c r="F5" i="93"/>
  <c r="E5" i="93"/>
  <c r="J4" i="93"/>
  <c r="I3" i="93"/>
  <c r="F3" i="93"/>
  <c r="E3" i="93"/>
  <c r="A1" i="93"/>
  <c r="J1" i="19" s="1"/>
  <c r="J43" i="92"/>
  <c r="E43" i="92"/>
  <c r="J42" i="92"/>
  <c r="E42" i="92"/>
  <c r="J41" i="92"/>
  <c r="E41" i="92"/>
  <c r="J40" i="92"/>
  <c r="E40" i="92"/>
  <c r="J39" i="92"/>
  <c r="E39" i="92"/>
  <c r="J38" i="92"/>
  <c r="J37" i="92"/>
  <c r="A37" i="92"/>
  <c r="J36" i="92"/>
  <c r="E36" i="92"/>
  <c r="A36" i="92"/>
  <c r="J35" i="92"/>
  <c r="E35" i="92"/>
  <c r="A35" i="92"/>
  <c r="J34" i="92"/>
  <c r="E34" i="92"/>
  <c r="A34" i="92"/>
  <c r="D33" i="92"/>
  <c r="A33" i="92"/>
  <c r="E32" i="92"/>
  <c r="A32" i="92"/>
  <c r="J31" i="92"/>
  <c r="E31" i="92"/>
  <c r="A31" i="92"/>
  <c r="J30" i="92"/>
  <c r="E30" i="92"/>
  <c r="A30" i="92"/>
  <c r="J29" i="92"/>
  <c r="D29" i="92"/>
  <c r="A29" i="92"/>
  <c r="J28" i="92"/>
  <c r="A28" i="92"/>
  <c r="J27" i="92"/>
  <c r="A27" i="92"/>
  <c r="J26" i="92"/>
  <c r="A26" i="92"/>
  <c r="J25" i="92"/>
  <c r="D25" i="92"/>
  <c r="A25" i="92"/>
  <c r="J24" i="92"/>
  <c r="A24" i="92"/>
  <c r="J23" i="92"/>
  <c r="A23" i="92"/>
  <c r="J22" i="92"/>
  <c r="A22" i="92"/>
  <c r="J21" i="92"/>
  <c r="F21" i="92"/>
  <c r="D21" i="92"/>
  <c r="A21" i="92"/>
  <c r="J20" i="92"/>
  <c r="F20" i="92"/>
  <c r="D20" i="92"/>
  <c r="A20" i="92"/>
  <c r="J19" i="92"/>
  <c r="F19" i="92"/>
  <c r="D19" i="92"/>
  <c r="A19" i="92"/>
  <c r="J18" i="92"/>
  <c r="F18" i="92"/>
  <c r="D18" i="92"/>
  <c r="A18" i="92"/>
  <c r="J17" i="92"/>
  <c r="A17" i="92"/>
  <c r="J16" i="92"/>
  <c r="A16" i="92"/>
  <c r="J15" i="92"/>
  <c r="A15" i="92"/>
  <c r="F14" i="92"/>
  <c r="E14" i="92"/>
  <c r="A14" i="92"/>
  <c r="F13" i="92"/>
  <c r="E13" i="92"/>
  <c r="A13" i="92"/>
  <c r="F12" i="92"/>
  <c r="E12" i="92"/>
  <c r="I11" i="92"/>
  <c r="F11" i="92"/>
  <c r="E11" i="92"/>
  <c r="J10" i="92"/>
  <c r="F10" i="92"/>
  <c r="E10" i="92"/>
  <c r="J9" i="92"/>
  <c r="F9" i="92"/>
  <c r="E9" i="92"/>
  <c r="A9" i="92"/>
  <c r="J8" i="92"/>
  <c r="F8" i="92"/>
  <c r="E8" i="92"/>
  <c r="A8" i="92"/>
  <c r="I7" i="92"/>
  <c r="F7" i="92"/>
  <c r="E7" i="92"/>
  <c r="A7" i="92"/>
  <c r="J6" i="92"/>
  <c r="F6" i="92"/>
  <c r="E6" i="92"/>
  <c r="J5" i="92"/>
  <c r="F5" i="92"/>
  <c r="E5" i="92"/>
  <c r="J4" i="92"/>
  <c r="I3" i="92"/>
  <c r="F3" i="92"/>
  <c r="E3" i="92"/>
  <c r="A1" i="92"/>
  <c r="H1" i="19" s="1"/>
  <c r="J43" i="91"/>
  <c r="E43" i="91"/>
  <c r="J42" i="91"/>
  <c r="E42" i="91"/>
  <c r="J41" i="91"/>
  <c r="E41" i="91"/>
  <c r="J40" i="91"/>
  <c r="E40" i="91"/>
  <c r="J39" i="91"/>
  <c r="E39" i="91"/>
  <c r="J38" i="91"/>
  <c r="J37" i="91"/>
  <c r="A37" i="91"/>
  <c r="J36" i="91"/>
  <c r="E36" i="91"/>
  <c r="A36" i="91"/>
  <c r="J35" i="91"/>
  <c r="E35" i="91"/>
  <c r="A35" i="91"/>
  <c r="J34" i="91"/>
  <c r="E34" i="91"/>
  <c r="A34" i="91"/>
  <c r="D33" i="91"/>
  <c r="A33" i="91"/>
  <c r="E32" i="91"/>
  <c r="A32" i="91"/>
  <c r="J31" i="91"/>
  <c r="E31" i="91"/>
  <c r="A31" i="91"/>
  <c r="J30" i="91"/>
  <c r="E30" i="91"/>
  <c r="A30" i="91"/>
  <c r="J29" i="91"/>
  <c r="D29" i="91"/>
  <c r="A29" i="91"/>
  <c r="J28" i="91"/>
  <c r="A28" i="91"/>
  <c r="J27" i="91"/>
  <c r="A27" i="91"/>
  <c r="J26" i="91"/>
  <c r="A26" i="91"/>
  <c r="J25" i="91"/>
  <c r="D25" i="91"/>
  <c r="A25" i="91"/>
  <c r="J24" i="91"/>
  <c r="A24" i="91"/>
  <c r="J23" i="91"/>
  <c r="A23" i="91"/>
  <c r="J22" i="91"/>
  <c r="A22" i="91"/>
  <c r="J21" i="91"/>
  <c r="F21" i="91"/>
  <c r="D21" i="91"/>
  <c r="A21" i="91"/>
  <c r="J20" i="91"/>
  <c r="F20" i="91"/>
  <c r="D20" i="91"/>
  <c r="A20" i="91"/>
  <c r="J19" i="91"/>
  <c r="F19" i="91"/>
  <c r="D19" i="91"/>
  <c r="A19" i="91"/>
  <c r="J18" i="91"/>
  <c r="F18" i="91"/>
  <c r="D18" i="91"/>
  <c r="A18" i="91"/>
  <c r="J17" i="91"/>
  <c r="A17" i="91"/>
  <c r="J16" i="91"/>
  <c r="A16" i="91"/>
  <c r="J15" i="91"/>
  <c r="A15" i="91"/>
  <c r="F14" i="91"/>
  <c r="E14" i="91"/>
  <c r="A14" i="91"/>
  <c r="F13" i="91"/>
  <c r="E13" i="91"/>
  <c r="A13" i="91"/>
  <c r="F12" i="91"/>
  <c r="E12" i="91"/>
  <c r="I11" i="91"/>
  <c r="F11" i="91"/>
  <c r="E11" i="91"/>
  <c r="J10" i="91"/>
  <c r="F10" i="91"/>
  <c r="E10" i="91"/>
  <c r="J9" i="91"/>
  <c r="F9" i="91"/>
  <c r="E9" i="91"/>
  <c r="A9" i="91"/>
  <c r="J8" i="91"/>
  <c r="F8" i="91"/>
  <c r="E8" i="91"/>
  <c r="A8" i="91"/>
  <c r="I7" i="91"/>
  <c r="F7" i="91"/>
  <c r="E7" i="91"/>
  <c r="A7" i="91"/>
  <c r="J6" i="91"/>
  <c r="F6" i="91"/>
  <c r="E6" i="91"/>
  <c r="J5" i="91"/>
  <c r="F5" i="91"/>
  <c r="E5" i="91"/>
  <c r="J4" i="91"/>
  <c r="I3" i="91"/>
  <c r="F3" i="91"/>
  <c r="E3" i="91"/>
  <c r="A1" i="91"/>
  <c r="F1" i="19" s="1"/>
  <c r="J43" i="90"/>
  <c r="E43" i="90"/>
  <c r="J42" i="90"/>
  <c r="E42" i="90"/>
  <c r="J41" i="90"/>
  <c r="E41" i="90"/>
  <c r="J40" i="90"/>
  <c r="E40" i="90"/>
  <c r="J39" i="90"/>
  <c r="E39" i="90"/>
  <c r="J38" i="90"/>
  <c r="J37" i="90"/>
  <c r="A37" i="90"/>
  <c r="J36" i="90"/>
  <c r="E36" i="90"/>
  <c r="A36" i="90"/>
  <c r="J35" i="90"/>
  <c r="E35" i="90"/>
  <c r="A35" i="90"/>
  <c r="J34" i="90"/>
  <c r="E34" i="90"/>
  <c r="A34" i="90"/>
  <c r="D33" i="90"/>
  <c r="A33" i="90"/>
  <c r="E32" i="90"/>
  <c r="A32" i="90"/>
  <c r="J31" i="90"/>
  <c r="E31" i="90"/>
  <c r="A31" i="90"/>
  <c r="J30" i="90"/>
  <c r="E30" i="90"/>
  <c r="A30" i="90"/>
  <c r="J29" i="90"/>
  <c r="D29" i="90"/>
  <c r="A29" i="90"/>
  <c r="J28" i="90"/>
  <c r="A28" i="90"/>
  <c r="J27" i="90"/>
  <c r="A27" i="90"/>
  <c r="J26" i="90"/>
  <c r="A26" i="90"/>
  <c r="J25" i="90"/>
  <c r="D25" i="90"/>
  <c r="A25" i="90"/>
  <c r="J24" i="90"/>
  <c r="A24" i="90"/>
  <c r="J23" i="90"/>
  <c r="A23" i="90"/>
  <c r="J22" i="90"/>
  <c r="A22" i="90"/>
  <c r="J21" i="90"/>
  <c r="F21" i="90"/>
  <c r="D21" i="90"/>
  <c r="A21" i="90"/>
  <c r="J20" i="90"/>
  <c r="F20" i="90"/>
  <c r="D20" i="90"/>
  <c r="A20" i="90"/>
  <c r="J19" i="90"/>
  <c r="F19" i="90"/>
  <c r="D19" i="90"/>
  <c r="A19" i="90"/>
  <c r="J18" i="90"/>
  <c r="F18" i="90"/>
  <c r="D18" i="90"/>
  <c r="A18" i="90"/>
  <c r="J17" i="90"/>
  <c r="A17" i="90"/>
  <c r="J16" i="90"/>
  <c r="A16" i="90"/>
  <c r="J15" i="90"/>
  <c r="A15" i="90"/>
  <c r="F14" i="90"/>
  <c r="E14" i="90"/>
  <c r="A14" i="90"/>
  <c r="F13" i="90"/>
  <c r="E13" i="90"/>
  <c r="A13" i="90"/>
  <c r="F12" i="90"/>
  <c r="E12" i="90"/>
  <c r="I11" i="90"/>
  <c r="F11" i="90"/>
  <c r="E11" i="90"/>
  <c r="J10" i="90"/>
  <c r="F10" i="90"/>
  <c r="E10" i="90"/>
  <c r="J9" i="90"/>
  <c r="F9" i="90"/>
  <c r="E9" i="90"/>
  <c r="A9" i="90"/>
  <c r="J8" i="90"/>
  <c r="F8" i="90"/>
  <c r="E8" i="90"/>
  <c r="A8" i="90"/>
  <c r="I7" i="90"/>
  <c r="F7" i="90"/>
  <c r="E7" i="90"/>
  <c r="A7" i="90"/>
  <c r="J6" i="90"/>
  <c r="F6" i="90"/>
  <c r="E6" i="90"/>
  <c r="J5" i="90"/>
  <c r="F5" i="90"/>
  <c r="E5" i="90"/>
  <c r="J4" i="90"/>
  <c r="I3" i="90"/>
  <c r="F3" i="90"/>
  <c r="E3" i="90"/>
  <c r="A1" i="90"/>
  <c r="D1" i="19" s="1"/>
  <c r="K29" i="17"/>
  <c r="K26" i="17"/>
  <c r="K25" i="17"/>
  <c r="J31" i="17"/>
  <c r="J30" i="17"/>
  <c r="J29" i="17"/>
  <c r="J28" i="17"/>
  <c r="J27" i="17"/>
  <c r="J26" i="17"/>
  <c r="J25" i="17"/>
  <c r="K24" i="17"/>
  <c r="K23" i="17"/>
  <c r="K22" i="17"/>
  <c r="K21" i="17"/>
  <c r="K16" i="17"/>
  <c r="K17" i="17"/>
  <c r="K18" i="17"/>
  <c r="K19" i="17"/>
  <c r="K20" i="17"/>
  <c r="J24" i="17"/>
  <c r="J23" i="17"/>
  <c r="J22" i="17"/>
  <c r="J21" i="17"/>
  <c r="J16" i="17"/>
  <c r="J17" i="17"/>
  <c r="J18" i="17"/>
  <c r="J19" i="17"/>
  <c r="J20" i="17"/>
  <c r="J15" i="17"/>
  <c r="I7" i="17"/>
  <c r="I3" i="17"/>
  <c r="F21" i="17"/>
  <c r="F20" i="17"/>
  <c r="F19" i="17"/>
  <c r="F18" i="17"/>
  <c r="D21" i="17"/>
  <c r="D20" i="17"/>
  <c r="D19" i="17"/>
  <c r="D18" i="17"/>
  <c r="E6" i="17"/>
  <c r="F6" i="17"/>
  <c r="E7" i="17"/>
  <c r="F7" i="17"/>
  <c r="E8" i="17"/>
  <c r="F8" i="17"/>
  <c r="E9" i="17"/>
  <c r="F9" i="17"/>
  <c r="E10" i="17"/>
  <c r="F10" i="17"/>
  <c r="E11" i="17"/>
  <c r="F11" i="17"/>
  <c r="E12" i="17"/>
  <c r="F12" i="17"/>
  <c r="E13" i="17"/>
  <c r="F13" i="17"/>
  <c r="E14" i="17"/>
  <c r="F14" i="17"/>
  <c r="F5" i="17"/>
  <c r="E5" i="17"/>
  <c r="F3" i="17"/>
  <c r="E3" i="17"/>
  <c r="E43" i="12"/>
  <c r="F43" i="12"/>
  <c r="G43" i="12"/>
  <c r="H43" i="12"/>
  <c r="I43" i="12"/>
  <c r="J43" i="12"/>
  <c r="K43" i="12"/>
  <c r="L43" i="12"/>
  <c r="M43" i="12"/>
  <c r="N43" i="12"/>
  <c r="O43" i="12"/>
  <c r="P43" i="12"/>
  <c r="Q43" i="12"/>
  <c r="R43" i="12"/>
  <c r="K31" i="103" s="1"/>
  <c r="D43" i="12"/>
  <c r="K31" i="17" s="1"/>
  <c r="B50" i="19"/>
  <c r="A52" i="19"/>
  <c r="B30" i="20" s="1"/>
  <c r="A51" i="19"/>
  <c r="B29" i="20" s="1"/>
  <c r="A50" i="19"/>
  <c r="B28" i="20" s="1"/>
  <c r="A48" i="19"/>
  <c r="B26" i="20" s="1"/>
  <c r="A49" i="19"/>
  <c r="B27" i="20" s="1"/>
  <c r="A20" i="19"/>
  <c r="A19" i="19"/>
  <c r="A18" i="19"/>
  <c r="E38" i="3"/>
  <c r="F38" i="3"/>
  <c r="G38" i="3"/>
  <c r="H38" i="3"/>
  <c r="I38" i="3"/>
  <c r="J38" i="3"/>
  <c r="G21" i="95" s="1"/>
  <c r="K38" i="3"/>
  <c r="L38" i="3"/>
  <c r="M38" i="3"/>
  <c r="N38" i="3"/>
  <c r="O38" i="3"/>
  <c r="P38" i="3"/>
  <c r="Q38" i="3"/>
  <c r="R38" i="3"/>
  <c r="D38" i="3"/>
  <c r="G21" i="17" s="1"/>
  <c r="E33" i="3"/>
  <c r="F33" i="3"/>
  <c r="G33" i="3"/>
  <c r="H33" i="3"/>
  <c r="I33" i="3"/>
  <c r="J33" i="3"/>
  <c r="G20" i="95" s="1"/>
  <c r="K33" i="3"/>
  <c r="L33" i="3"/>
  <c r="M33" i="3"/>
  <c r="N33" i="3"/>
  <c r="O33" i="3"/>
  <c r="P33" i="3"/>
  <c r="Q33" i="3"/>
  <c r="R33" i="3"/>
  <c r="D33" i="3"/>
  <c r="G20" i="17" s="1"/>
  <c r="E28" i="3"/>
  <c r="F28" i="3"/>
  <c r="G28" i="3"/>
  <c r="H28" i="3"/>
  <c r="I28" i="3"/>
  <c r="J28" i="3"/>
  <c r="G19" i="95" s="1"/>
  <c r="K28" i="3"/>
  <c r="L28" i="3"/>
  <c r="M28" i="3"/>
  <c r="N28" i="3"/>
  <c r="O28" i="3"/>
  <c r="P28" i="3"/>
  <c r="Q28" i="3"/>
  <c r="R28" i="3"/>
  <c r="D28" i="3"/>
  <c r="G19" i="17" s="1"/>
  <c r="E23" i="3"/>
  <c r="F23" i="3"/>
  <c r="G23" i="3"/>
  <c r="H23" i="3"/>
  <c r="I23" i="3"/>
  <c r="J23" i="3"/>
  <c r="G18" i="95" s="1"/>
  <c r="K23" i="3"/>
  <c r="L23" i="3"/>
  <c r="M23" i="3"/>
  <c r="N23" i="3"/>
  <c r="O23" i="3"/>
  <c r="P23" i="3"/>
  <c r="Q23" i="3"/>
  <c r="R23" i="3"/>
  <c r="D23" i="3"/>
  <c r="G18" i="17" s="1"/>
  <c r="A17" i="19"/>
  <c r="B48" i="19"/>
  <c r="B49" i="19"/>
  <c r="A45" i="89" l="1"/>
  <c r="A89" i="89"/>
  <c r="A133" i="89"/>
  <c r="A12" i="89"/>
  <c r="A56" i="89"/>
  <c r="A100" i="89"/>
  <c r="A144" i="89"/>
  <c r="A23" i="89"/>
  <c r="A67" i="89"/>
  <c r="A111" i="89"/>
  <c r="A155" i="89"/>
  <c r="A34" i="89"/>
  <c r="A78" i="89"/>
  <c r="A122" i="89"/>
  <c r="B5" i="94"/>
  <c r="B5" i="102"/>
  <c r="B5" i="90"/>
  <c r="B5" i="100"/>
  <c r="B5" i="98"/>
  <c r="B5" i="91"/>
  <c r="B5" i="101"/>
  <c r="B5" i="97"/>
  <c r="B5" i="93"/>
  <c r="B5" i="92"/>
  <c r="B5" i="103"/>
  <c r="B5" i="99"/>
  <c r="B5" i="95"/>
  <c r="K31" i="99"/>
  <c r="V52" i="19"/>
  <c r="N52" i="19"/>
  <c r="K31" i="95"/>
  <c r="K31" i="91"/>
  <c r="F52" i="19"/>
  <c r="AB52" i="19"/>
  <c r="K31" i="102"/>
  <c r="T52" i="19"/>
  <c r="K31" i="98"/>
  <c r="K31" i="94"/>
  <c r="L52" i="19"/>
  <c r="K31" i="90"/>
  <c r="D52" i="19"/>
  <c r="Z52" i="19"/>
  <c r="K31" i="101"/>
  <c r="R52" i="19"/>
  <c r="K31" i="97"/>
  <c r="J52" i="19"/>
  <c r="K31" i="93"/>
  <c r="K31" i="100"/>
  <c r="X52" i="19"/>
  <c r="K31" i="96"/>
  <c r="P52" i="19"/>
  <c r="H52" i="19"/>
  <c r="K31" i="92"/>
  <c r="B52" i="19"/>
  <c r="J1" i="7"/>
  <c r="R1" i="7"/>
  <c r="H1" i="37"/>
  <c r="K1" i="37"/>
  <c r="O1" i="12"/>
  <c r="O1" i="37"/>
  <c r="G1" i="37"/>
  <c r="P1" i="37"/>
  <c r="G1" i="12"/>
  <c r="E1" i="37"/>
  <c r="I1" i="37"/>
  <c r="M1" i="37"/>
  <c r="Q1" i="37"/>
  <c r="L1" i="37"/>
  <c r="L1" i="12"/>
  <c r="F1" i="37"/>
  <c r="J1" i="37"/>
  <c r="N1" i="37"/>
  <c r="R1" i="37"/>
  <c r="K1" i="12"/>
  <c r="H1" i="12"/>
  <c r="P1" i="12"/>
  <c r="K1" i="7"/>
  <c r="E1" i="12"/>
  <c r="I1" i="12"/>
  <c r="M1" i="12"/>
  <c r="Q1" i="12"/>
  <c r="N1" i="7"/>
  <c r="F1" i="12"/>
  <c r="J1" i="12"/>
  <c r="N1" i="12"/>
  <c r="R1" i="12"/>
  <c r="L1" i="5"/>
  <c r="F1" i="7"/>
  <c r="O1" i="5"/>
  <c r="G1" i="7"/>
  <c r="O1" i="7"/>
  <c r="H1" i="7"/>
  <c r="L1" i="7"/>
  <c r="P1" i="7"/>
  <c r="G1" i="5"/>
  <c r="E1" i="7"/>
  <c r="I1" i="7"/>
  <c r="M1" i="7"/>
  <c r="Q1" i="7"/>
  <c r="H1" i="5"/>
  <c r="P1" i="5"/>
  <c r="E1" i="5"/>
  <c r="I1" i="5"/>
  <c r="M1" i="5"/>
  <c r="Q1" i="5"/>
  <c r="K1" i="5"/>
  <c r="F1" i="5"/>
  <c r="J1" i="5"/>
  <c r="N1" i="5"/>
  <c r="R1" i="5"/>
  <c r="I1" i="3"/>
  <c r="N1" i="3"/>
  <c r="M1" i="3"/>
  <c r="E1" i="3"/>
  <c r="Q1" i="3"/>
  <c r="F1" i="3"/>
  <c r="G1" i="3"/>
  <c r="K1" i="3"/>
  <c r="O1" i="3"/>
  <c r="J1" i="3"/>
  <c r="R1" i="3"/>
  <c r="H1" i="3"/>
  <c r="L1" i="3"/>
  <c r="P1" i="3"/>
  <c r="F1" i="15"/>
  <c r="N1" i="15"/>
  <c r="G1" i="15"/>
  <c r="O1" i="15"/>
  <c r="D1" i="15"/>
  <c r="H1" i="15"/>
  <c r="L1" i="15"/>
  <c r="P1" i="15"/>
  <c r="J1" i="15"/>
  <c r="K1" i="15"/>
  <c r="E1" i="15"/>
  <c r="I1" i="15"/>
  <c r="M1" i="15"/>
  <c r="Q1" i="15"/>
  <c r="P1" i="14"/>
  <c r="O1" i="14"/>
  <c r="N1" i="14"/>
  <c r="M1" i="14"/>
  <c r="L1" i="14"/>
  <c r="K1" i="14"/>
  <c r="J1" i="14"/>
  <c r="I1" i="14"/>
  <c r="H1" i="14"/>
  <c r="G1" i="14"/>
  <c r="F1" i="14"/>
  <c r="E1" i="14"/>
  <c r="D1" i="14"/>
  <c r="C1" i="14"/>
  <c r="R1" i="35"/>
  <c r="Q1" i="35"/>
  <c r="P1" i="35"/>
  <c r="O1" i="35"/>
  <c r="N1" i="35"/>
  <c r="M1" i="35"/>
  <c r="L1" i="35"/>
  <c r="K1" i="35"/>
  <c r="J1" i="35"/>
  <c r="I1" i="35"/>
  <c r="H1" i="35"/>
  <c r="G1" i="35"/>
  <c r="F1" i="35"/>
  <c r="E1" i="35"/>
  <c r="B5" i="96" l="1"/>
  <c r="AB20" i="19"/>
  <c r="AB19" i="19"/>
  <c r="AB18" i="19"/>
  <c r="AB17" i="19"/>
  <c r="AB7" i="19"/>
  <c r="AB8" i="19"/>
  <c r="AB9" i="19"/>
  <c r="AB10" i="19"/>
  <c r="AB11" i="19"/>
  <c r="AB12" i="19"/>
  <c r="AB13" i="19"/>
  <c r="AB14" i="19"/>
  <c r="AB15" i="19"/>
  <c r="AB6" i="19"/>
  <c r="AB4" i="19"/>
  <c r="Z4" i="19"/>
  <c r="X20" i="19"/>
  <c r="X19" i="19"/>
  <c r="X18" i="19"/>
  <c r="X17" i="19"/>
  <c r="X15" i="19"/>
  <c r="X14" i="19"/>
  <c r="X13" i="19"/>
  <c r="X12" i="19"/>
  <c r="X11" i="19"/>
  <c r="X10" i="19"/>
  <c r="X9" i="19"/>
  <c r="X8" i="19"/>
  <c r="X7" i="19"/>
  <c r="X6" i="19"/>
  <c r="X4" i="19"/>
  <c r="V20" i="19"/>
  <c r="V19" i="19"/>
  <c r="V18" i="19"/>
  <c r="V17" i="19"/>
  <c r="V15" i="19"/>
  <c r="V14" i="19"/>
  <c r="V13" i="19"/>
  <c r="V12" i="19"/>
  <c r="V11" i="19"/>
  <c r="V10" i="19"/>
  <c r="V9" i="19"/>
  <c r="V8" i="19"/>
  <c r="V7" i="19"/>
  <c r="V6" i="19"/>
  <c r="V4" i="19"/>
  <c r="T20" i="19"/>
  <c r="T19" i="19"/>
  <c r="T18" i="19"/>
  <c r="T17" i="19"/>
  <c r="T15" i="19"/>
  <c r="T14" i="19"/>
  <c r="T13" i="19"/>
  <c r="T12" i="19"/>
  <c r="T11" i="19"/>
  <c r="T10" i="19"/>
  <c r="T9" i="19"/>
  <c r="T8" i="19"/>
  <c r="T7" i="19"/>
  <c r="T6" i="19"/>
  <c r="T4" i="19"/>
  <c r="Z20" i="19"/>
  <c r="Z19" i="19"/>
  <c r="Z18" i="19"/>
  <c r="Z17" i="19"/>
  <c r="Z15" i="19"/>
  <c r="Z14" i="19"/>
  <c r="Z13" i="19"/>
  <c r="Z12" i="19"/>
  <c r="Z11" i="19"/>
  <c r="Z10" i="19"/>
  <c r="Z9" i="19"/>
  <c r="Z8" i="19"/>
  <c r="Z7" i="19"/>
  <c r="Z6" i="19"/>
  <c r="B4" i="98"/>
  <c r="B4" i="103"/>
  <c r="E43" i="17" l="1"/>
  <c r="G43" i="17"/>
  <c r="G40" i="17"/>
  <c r="G41" i="17"/>
  <c r="G42" i="17"/>
  <c r="G39" i="17"/>
  <c r="E40" i="17"/>
  <c r="E41" i="17"/>
  <c r="E42" i="17"/>
  <c r="K11" i="17"/>
  <c r="I11" i="17"/>
  <c r="K9" i="17"/>
  <c r="K10" i="17"/>
  <c r="J9" i="17"/>
  <c r="J10" i="17"/>
  <c r="K8" i="17"/>
  <c r="K6" i="17"/>
  <c r="J8" i="17"/>
  <c r="J5" i="17"/>
  <c r="J6" i="17"/>
  <c r="J4" i="17"/>
  <c r="E17" i="7"/>
  <c r="F17" i="7"/>
  <c r="G17" i="7"/>
  <c r="H17" i="7"/>
  <c r="I17" i="7"/>
  <c r="J17" i="7"/>
  <c r="K17" i="7"/>
  <c r="L17" i="7"/>
  <c r="M17" i="7"/>
  <c r="N17" i="7"/>
  <c r="O17" i="7"/>
  <c r="P17" i="7"/>
  <c r="Q17" i="7"/>
  <c r="R17" i="7"/>
  <c r="E15" i="7"/>
  <c r="F15" i="7"/>
  <c r="G15" i="7"/>
  <c r="H15" i="7"/>
  <c r="I15" i="7"/>
  <c r="J15" i="7"/>
  <c r="K15" i="7"/>
  <c r="L15" i="7"/>
  <c r="M15" i="7"/>
  <c r="N15" i="7"/>
  <c r="O15" i="7"/>
  <c r="P15" i="7"/>
  <c r="Q15" i="7"/>
  <c r="R15" i="7"/>
  <c r="E10" i="7"/>
  <c r="F10" i="7"/>
  <c r="F18" i="7" s="1"/>
  <c r="B10" i="91" s="1"/>
  <c r="G10" i="7"/>
  <c r="H10" i="7"/>
  <c r="I10" i="7"/>
  <c r="J10" i="7"/>
  <c r="J18" i="7" s="1"/>
  <c r="B10" i="95" s="1"/>
  <c r="K10" i="7"/>
  <c r="L10" i="7"/>
  <c r="M10" i="7"/>
  <c r="N10" i="7"/>
  <c r="N18" i="7" s="1"/>
  <c r="B10" i="99" s="1"/>
  <c r="O10" i="7"/>
  <c r="P10" i="7"/>
  <c r="Q10" i="7"/>
  <c r="R10" i="7"/>
  <c r="R18" i="7" s="1"/>
  <c r="B10" i="103" s="1"/>
  <c r="D15" i="7"/>
  <c r="D10" i="7"/>
  <c r="D17" i="7"/>
  <c r="A13" i="17"/>
  <c r="B13" i="17"/>
  <c r="P18" i="7" l="1"/>
  <c r="B10" i="101" s="1"/>
  <c r="L18" i="7"/>
  <c r="B10" i="97" s="1"/>
  <c r="H18" i="7"/>
  <c r="B10" i="93" s="1"/>
  <c r="B5" i="17"/>
  <c r="O18" i="7"/>
  <c r="B10" i="100" s="1"/>
  <c r="K18" i="7"/>
  <c r="G18" i="7"/>
  <c r="B10" i="92" s="1"/>
  <c r="Q18" i="7"/>
  <c r="M18" i="7"/>
  <c r="B10" i="98" s="1"/>
  <c r="I18" i="7"/>
  <c r="B10" i="94" s="1"/>
  <c r="E18" i="7"/>
  <c r="N34" i="19"/>
  <c r="Z34" i="19"/>
  <c r="R34" i="19"/>
  <c r="J34" i="19"/>
  <c r="V34" i="19"/>
  <c r="F34" i="19"/>
  <c r="P34" i="19"/>
  <c r="T34" i="19"/>
  <c r="L34" i="19"/>
  <c r="D18" i="7"/>
  <c r="A47" i="19"/>
  <c r="B25" i="20" s="1"/>
  <c r="A46" i="19"/>
  <c r="B24" i="20" s="1"/>
  <c r="A45" i="19"/>
  <c r="B23" i="20" s="1"/>
  <c r="A44" i="19"/>
  <c r="B22" i="20" s="1"/>
  <c r="A43" i="19"/>
  <c r="B21" i="20" s="1"/>
  <c r="A42" i="19"/>
  <c r="B20" i="20" s="1"/>
  <c r="A40" i="19"/>
  <c r="B18" i="20" s="1"/>
  <c r="A41" i="19"/>
  <c r="B19" i="20" s="1"/>
  <c r="A39" i="19"/>
  <c r="B17" i="20" s="1"/>
  <c r="A37" i="19"/>
  <c r="B15" i="20" s="1"/>
  <c r="A38" i="19"/>
  <c r="B16" i="20" s="1"/>
  <c r="A36" i="19"/>
  <c r="B14" i="20" s="1"/>
  <c r="B39" i="19"/>
  <c r="B7" i="20"/>
  <c r="B6" i="20"/>
  <c r="B5" i="20"/>
  <c r="B4" i="20"/>
  <c r="A16" i="19"/>
  <c r="B3" i="20" s="1"/>
  <c r="A7" i="19"/>
  <c r="A8" i="19"/>
  <c r="A9" i="19"/>
  <c r="A10" i="19"/>
  <c r="A11" i="19"/>
  <c r="A12" i="19"/>
  <c r="A13" i="19"/>
  <c r="A14" i="19"/>
  <c r="A15" i="19"/>
  <c r="A6" i="19"/>
  <c r="A5" i="19"/>
  <c r="B2" i="20" s="1"/>
  <c r="A4" i="19"/>
  <c r="A3" i="19"/>
  <c r="D20" i="19"/>
  <c r="F20" i="19"/>
  <c r="H20" i="19"/>
  <c r="J20" i="19"/>
  <c r="L20" i="19"/>
  <c r="N20" i="19"/>
  <c r="P20" i="19"/>
  <c r="R20" i="19"/>
  <c r="D19" i="19"/>
  <c r="F19" i="19"/>
  <c r="H19" i="19"/>
  <c r="J19" i="19"/>
  <c r="L19" i="19"/>
  <c r="N19" i="19"/>
  <c r="P19" i="19"/>
  <c r="R19" i="19"/>
  <c r="D18" i="19"/>
  <c r="F18" i="19"/>
  <c r="H18" i="19"/>
  <c r="J18" i="19"/>
  <c r="L18" i="19"/>
  <c r="N18" i="19"/>
  <c r="P18" i="19"/>
  <c r="R18" i="19"/>
  <c r="D17" i="19"/>
  <c r="F17" i="19"/>
  <c r="H17" i="19"/>
  <c r="J17" i="19"/>
  <c r="L17" i="19"/>
  <c r="N17" i="19"/>
  <c r="P17" i="19"/>
  <c r="R17" i="19"/>
  <c r="H34" i="19" l="1"/>
  <c r="AB34" i="19"/>
  <c r="B10" i="102"/>
  <c r="D34" i="19"/>
  <c r="B10" i="90"/>
  <c r="X34" i="19"/>
  <c r="B10" i="96"/>
  <c r="B10" i="17"/>
  <c r="B34" i="19"/>
  <c r="B20" i="19"/>
  <c r="B19" i="19"/>
  <c r="B18" i="19"/>
  <c r="B17" i="19"/>
  <c r="AF23" i="14"/>
  <c r="AF24" i="14"/>
  <c r="AF25" i="14"/>
  <c r="AF26" i="14"/>
  <c r="AF27" i="14"/>
  <c r="AF32" i="14"/>
  <c r="AF33" i="14"/>
  <c r="AF34" i="14"/>
  <c r="AF35" i="14"/>
  <c r="AF36" i="14"/>
  <c r="AF22" i="14"/>
  <c r="AF19" i="14"/>
  <c r="AF6" i="14"/>
  <c r="AF7" i="14"/>
  <c r="AF8" i="14"/>
  <c r="AF9" i="14"/>
  <c r="AF15" i="14"/>
  <c r="AF16" i="14"/>
  <c r="AF17" i="14"/>
  <c r="AF18" i="14"/>
  <c r="AF5" i="14"/>
  <c r="R18" i="35"/>
  <c r="Q18" i="35"/>
  <c r="P18" i="35"/>
  <c r="R11" i="35"/>
  <c r="Q11" i="35"/>
  <c r="P11" i="35"/>
  <c r="E35" i="17" l="1"/>
  <c r="E36" i="17"/>
  <c r="E34" i="17"/>
  <c r="A33" i="19"/>
  <c r="A32" i="19"/>
  <c r="A31" i="19"/>
  <c r="B23" i="19" l="1"/>
  <c r="K5" i="17"/>
  <c r="K4" i="17"/>
  <c r="B47" i="19"/>
  <c r="B46" i="19"/>
  <c r="B45" i="19"/>
  <c r="B44" i="19"/>
  <c r="B43" i="19"/>
  <c r="B42" i="19"/>
  <c r="B41" i="19"/>
  <c r="B40" i="19"/>
  <c r="B38" i="19"/>
  <c r="B37" i="19"/>
  <c r="B36" i="19"/>
  <c r="AB31" i="19"/>
  <c r="Z31" i="19"/>
  <c r="X31" i="19"/>
  <c r="V31" i="19"/>
  <c r="T31" i="19"/>
  <c r="R31" i="19"/>
  <c r="P31" i="19"/>
  <c r="N31" i="19"/>
  <c r="L31" i="19"/>
  <c r="J31" i="19"/>
  <c r="H31" i="19"/>
  <c r="F31" i="19"/>
  <c r="D31" i="19"/>
  <c r="B31" i="19"/>
  <c r="AB27" i="19"/>
  <c r="Z27" i="19"/>
  <c r="X27" i="19"/>
  <c r="V27" i="19"/>
  <c r="T27" i="19"/>
  <c r="R27" i="19"/>
  <c r="P27" i="19"/>
  <c r="N27" i="19"/>
  <c r="L27" i="19"/>
  <c r="J27" i="19"/>
  <c r="H27" i="19"/>
  <c r="F27" i="19"/>
  <c r="D27" i="19"/>
  <c r="B27" i="19"/>
  <c r="AB23" i="19"/>
  <c r="Z23" i="19"/>
  <c r="X23" i="19"/>
  <c r="V23" i="19"/>
  <c r="T23" i="19"/>
  <c r="R23" i="19"/>
  <c r="P23" i="19"/>
  <c r="N23" i="19"/>
  <c r="L23" i="19"/>
  <c r="J23" i="19"/>
  <c r="H23" i="19"/>
  <c r="F23" i="19"/>
  <c r="D23" i="19"/>
  <c r="R4" i="19"/>
  <c r="P4" i="19"/>
  <c r="N4" i="19"/>
  <c r="L4" i="19"/>
  <c r="J4" i="19"/>
  <c r="H4" i="19"/>
  <c r="F4" i="19"/>
  <c r="D4" i="19"/>
  <c r="B4" i="19"/>
  <c r="A1" i="17"/>
  <c r="B1" i="19" s="1"/>
  <c r="B4" i="92"/>
  <c r="G11" i="5"/>
  <c r="G19" i="5"/>
  <c r="B8" i="92" s="1"/>
  <c r="G27" i="5"/>
  <c r="B9" i="92" s="1"/>
  <c r="B4" i="93"/>
  <c r="H11" i="5"/>
  <c r="H19" i="5"/>
  <c r="B8" i="93" s="1"/>
  <c r="H27" i="5"/>
  <c r="B9" i="93" s="1"/>
  <c r="B4" i="94"/>
  <c r="I11" i="5"/>
  <c r="I19" i="5"/>
  <c r="B8" i="94" s="1"/>
  <c r="I27" i="5"/>
  <c r="B9" i="94" s="1"/>
  <c r="B4" i="95"/>
  <c r="J11" i="5"/>
  <c r="J19" i="5"/>
  <c r="B8" i="95" s="1"/>
  <c r="J27" i="5"/>
  <c r="B9" i="95" s="1"/>
  <c r="B4" i="96"/>
  <c r="K11" i="5"/>
  <c r="K19" i="5"/>
  <c r="B8" i="96" s="1"/>
  <c r="K27" i="5"/>
  <c r="B9" i="96" s="1"/>
  <c r="B4" i="97"/>
  <c r="L11" i="5"/>
  <c r="L19" i="5"/>
  <c r="B8" i="97" s="1"/>
  <c r="L27" i="5"/>
  <c r="B9" i="97" s="1"/>
  <c r="D11" i="5"/>
  <c r="D19" i="5"/>
  <c r="B8" i="17" s="1"/>
  <c r="D27" i="5"/>
  <c r="B4" i="90"/>
  <c r="E11" i="5"/>
  <c r="E19" i="5"/>
  <c r="B8" i="90" s="1"/>
  <c r="E27" i="5"/>
  <c r="B9" i="90" s="1"/>
  <c r="B4" i="91"/>
  <c r="F11" i="5"/>
  <c r="F19" i="5"/>
  <c r="B8" i="91" s="1"/>
  <c r="F27" i="5"/>
  <c r="B9" i="91" s="1"/>
  <c r="B14" i="17"/>
  <c r="B15" i="17"/>
  <c r="B16" i="17"/>
  <c r="B17" i="17"/>
  <c r="B18" i="17"/>
  <c r="B19" i="17"/>
  <c r="B20" i="17"/>
  <c r="B21" i="17"/>
  <c r="B22" i="17"/>
  <c r="B23" i="17"/>
  <c r="B24" i="17"/>
  <c r="B25" i="17"/>
  <c r="B26" i="17"/>
  <c r="B27" i="17"/>
  <c r="B28" i="17"/>
  <c r="B29" i="17"/>
  <c r="B30" i="17"/>
  <c r="B31" i="17"/>
  <c r="B32" i="17"/>
  <c r="B33" i="17"/>
  <c r="B34" i="17"/>
  <c r="B35" i="17"/>
  <c r="B37" i="17"/>
  <c r="B36" i="17"/>
  <c r="K34" i="17"/>
  <c r="K35" i="17"/>
  <c r="K36" i="17"/>
  <c r="K37" i="17"/>
  <c r="K38" i="17"/>
  <c r="K39" i="17"/>
  <c r="K40" i="17"/>
  <c r="K41" i="17"/>
  <c r="K42" i="17"/>
  <c r="K43" i="17"/>
  <c r="K15" i="17"/>
  <c r="AQ18" i="35"/>
  <c r="AP18" i="35"/>
  <c r="AO18" i="35"/>
  <c r="AK18" i="35"/>
  <c r="AJ18" i="35"/>
  <c r="AI18" i="35"/>
  <c r="AH18" i="35"/>
  <c r="O18" i="35"/>
  <c r="N18" i="35"/>
  <c r="M18" i="35"/>
  <c r="L18" i="35"/>
  <c r="K18" i="35"/>
  <c r="J18" i="35"/>
  <c r="I18" i="35"/>
  <c r="H18" i="35"/>
  <c r="G18" i="35"/>
  <c r="F18" i="35"/>
  <c r="E18" i="35"/>
  <c r="D18" i="35"/>
  <c r="AI11" i="35"/>
  <c r="AJ11" i="35"/>
  <c r="AK11" i="35"/>
  <c r="AO11" i="35"/>
  <c r="AP11" i="35"/>
  <c r="AQ11" i="35"/>
  <c r="AH11" i="35"/>
  <c r="E11" i="35"/>
  <c r="F11" i="35"/>
  <c r="G11" i="35"/>
  <c r="H11" i="35"/>
  <c r="I11" i="35"/>
  <c r="J11" i="35"/>
  <c r="K11" i="35"/>
  <c r="L11" i="35"/>
  <c r="M11" i="35"/>
  <c r="N11" i="35"/>
  <c r="O11" i="35"/>
  <c r="D11" i="35"/>
  <c r="R27" i="5"/>
  <c r="B9" i="103" s="1"/>
  <c r="R19" i="5"/>
  <c r="B8" i="103" s="1"/>
  <c r="R11" i="5"/>
  <c r="Q27" i="5"/>
  <c r="B9" i="102" s="1"/>
  <c r="Q19" i="5"/>
  <c r="B8" i="102" s="1"/>
  <c r="Q11" i="5"/>
  <c r="P27" i="5"/>
  <c r="B9" i="101" s="1"/>
  <c r="P19" i="5"/>
  <c r="B8" i="101" s="1"/>
  <c r="P11" i="5"/>
  <c r="B4" i="102"/>
  <c r="O27" i="5"/>
  <c r="B9" i="100" s="1"/>
  <c r="O19" i="5"/>
  <c r="B8" i="100" s="1"/>
  <c r="O11" i="5"/>
  <c r="B4" i="101"/>
  <c r="N27" i="5"/>
  <c r="B9" i="99" s="1"/>
  <c r="N19" i="5"/>
  <c r="B8" i="99" s="1"/>
  <c r="N11" i="5"/>
  <c r="B4" i="100"/>
  <c r="M27" i="5"/>
  <c r="B9" i="98" s="1"/>
  <c r="M19" i="5"/>
  <c r="B8" i="98" s="1"/>
  <c r="M11" i="5"/>
  <c r="B4" i="99"/>
  <c r="B20" i="14"/>
  <c r="C20" i="14"/>
  <c r="C37" i="14" s="1"/>
  <c r="D20" i="14"/>
  <c r="D37" i="14" s="1"/>
  <c r="E20" i="14"/>
  <c r="E37" i="14" s="1"/>
  <c r="F20" i="14"/>
  <c r="F37" i="14" s="1"/>
  <c r="G20" i="14"/>
  <c r="G37" i="14" s="1"/>
  <c r="H20" i="14"/>
  <c r="H37" i="14" s="1"/>
  <c r="I20" i="14"/>
  <c r="I37" i="14" s="1"/>
  <c r="J20" i="14"/>
  <c r="J37" i="14" s="1"/>
  <c r="K20" i="14"/>
  <c r="K37" i="14" s="1"/>
  <c r="L20" i="14"/>
  <c r="L37" i="14" s="1"/>
  <c r="M20" i="14"/>
  <c r="M37" i="14" s="1"/>
  <c r="N20" i="14"/>
  <c r="O20" i="14"/>
  <c r="O37" i="14" s="1"/>
  <c r="P20" i="14"/>
  <c r="P37" i="14" s="1"/>
  <c r="AF37" i="14"/>
  <c r="B37" i="14"/>
  <c r="N37" i="14"/>
  <c r="C2" i="35"/>
  <c r="C1" i="35"/>
  <c r="D29" i="17"/>
  <c r="D25" i="17"/>
  <c r="D33" i="17"/>
  <c r="A9" i="17"/>
  <c r="A8" i="17"/>
  <c r="A7" i="17"/>
  <c r="A26" i="19"/>
  <c r="B10" i="20" s="1"/>
  <c r="A22" i="19"/>
  <c r="B9" i="20" s="1"/>
  <c r="A30" i="19"/>
  <c r="B11" i="20" s="1"/>
  <c r="J35" i="17"/>
  <c r="J36" i="17"/>
  <c r="J37" i="17"/>
  <c r="J38" i="17"/>
  <c r="J39" i="17"/>
  <c r="J40" i="17"/>
  <c r="J41" i="17"/>
  <c r="J42" i="17"/>
  <c r="J43" i="17"/>
  <c r="J34" i="17"/>
  <c r="E39" i="17"/>
  <c r="A37" i="17"/>
  <c r="A33" i="17"/>
  <c r="A34" i="17"/>
  <c r="A35" i="17"/>
  <c r="A36" i="17"/>
  <c r="A14" i="17"/>
  <c r="A15" i="17"/>
  <c r="A16" i="17"/>
  <c r="A17" i="17"/>
  <c r="A18" i="17"/>
  <c r="A19" i="17"/>
  <c r="A20" i="17"/>
  <c r="A21" i="17"/>
  <c r="A22" i="17"/>
  <c r="A23" i="17"/>
  <c r="A24" i="17"/>
  <c r="A25" i="17"/>
  <c r="A26" i="17"/>
  <c r="A27" i="17"/>
  <c r="A28" i="17"/>
  <c r="A29" i="17"/>
  <c r="A30" i="17"/>
  <c r="A31" i="17"/>
  <c r="A32" i="17"/>
  <c r="A66" i="19"/>
  <c r="E9" i="20" s="1"/>
  <c r="AB66" i="19"/>
  <c r="Z66" i="19"/>
  <c r="X66" i="19"/>
  <c r="V66" i="19"/>
  <c r="T66" i="19"/>
  <c r="R66" i="19"/>
  <c r="P66" i="19"/>
  <c r="N66" i="19"/>
  <c r="L66" i="19"/>
  <c r="J66" i="19"/>
  <c r="H66" i="19"/>
  <c r="F66" i="19"/>
  <c r="D66" i="19"/>
  <c r="B66" i="19"/>
  <c r="A67" i="19"/>
  <c r="E10" i="20" s="1"/>
  <c r="AB67" i="19"/>
  <c r="Z67" i="19"/>
  <c r="X67" i="19"/>
  <c r="V67" i="19"/>
  <c r="T67" i="19"/>
  <c r="R67" i="19"/>
  <c r="P67" i="19"/>
  <c r="N67" i="19"/>
  <c r="L67" i="19"/>
  <c r="J67" i="19"/>
  <c r="H67" i="19"/>
  <c r="F67" i="19"/>
  <c r="D67" i="19"/>
  <c r="B67" i="19"/>
  <c r="A68" i="19"/>
  <c r="E11" i="20" s="1"/>
  <c r="AB68" i="19"/>
  <c r="Z68" i="19"/>
  <c r="X68" i="19"/>
  <c r="V68" i="19"/>
  <c r="T68" i="19"/>
  <c r="R68" i="19"/>
  <c r="P68" i="19"/>
  <c r="N68" i="19"/>
  <c r="L68" i="19"/>
  <c r="J68" i="19"/>
  <c r="H68" i="19"/>
  <c r="F68" i="19"/>
  <c r="D68" i="19"/>
  <c r="B68" i="19"/>
  <c r="A69" i="19"/>
  <c r="E12" i="20" s="1"/>
  <c r="AB69" i="19"/>
  <c r="Z69" i="19"/>
  <c r="X69" i="19"/>
  <c r="V69" i="19"/>
  <c r="T69" i="19"/>
  <c r="R69" i="19"/>
  <c r="P69" i="19"/>
  <c r="N69" i="19"/>
  <c r="L69" i="19"/>
  <c r="J69" i="19"/>
  <c r="H69" i="19"/>
  <c r="F69" i="19"/>
  <c r="D69" i="19"/>
  <c r="B69" i="19"/>
  <c r="A70" i="19"/>
  <c r="E13" i="20" s="1"/>
  <c r="AB70" i="19"/>
  <c r="Z70" i="19"/>
  <c r="X70" i="19"/>
  <c r="V70" i="19"/>
  <c r="T70" i="19"/>
  <c r="R70" i="19"/>
  <c r="P70" i="19"/>
  <c r="N70" i="19"/>
  <c r="L70" i="19"/>
  <c r="J70" i="19"/>
  <c r="H70" i="19"/>
  <c r="F70" i="19"/>
  <c r="D70" i="19"/>
  <c r="B70" i="19"/>
  <c r="A71" i="19"/>
  <c r="E14" i="20" s="1"/>
  <c r="AB71" i="19"/>
  <c r="Z71" i="19"/>
  <c r="X71" i="19"/>
  <c r="V71" i="19"/>
  <c r="T71" i="19"/>
  <c r="R71" i="19"/>
  <c r="P71" i="19"/>
  <c r="N71" i="19"/>
  <c r="L71" i="19"/>
  <c r="J71" i="19"/>
  <c r="H71" i="19"/>
  <c r="F71" i="19"/>
  <c r="D71" i="19"/>
  <c r="B71" i="19"/>
  <c r="A72" i="19"/>
  <c r="E15" i="20" s="1"/>
  <c r="AB72" i="19"/>
  <c r="Z72" i="19"/>
  <c r="X72" i="19"/>
  <c r="V72" i="19"/>
  <c r="T72" i="19"/>
  <c r="R72" i="19"/>
  <c r="P72" i="19"/>
  <c r="N72" i="19"/>
  <c r="L72" i="19"/>
  <c r="J72" i="19"/>
  <c r="H72" i="19"/>
  <c r="F72" i="19"/>
  <c r="D72" i="19"/>
  <c r="B72" i="19"/>
  <c r="A73" i="19"/>
  <c r="E16" i="20" s="1"/>
  <c r="AB73" i="19"/>
  <c r="Z73" i="19"/>
  <c r="X73" i="19"/>
  <c r="V73" i="19"/>
  <c r="T73" i="19"/>
  <c r="R73" i="19"/>
  <c r="P73" i="19"/>
  <c r="N73" i="19"/>
  <c r="L73" i="19"/>
  <c r="J73" i="19"/>
  <c r="H73" i="19"/>
  <c r="F73" i="19"/>
  <c r="D73" i="19"/>
  <c r="B73" i="19"/>
  <c r="A74" i="19"/>
  <c r="E17" i="20" s="1"/>
  <c r="AB74" i="19"/>
  <c r="Z74" i="19"/>
  <c r="X74" i="19"/>
  <c r="V74" i="19"/>
  <c r="T74" i="19"/>
  <c r="R74" i="19"/>
  <c r="P74" i="19"/>
  <c r="N74" i="19"/>
  <c r="L74" i="19"/>
  <c r="J74" i="19"/>
  <c r="H74" i="19"/>
  <c r="F74" i="19"/>
  <c r="D74" i="19"/>
  <c r="B74" i="19"/>
  <c r="A75" i="19"/>
  <c r="E18" i="20" s="1"/>
  <c r="AB75" i="19"/>
  <c r="Z75" i="19"/>
  <c r="X75" i="19"/>
  <c r="V75" i="19"/>
  <c r="T75" i="19"/>
  <c r="R75" i="19"/>
  <c r="P75" i="19"/>
  <c r="N75" i="19"/>
  <c r="L75" i="19"/>
  <c r="J75" i="19"/>
  <c r="H75" i="19"/>
  <c r="F75" i="19"/>
  <c r="D75" i="19"/>
  <c r="B75" i="19"/>
  <c r="A76" i="19"/>
  <c r="E19" i="20" s="1"/>
  <c r="AB76" i="19"/>
  <c r="Z76" i="19"/>
  <c r="X76" i="19"/>
  <c r="V76" i="19"/>
  <c r="T76" i="19"/>
  <c r="R76" i="19"/>
  <c r="P76" i="19"/>
  <c r="N76" i="19"/>
  <c r="L76" i="19"/>
  <c r="J76" i="19"/>
  <c r="H76" i="19"/>
  <c r="F76" i="19"/>
  <c r="D76" i="19"/>
  <c r="B76" i="19"/>
  <c r="A77" i="19"/>
  <c r="E20" i="20" s="1"/>
  <c r="AB77" i="19"/>
  <c r="Z77" i="19"/>
  <c r="X77" i="19"/>
  <c r="V77" i="19"/>
  <c r="T77" i="19"/>
  <c r="R77" i="19"/>
  <c r="P77" i="19"/>
  <c r="N77" i="19"/>
  <c r="L77" i="19"/>
  <c r="J77" i="19"/>
  <c r="H77" i="19"/>
  <c r="F77" i="19"/>
  <c r="D77" i="19"/>
  <c r="B77" i="19"/>
  <c r="A78" i="19"/>
  <c r="E21" i="20" s="1"/>
  <c r="AB78" i="19"/>
  <c r="Z78" i="19"/>
  <c r="X78" i="19"/>
  <c r="V78" i="19"/>
  <c r="T78" i="19"/>
  <c r="R78" i="19"/>
  <c r="P78" i="19"/>
  <c r="N78" i="19"/>
  <c r="L78" i="19"/>
  <c r="J78" i="19"/>
  <c r="H78" i="19"/>
  <c r="F78" i="19"/>
  <c r="D78" i="19"/>
  <c r="B78" i="19"/>
  <c r="A79" i="19"/>
  <c r="E22" i="20" s="1"/>
  <c r="AB79" i="19"/>
  <c r="Z79" i="19"/>
  <c r="X79" i="19"/>
  <c r="V79" i="19"/>
  <c r="T79" i="19"/>
  <c r="R79" i="19"/>
  <c r="P79" i="19"/>
  <c r="N79" i="19"/>
  <c r="L79" i="19"/>
  <c r="J79" i="19"/>
  <c r="H79" i="19"/>
  <c r="F79" i="19"/>
  <c r="D79" i="19"/>
  <c r="B79" i="19"/>
  <c r="A80" i="19"/>
  <c r="E23" i="20" s="1"/>
  <c r="AB80" i="19"/>
  <c r="Z80" i="19"/>
  <c r="X80" i="19"/>
  <c r="V80" i="19"/>
  <c r="T80" i="19"/>
  <c r="R80" i="19"/>
  <c r="P80" i="19"/>
  <c r="N80" i="19"/>
  <c r="L80" i="19"/>
  <c r="J80" i="19"/>
  <c r="H80" i="19"/>
  <c r="F80" i="19"/>
  <c r="D80" i="19"/>
  <c r="B80" i="19"/>
  <c r="A81" i="19"/>
  <c r="E24" i="20" s="1"/>
  <c r="AB81" i="19"/>
  <c r="Z81" i="19"/>
  <c r="X81" i="19"/>
  <c r="V81" i="19"/>
  <c r="T81" i="19"/>
  <c r="R81" i="19"/>
  <c r="P81" i="19"/>
  <c r="N81" i="19"/>
  <c r="L81" i="19"/>
  <c r="J81" i="19"/>
  <c r="H81" i="19"/>
  <c r="F81" i="19"/>
  <c r="D81" i="19"/>
  <c r="B81" i="19"/>
  <c r="A82" i="19"/>
  <c r="E25" i="20" s="1"/>
  <c r="AB82" i="19"/>
  <c r="Z82" i="19"/>
  <c r="X82" i="19"/>
  <c r="V82" i="19"/>
  <c r="T82" i="19"/>
  <c r="R82" i="19"/>
  <c r="P82" i="19"/>
  <c r="N82" i="19"/>
  <c r="L82" i="19"/>
  <c r="J82" i="19"/>
  <c r="H82" i="19"/>
  <c r="F82" i="19"/>
  <c r="D82" i="19"/>
  <c r="B82" i="19"/>
  <c r="A83" i="19"/>
  <c r="E26" i="20" s="1"/>
  <c r="AB83" i="19"/>
  <c r="Z83" i="19"/>
  <c r="X83" i="19"/>
  <c r="V83" i="19"/>
  <c r="T83" i="19"/>
  <c r="R83" i="19"/>
  <c r="P83" i="19"/>
  <c r="N83" i="19"/>
  <c r="L83" i="19"/>
  <c r="J83" i="19"/>
  <c r="H83" i="19"/>
  <c r="F83" i="19"/>
  <c r="D83" i="19"/>
  <c r="B83" i="19"/>
  <c r="A84" i="19"/>
  <c r="E27" i="20" s="1"/>
  <c r="AB84" i="19"/>
  <c r="Z84" i="19"/>
  <c r="X84" i="19"/>
  <c r="V84" i="19"/>
  <c r="T84" i="19"/>
  <c r="R84" i="19"/>
  <c r="P84" i="19"/>
  <c r="N84" i="19"/>
  <c r="L84" i="19"/>
  <c r="J84" i="19"/>
  <c r="H84" i="19"/>
  <c r="F84" i="19"/>
  <c r="D84" i="19"/>
  <c r="B84" i="19"/>
  <c r="A85" i="19"/>
  <c r="E28" i="20" s="1"/>
  <c r="AB85" i="19"/>
  <c r="Z85" i="19"/>
  <c r="X85" i="19"/>
  <c r="V85" i="19"/>
  <c r="T85" i="19"/>
  <c r="R85" i="19"/>
  <c r="P85" i="19"/>
  <c r="N85" i="19"/>
  <c r="L85" i="19"/>
  <c r="J85" i="19"/>
  <c r="H85" i="19"/>
  <c r="F85" i="19"/>
  <c r="D85" i="19"/>
  <c r="B85" i="19"/>
  <c r="A86" i="19"/>
  <c r="E29" i="20" s="1"/>
  <c r="AB86" i="19"/>
  <c r="Z86" i="19"/>
  <c r="X86" i="19"/>
  <c r="V86" i="19"/>
  <c r="T86" i="19"/>
  <c r="R86" i="19"/>
  <c r="P86" i="19"/>
  <c r="N86" i="19"/>
  <c r="L86" i="19"/>
  <c r="J86" i="19"/>
  <c r="H86" i="19"/>
  <c r="F86" i="19"/>
  <c r="D86" i="19"/>
  <c r="B86" i="19"/>
  <c r="A87" i="19"/>
  <c r="E30" i="20" s="1"/>
  <c r="AB87" i="19"/>
  <c r="Z87" i="19"/>
  <c r="X87" i="19"/>
  <c r="V87" i="19"/>
  <c r="T87" i="19"/>
  <c r="R87" i="19"/>
  <c r="P87" i="19"/>
  <c r="N87" i="19"/>
  <c r="L87" i="19"/>
  <c r="J87" i="19"/>
  <c r="H87" i="19"/>
  <c r="F87" i="19"/>
  <c r="D87" i="19"/>
  <c r="B87" i="19"/>
  <c r="A88" i="19"/>
  <c r="E31" i="20" s="1"/>
  <c r="AB88" i="19"/>
  <c r="Z88" i="19"/>
  <c r="X88" i="19"/>
  <c r="V88" i="19"/>
  <c r="T88" i="19"/>
  <c r="R88" i="19"/>
  <c r="P88" i="19"/>
  <c r="N88" i="19"/>
  <c r="L88" i="19"/>
  <c r="J88" i="19"/>
  <c r="H88" i="19"/>
  <c r="F88" i="19"/>
  <c r="D88" i="19"/>
  <c r="B88" i="19"/>
  <c r="A89" i="19"/>
  <c r="E32" i="20" s="1"/>
  <c r="AB89" i="19"/>
  <c r="Z89" i="19"/>
  <c r="X89" i="19"/>
  <c r="V89" i="19"/>
  <c r="T89" i="19"/>
  <c r="R89" i="19"/>
  <c r="P89" i="19"/>
  <c r="N89" i="19"/>
  <c r="L89" i="19"/>
  <c r="J89" i="19"/>
  <c r="H89" i="19"/>
  <c r="F89" i="19"/>
  <c r="D89" i="19"/>
  <c r="B89" i="19"/>
  <c r="A90" i="19"/>
  <c r="E33" i="20" s="1"/>
  <c r="AB90" i="19"/>
  <c r="Z90" i="19"/>
  <c r="X90" i="19"/>
  <c r="V90" i="19"/>
  <c r="T90" i="19"/>
  <c r="R90" i="19"/>
  <c r="P90" i="19"/>
  <c r="N90" i="19"/>
  <c r="L90" i="19"/>
  <c r="J90" i="19"/>
  <c r="H90" i="19"/>
  <c r="F90" i="19"/>
  <c r="D90" i="19"/>
  <c r="B90" i="19"/>
  <c r="A91" i="19"/>
  <c r="E34" i="20" s="1"/>
  <c r="AB91" i="19"/>
  <c r="Z91" i="19"/>
  <c r="X91" i="19"/>
  <c r="V91" i="19"/>
  <c r="T91" i="19"/>
  <c r="R91" i="19"/>
  <c r="P91" i="19"/>
  <c r="N91" i="19"/>
  <c r="L91" i="19"/>
  <c r="J91" i="19"/>
  <c r="H91" i="19"/>
  <c r="F91" i="19"/>
  <c r="D91" i="19"/>
  <c r="B91" i="19"/>
  <c r="A92" i="19"/>
  <c r="E35" i="20" s="1"/>
  <c r="AB92" i="19"/>
  <c r="Z92" i="19"/>
  <c r="X92" i="19"/>
  <c r="V92" i="19"/>
  <c r="T92" i="19"/>
  <c r="R92" i="19"/>
  <c r="P92" i="19"/>
  <c r="N92" i="19"/>
  <c r="L92" i="19"/>
  <c r="J92" i="19"/>
  <c r="H92" i="19"/>
  <c r="F92" i="19"/>
  <c r="D92" i="19"/>
  <c r="B92" i="19"/>
  <c r="A93" i="19"/>
  <c r="E36" i="20" s="1"/>
  <c r="AB93" i="19"/>
  <c r="Z93" i="19"/>
  <c r="X93" i="19"/>
  <c r="V93" i="19"/>
  <c r="T93" i="19"/>
  <c r="R93" i="19"/>
  <c r="P93" i="19"/>
  <c r="N93" i="19"/>
  <c r="L93" i="19"/>
  <c r="J93" i="19"/>
  <c r="H93" i="19"/>
  <c r="F93" i="19"/>
  <c r="D93" i="19"/>
  <c r="B93" i="19"/>
  <c r="AB65" i="19"/>
  <c r="Z65" i="19"/>
  <c r="X65" i="19"/>
  <c r="V65" i="19"/>
  <c r="T65" i="19"/>
  <c r="R65" i="19"/>
  <c r="P65" i="19"/>
  <c r="N65" i="19"/>
  <c r="L65" i="19"/>
  <c r="J65" i="19"/>
  <c r="H65" i="19"/>
  <c r="F65" i="19"/>
  <c r="D65" i="19"/>
  <c r="B65" i="19"/>
  <c r="A65" i="19"/>
  <c r="E8" i="20" s="1"/>
  <c r="A55" i="19"/>
  <c r="B33" i="20" s="1"/>
  <c r="A56" i="19"/>
  <c r="B34" i="20" s="1"/>
  <c r="A57" i="19"/>
  <c r="B35" i="20" s="1"/>
  <c r="A58" i="19"/>
  <c r="B36" i="20" s="1"/>
  <c r="A59" i="19"/>
  <c r="B37" i="20" s="1"/>
  <c r="A60" i="19"/>
  <c r="E3" i="20" s="1"/>
  <c r="A61" i="19"/>
  <c r="E4" i="20" s="1"/>
  <c r="A62" i="19"/>
  <c r="E5" i="20" s="1"/>
  <c r="A63" i="19"/>
  <c r="E6" i="20" s="1"/>
  <c r="A64" i="19"/>
  <c r="E7" i="20" s="1"/>
  <c r="A54" i="19"/>
  <c r="B32" i="20" s="1"/>
  <c r="AB64" i="19"/>
  <c r="Z64" i="19"/>
  <c r="X64" i="19"/>
  <c r="V64" i="19"/>
  <c r="T64" i="19"/>
  <c r="R64" i="19"/>
  <c r="P64" i="19"/>
  <c r="N64" i="19"/>
  <c r="L64" i="19"/>
  <c r="J64" i="19"/>
  <c r="H64" i="19"/>
  <c r="F64" i="19"/>
  <c r="D64" i="19"/>
  <c r="B64" i="19"/>
  <c r="AB55" i="19"/>
  <c r="Z55" i="19"/>
  <c r="X55" i="19"/>
  <c r="V55" i="19"/>
  <c r="T55" i="19"/>
  <c r="R55" i="19"/>
  <c r="P55" i="19"/>
  <c r="N55" i="19"/>
  <c r="L55" i="19"/>
  <c r="J55" i="19"/>
  <c r="H55" i="19"/>
  <c r="F55" i="19"/>
  <c r="D55" i="19"/>
  <c r="B55" i="19"/>
  <c r="AB56" i="19"/>
  <c r="Z56" i="19"/>
  <c r="X56" i="19"/>
  <c r="V56" i="19"/>
  <c r="T56" i="19"/>
  <c r="R56" i="19"/>
  <c r="P56" i="19"/>
  <c r="N56" i="19"/>
  <c r="L56" i="19"/>
  <c r="J56" i="19"/>
  <c r="H56" i="19"/>
  <c r="F56" i="19"/>
  <c r="D56" i="19"/>
  <c r="B56" i="19"/>
  <c r="AB57" i="19"/>
  <c r="Z57" i="19"/>
  <c r="X57" i="19"/>
  <c r="V57" i="19"/>
  <c r="T57" i="19"/>
  <c r="R57" i="19"/>
  <c r="P57" i="19"/>
  <c r="N57" i="19"/>
  <c r="L57" i="19"/>
  <c r="J57" i="19"/>
  <c r="H57" i="19"/>
  <c r="F57" i="19"/>
  <c r="D57" i="19"/>
  <c r="B57" i="19"/>
  <c r="AB58" i="19"/>
  <c r="Z58" i="19"/>
  <c r="X58" i="19"/>
  <c r="V58" i="19"/>
  <c r="T58" i="19"/>
  <c r="R58" i="19"/>
  <c r="P58" i="19"/>
  <c r="N58" i="19"/>
  <c r="L58" i="19"/>
  <c r="J58" i="19"/>
  <c r="H58" i="19"/>
  <c r="F58" i="19"/>
  <c r="D58" i="19"/>
  <c r="B58" i="19"/>
  <c r="AB59" i="19"/>
  <c r="Z59" i="19"/>
  <c r="X59" i="19"/>
  <c r="V59" i="19"/>
  <c r="T59" i="19"/>
  <c r="R59" i="19"/>
  <c r="P59" i="19"/>
  <c r="N59" i="19"/>
  <c r="L59" i="19"/>
  <c r="J59" i="19"/>
  <c r="H59" i="19"/>
  <c r="F59" i="19"/>
  <c r="D59" i="19"/>
  <c r="B59" i="19"/>
  <c r="AB60" i="19"/>
  <c r="Z60" i="19"/>
  <c r="X60" i="19"/>
  <c r="V60" i="19"/>
  <c r="T60" i="19"/>
  <c r="R60" i="19"/>
  <c r="P60" i="19"/>
  <c r="N60" i="19"/>
  <c r="L60" i="19"/>
  <c r="J60" i="19"/>
  <c r="H60" i="19"/>
  <c r="F60" i="19"/>
  <c r="D60" i="19"/>
  <c r="B60" i="19"/>
  <c r="AB61" i="19"/>
  <c r="Z61" i="19"/>
  <c r="X61" i="19"/>
  <c r="V61" i="19"/>
  <c r="T61" i="19"/>
  <c r="R61" i="19"/>
  <c r="P61" i="19"/>
  <c r="N61" i="19"/>
  <c r="L61" i="19"/>
  <c r="J61" i="19"/>
  <c r="H61" i="19"/>
  <c r="F61" i="19"/>
  <c r="D61" i="19"/>
  <c r="B61" i="19"/>
  <c r="AB62" i="19"/>
  <c r="Z62" i="19"/>
  <c r="X62" i="19"/>
  <c r="V62" i="19"/>
  <c r="T62" i="19"/>
  <c r="R62" i="19"/>
  <c r="P62" i="19"/>
  <c r="N62" i="19"/>
  <c r="L62" i="19"/>
  <c r="J62" i="19"/>
  <c r="H62" i="19"/>
  <c r="F62" i="19"/>
  <c r="D62" i="19"/>
  <c r="B62" i="19"/>
  <c r="AB63" i="19"/>
  <c r="Z63" i="19"/>
  <c r="X63" i="19"/>
  <c r="V63" i="19"/>
  <c r="T63" i="19"/>
  <c r="R63" i="19"/>
  <c r="P63" i="19"/>
  <c r="N63" i="19"/>
  <c r="L63" i="19"/>
  <c r="J63" i="19"/>
  <c r="H63" i="19"/>
  <c r="F63" i="19"/>
  <c r="D63" i="19"/>
  <c r="B63" i="19"/>
  <c r="AB54" i="19"/>
  <c r="Z54" i="19"/>
  <c r="X54" i="19"/>
  <c r="V54" i="19"/>
  <c r="T54" i="19"/>
  <c r="R54" i="19"/>
  <c r="P54" i="19"/>
  <c r="N54" i="19"/>
  <c r="L54" i="19"/>
  <c r="J54" i="19"/>
  <c r="H54" i="19"/>
  <c r="F54" i="19"/>
  <c r="D54" i="19"/>
  <c r="B54" i="19"/>
  <c r="C1" i="37"/>
  <c r="C2" i="37"/>
  <c r="E31" i="17"/>
  <c r="E32" i="17"/>
  <c r="E30" i="17"/>
  <c r="A28" i="19"/>
  <c r="A29" i="19"/>
  <c r="A27" i="19"/>
  <c r="C1" i="3"/>
  <c r="B7" i="19"/>
  <c r="B8" i="19"/>
  <c r="B6" i="19"/>
  <c r="AB33" i="19"/>
  <c r="AB32" i="19"/>
  <c r="AB29" i="19"/>
  <c r="AB28" i="19"/>
  <c r="AB25" i="19"/>
  <c r="AB24" i="19"/>
  <c r="Z33" i="19"/>
  <c r="Z32" i="19"/>
  <c r="Z29" i="19"/>
  <c r="Z28" i="19"/>
  <c r="Z25" i="19"/>
  <c r="Z24" i="19"/>
  <c r="X33" i="19"/>
  <c r="X32" i="19"/>
  <c r="X29" i="19"/>
  <c r="X28" i="19"/>
  <c r="X25" i="19"/>
  <c r="X24" i="19"/>
  <c r="V33" i="19"/>
  <c r="V32" i="19"/>
  <c r="V29" i="19"/>
  <c r="V28" i="19"/>
  <c r="V25" i="19"/>
  <c r="V24" i="19"/>
  <c r="T33" i="19"/>
  <c r="T32" i="19"/>
  <c r="T29" i="19"/>
  <c r="T28" i="19"/>
  <c r="T25" i="19"/>
  <c r="T24" i="19"/>
  <c r="R33" i="19"/>
  <c r="R32" i="19"/>
  <c r="R29" i="19"/>
  <c r="R28" i="19"/>
  <c r="R25" i="19"/>
  <c r="R24" i="19"/>
  <c r="P33" i="19"/>
  <c r="P32" i="19"/>
  <c r="P29" i="19"/>
  <c r="P28" i="19"/>
  <c r="P25" i="19"/>
  <c r="P24" i="19"/>
  <c r="N33" i="19"/>
  <c r="N32" i="19"/>
  <c r="N29" i="19"/>
  <c r="N28" i="19"/>
  <c r="N25" i="19"/>
  <c r="N24" i="19"/>
  <c r="L33" i="19"/>
  <c r="L32" i="19"/>
  <c r="L29" i="19"/>
  <c r="L28" i="19"/>
  <c r="L25" i="19"/>
  <c r="L24" i="19"/>
  <c r="J33" i="19"/>
  <c r="J32" i="19"/>
  <c r="J29" i="19"/>
  <c r="J28" i="19"/>
  <c r="J25" i="19"/>
  <c r="J24" i="19"/>
  <c r="H33" i="19"/>
  <c r="H32" i="19"/>
  <c r="H29" i="19"/>
  <c r="H28" i="19"/>
  <c r="H25" i="19"/>
  <c r="H24" i="19"/>
  <c r="F33" i="19"/>
  <c r="F32" i="19"/>
  <c r="F29" i="19"/>
  <c r="F28" i="19"/>
  <c r="F25" i="19"/>
  <c r="F24" i="19"/>
  <c r="D33" i="19"/>
  <c r="D32" i="19"/>
  <c r="D29" i="19"/>
  <c r="D28" i="19"/>
  <c r="D25" i="19"/>
  <c r="D24" i="19"/>
  <c r="B33" i="19"/>
  <c r="B32" i="19"/>
  <c r="B29" i="19"/>
  <c r="B28" i="19"/>
  <c r="B25" i="19"/>
  <c r="B24" i="19"/>
  <c r="A24" i="19"/>
  <c r="A25" i="19"/>
  <c r="A23" i="19"/>
  <c r="R7" i="19"/>
  <c r="P7" i="19"/>
  <c r="N7" i="19"/>
  <c r="L7" i="19"/>
  <c r="J7" i="19"/>
  <c r="H7" i="19"/>
  <c r="F7" i="19"/>
  <c r="D7" i="19"/>
  <c r="R8" i="19"/>
  <c r="P8" i="19"/>
  <c r="N8" i="19"/>
  <c r="L8" i="19"/>
  <c r="J8" i="19"/>
  <c r="H8" i="19"/>
  <c r="F8" i="19"/>
  <c r="D8" i="19"/>
  <c r="R9" i="19"/>
  <c r="P9" i="19"/>
  <c r="N9" i="19"/>
  <c r="L9" i="19"/>
  <c r="J9" i="19"/>
  <c r="H9" i="19"/>
  <c r="F9" i="19"/>
  <c r="D9" i="19"/>
  <c r="B9" i="19"/>
  <c r="R10" i="19"/>
  <c r="P10" i="19"/>
  <c r="N10" i="19"/>
  <c r="L10" i="19"/>
  <c r="J10" i="19"/>
  <c r="H10" i="19"/>
  <c r="F10" i="19"/>
  <c r="D10" i="19"/>
  <c r="B10" i="19"/>
  <c r="R11" i="19"/>
  <c r="P11" i="19"/>
  <c r="N11" i="19"/>
  <c r="L11" i="19"/>
  <c r="J11" i="19"/>
  <c r="H11" i="19"/>
  <c r="F11" i="19"/>
  <c r="D11" i="19"/>
  <c r="B11" i="19"/>
  <c r="R12" i="19"/>
  <c r="P12" i="19"/>
  <c r="N12" i="19"/>
  <c r="L12" i="19"/>
  <c r="J12" i="19"/>
  <c r="H12" i="19"/>
  <c r="F12" i="19"/>
  <c r="D12" i="19"/>
  <c r="B12" i="19"/>
  <c r="R13" i="19"/>
  <c r="P13" i="19"/>
  <c r="N13" i="19"/>
  <c r="L13" i="19"/>
  <c r="J13" i="19"/>
  <c r="H13" i="19"/>
  <c r="F13" i="19"/>
  <c r="D13" i="19"/>
  <c r="B13" i="19"/>
  <c r="R14" i="19"/>
  <c r="P14" i="19"/>
  <c r="N14" i="19"/>
  <c r="L14" i="19"/>
  <c r="J14" i="19"/>
  <c r="H14" i="19"/>
  <c r="F14" i="19"/>
  <c r="D14" i="19"/>
  <c r="B14" i="19"/>
  <c r="R15" i="19"/>
  <c r="P15" i="19"/>
  <c r="N15" i="19"/>
  <c r="L15" i="19"/>
  <c r="J15" i="19"/>
  <c r="H15" i="19"/>
  <c r="F15" i="19"/>
  <c r="D15" i="19"/>
  <c r="B15" i="19"/>
  <c r="R6" i="19"/>
  <c r="P6" i="19"/>
  <c r="N6" i="19"/>
  <c r="L6" i="19"/>
  <c r="J6" i="19"/>
  <c r="H6" i="19"/>
  <c r="F6" i="19"/>
  <c r="D6" i="19"/>
  <c r="C1" i="7"/>
  <c r="C2" i="7"/>
  <c r="C1" i="12"/>
  <c r="C2" i="12"/>
  <c r="C1" i="5"/>
  <c r="C2" i="5"/>
  <c r="C2" i="3"/>
  <c r="G5" i="17"/>
  <c r="G6" i="17"/>
  <c r="G7" i="17"/>
  <c r="G8" i="17"/>
  <c r="G9" i="17"/>
  <c r="G10" i="17"/>
  <c r="G11" i="17"/>
  <c r="G12" i="17"/>
  <c r="G13" i="17"/>
  <c r="G14" i="17"/>
  <c r="G3" i="17"/>
  <c r="G36" i="17"/>
  <c r="G35" i="17"/>
  <c r="G34" i="17"/>
  <c r="G33" i="17"/>
  <c r="G32" i="17"/>
  <c r="G31" i="17"/>
  <c r="G30" i="17"/>
  <c r="G28" i="17"/>
  <c r="G27" i="17"/>
  <c r="G26" i="17"/>
  <c r="D1" i="37" l="1"/>
  <c r="B9" i="17"/>
  <c r="D38" i="12"/>
  <c r="B7" i="98"/>
  <c r="B7" i="99"/>
  <c r="B7" i="100"/>
  <c r="B7" i="101"/>
  <c r="B7" i="91"/>
  <c r="B7" i="90"/>
  <c r="B7" i="103"/>
  <c r="K30" i="103"/>
  <c r="B7" i="102"/>
  <c r="B7" i="97"/>
  <c r="B7" i="96"/>
  <c r="B7" i="95"/>
  <c r="B7" i="94"/>
  <c r="B7" i="93"/>
  <c r="B7" i="92"/>
  <c r="B7" i="17"/>
  <c r="D1" i="7"/>
  <c r="D1" i="12"/>
  <c r="D1" i="3"/>
  <c r="D1" i="5"/>
  <c r="C1" i="15"/>
  <c r="A1" i="89"/>
  <c r="B4" i="17"/>
  <c r="D1" i="35"/>
  <c r="B1" i="14"/>
  <c r="AF20" i="14"/>
  <c r="L51" i="19" l="1"/>
  <c r="K30" i="94"/>
  <c r="D51" i="19"/>
  <c r="K30" i="90"/>
  <c r="N51" i="19"/>
  <c r="K30" i="95"/>
  <c r="T51" i="19"/>
  <c r="K30" i="98"/>
  <c r="K30" i="99"/>
  <c r="V51" i="19"/>
  <c r="H51" i="19"/>
  <c r="K30" i="92"/>
  <c r="P51" i="19"/>
  <c r="K30" i="96"/>
  <c r="AB51" i="19"/>
  <c r="K30" i="102"/>
  <c r="Z51" i="19"/>
  <c r="K30" i="101"/>
  <c r="J51" i="19"/>
  <c r="K30" i="93"/>
  <c r="R51" i="19"/>
  <c r="K30" i="97"/>
  <c r="X51" i="19"/>
  <c r="K30" i="100"/>
  <c r="K30" i="91"/>
  <c r="F51" i="19"/>
  <c r="B51" i="19"/>
  <c r="K30" i="17"/>
</calcChain>
</file>

<file path=xl/comments1.xml><?xml version="1.0" encoding="utf-8"?>
<comments xmlns="http://schemas.openxmlformats.org/spreadsheetml/2006/main">
  <authors>
    <author>Audra</author>
  </authors>
  <commentList>
    <comment ref="C6" authorId="0">
      <text>
        <r>
          <rPr>
            <sz val="9"/>
            <color indexed="81"/>
            <rFont val="Tahoma"/>
            <family val="2"/>
          </rPr>
          <t>1. Make a circle. You can make it with your Daisy friends and Girl Scout adults, or even with your family!
2. Say the Girl Scout Promise.
3. Talk about what the Promise means to you.</t>
        </r>
      </text>
    </comment>
    <comment ref="C8" authorId="0">
      <text>
        <r>
          <rPr>
            <sz val="9"/>
            <color indexed="81"/>
            <rFont val="Tahoma"/>
            <family val="2"/>
          </rPr>
          <t>1. Enjoy "Lupe's Story," then talk about it.
2. Act out the story with your Daisy friends-each girl can take a different part.
3. Practice being honest and fair.</t>
        </r>
      </text>
    </comment>
    <comment ref="C9" authorId="0">
      <text>
        <r>
          <rPr>
            <sz val="9"/>
            <color indexed="81"/>
            <rFont val="Tahoma"/>
            <family val="2"/>
          </rPr>
          <t>1. Enjoy "Sunny's Story," then talk about it.
2. Make a mural based on "Sunny's Sotry" with your Daisy friends.
3. Practice being friendly and helpful.</t>
        </r>
      </text>
    </comment>
    <comment ref="C10" authorId="0">
      <text>
        <r>
          <rPr>
            <sz val="9"/>
            <color indexed="81"/>
            <rFont val="Tahoma"/>
            <family val="2"/>
          </rPr>
          <t>1. Enjoy "Zinnia's Story," then talk about it.
2. Come up with ideas of how to be like Zinni.
3. Practice being considerate and caring.</t>
        </r>
      </text>
    </comment>
    <comment ref="C11" authorId="0">
      <text>
        <r>
          <rPr>
            <sz val="9"/>
            <color indexed="81"/>
            <rFont val="Tahoma"/>
            <family val="2"/>
          </rPr>
          <t>1. Enjoy "Tula's Story," then talk about it.
2. Make an art gallery celebrating women who are courageous and strong.
3. Practice being courageous and strong.</t>
        </r>
      </text>
    </comment>
    <comment ref="C12" authorId="0">
      <text>
        <r>
          <rPr>
            <sz val="9"/>
            <color indexed="81"/>
            <rFont val="Tahoma"/>
            <family val="2"/>
          </rPr>
          <t>1. Enjoy "Mari's Story," then talk about it.
2. With your Daisy friends, act out different ways to be responsible during the day-from the time you wake up to the time you go to bed!
3. Practice being responsible for what you say and do.</t>
        </r>
      </text>
    </comment>
    <comment ref="C13" authorId="0">
      <text>
        <r>
          <rPr>
            <sz val="9"/>
            <color indexed="81"/>
            <rFont val="Tahoma"/>
            <family val="2"/>
          </rPr>
          <t>1. Enjoy "Gloria's Story," then talk about it.
2. Invite an older Girl Scout to talk to your group about ways to respect yourself and others.
3. Practice respecting yourself and others.</t>
        </r>
      </text>
    </comment>
    <comment ref="C14" authorId="0">
      <text>
        <r>
          <rPr>
            <sz val="9"/>
            <color indexed="81"/>
            <rFont val="Tahoma"/>
            <family val="2"/>
          </rPr>
          <t>1. Enjoy "Gerri's Story," then talk about it.
2. Visit someone who has authority in your community, such as a police officer, firefighter, or your school principal.
3. Practice respecting authority.</t>
        </r>
      </text>
    </comment>
    <comment ref="C15" authorId="0">
      <text>
        <r>
          <rPr>
            <sz val="9"/>
            <color indexed="81"/>
            <rFont val="Tahoma"/>
            <family val="2"/>
          </rPr>
          <t>1. Enjoy "Clover's Story," then talk about it.
2. Make a collage using old magazines or postcards.
3. Practice being resourceful.</t>
        </r>
      </text>
    </comment>
    <comment ref="C16" authorId="0">
      <text>
        <r>
          <rPr>
            <sz val="9"/>
            <color indexed="81"/>
            <rFont val="Tahoma"/>
            <family val="2"/>
          </rPr>
          <t>1. Enjoy "Rosie's Story," then talk about it.
2. Act out the story with your Daisy friends.
3. Practice making the world a better place.</t>
        </r>
      </text>
    </comment>
    <comment ref="C17" authorId="0">
      <text>
        <r>
          <rPr>
            <sz val="9"/>
            <color indexed="81"/>
            <rFont val="Tahoma"/>
            <family val="2"/>
          </rPr>
          <t>1. Enjoy "Vi's Story," then talk about it.
2. Create a mural about girls around the world with your Daisy friends.
3. Practice being a sister to every Girl Scout.</t>
        </r>
      </text>
    </comment>
    <comment ref="B20" authorId="0">
      <text>
        <r>
          <rPr>
            <sz val="9"/>
            <color indexed="81"/>
            <rFont val="Tahoma"/>
            <family val="2"/>
          </rPr>
          <t>You can use money to buy things. You can use it to help other people, too. Let's find out more about money!
When I've earned this leaf, I'll know more about money and what it's worth.</t>
        </r>
      </text>
    </comment>
    <comment ref="C20" authorId="0">
      <text>
        <r>
          <rPr>
            <sz val="9"/>
            <color indexed="81"/>
            <rFont val="Tahoma"/>
            <family val="2"/>
          </rPr>
          <t>With your Daisy friends, put a pile of coins on a table. Search through the coins for a penny, nickel, dime, and quarter. When each girl has one of each, talk about what is the same and different about the coins. Which one is largest? The smallest? What color is each coin?
Fill a jar with coins, then take turns picking a coin out of the jar. Shout out the name of the coin and how many cents it is worth.</t>
        </r>
      </text>
    </comment>
    <comment ref="C21" authorId="0">
      <text>
        <r>
          <rPr>
            <sz val="9"/>
            <color indexed="81"/>
            <rFont val="Tahoma"/>
            <family val="2"/>
          </rPr>
          <t>Money comes as coins and bills. Different coins and bills are worth different amounts of money.
One dollar is worth 100 cents. Make a pile of coins that addup to one dollar.
Some paper "bills" are worth much more than one dollar. Look at several bills of different values, such as $1, $5, and a $10 bill. Find the number on each bill that tells you what it's worth.</t>
        </r>
      </text>
    </comment>
    <comment ref="C22" authorId="0">
      <text>
        <r>
          <rPr>
            <sz val="9"/>
            <color indexed="81"/>
            <rFont val="Tahoma"/>
            <family val="2"/>
          </rPr>
          <t>Sometimes, the things we might enjoy doing with our families or in Girl Scouts cost money!
Practice planning for something you might like to do that costs money.
With your family or at your Girl Scout Daisy meeting, pretend you are going to the movies, going bowling, or going to a local fair. Ask an adult to help you write down two things that you'd need to save money for, and also to help you figure out how much the activity will cost.
The cost of everything you need to do the activity is your "budget." If you really want to do the activity, you will need to save that much money!</t>
        </r>
      </text>
    </comment>
    <comment ref="B25" authorId="0">
      <text>
        <r>
          <rPr>
            <sz val="9"/>
            <color indexed="81"/>
            <rFont val="Tahoma"/>
            <family val="2"/>
          </rPr>
          <t>There are things we need, and there are things we want. Both cost money! Let's find out the difference.
When I've earned this leaf, I'll know more about how to make choices about using money.</t>
        </r>
      </text>
    </comment>
    <comment ref="C25" authorId="0">
      <text>
        <r>
          <rPr>
            <sz val="9"/>
            <color indexed="81"/>
            <rFont val="Tahoma"/>
            <family val="2"/>
          </rPr>
          <t>Adults work and earn money. Families use the money to buy the things they need.
All peoople need certain things, like food, clothes, and a place to live. Talk about this with your Daisy friends.
Can you think of other things that people need?
After you have everything you need, you can think about things you don't need, but still want! You can make a plan to save for these things, too. For example, you may want a new bicycle, a pet, or a toy.Can you think of other things people may want, but not need?</t>
        </r>
      </text>
    </comment>
    <comment ref="C26" authorId="0">
      <text>
        <r>
          <rPr>
            <sz val="9"/>
            <color indexed="81"/>
            <rFont val="Tahoma"/>
            <family val="2"/>
          </rPr>
          <t>What do you do if you want to buy something but you don't have enough money? You figure out how much the item costs and how long it will take to save the money-that's called setting a goal.
Try It Out!
With your Daisy friends, make a list of a few things you want, such as toys, art supplies, or a field trip. Ask an adult to help you find out how much each item costs. Then make believe that you can save five dollars a week toward your goal. Fill in the Setting Goals Chart to find out how long it would take to save the money you need.</t>
        </r>
      </text>
    </comment>
    <comment ref="C27" authorId="0">
      <text>
        <r>
          <rPr>
            <sz val="9"/>
            <color indexed="81"/>
            <rFont val="Tahoma"/>
            <family val="2"/>
          </rPr>
          <t>Sometimes people don't have the basic things they need, like food and clothes. Some people have more than they need.
There are many ways to help other people. One way is to give away things you no longer use, or offer to give time to help others.
How could you and your Daisy friends help?
Here are some examples to get you started. Organize a "Families Helping Families Day." Collect things you ahve too much of, such as clothes, dishes, or other household items, and donate them to a local charity.
After you've collected things people need, think about what they want, too. If someone is sad or sick or lonely, maybe they'd like a toy or a book.
Perhaps you and your Daisy friends are going to earn money by selling Girl Scout Cookies. use some of the money to help others. Ask your Girl Scout adutls for ideas about how!</t>
        </r>
      </text>
    </comment>
    <comment ref="B30" authorId="0">
      <text>
        <r>
          <rPr>
            <sz val="9"/>
            <color indexed="81"/>
            <rFont val="Tahoma"/>
            <family val="2"/>
          </rPr>
          <t>When you take part in the Girl Scout Cookie Program, you are helping with the largest business run by girls in the whole world. When you earn the Money Counts leaf, you learn about how much coins and bills are worth. Now use what you know as you ask customers to buy your cookies!</t>
        </r>
      </text>
    </comment>
    <comment ref="C30" authorId="0">
      <text>
        <r>
          <rPr>
            <sz val="9"/>
            <color indexed="81"/>
            <rFont val="Tahoma"/>
            <family val="2"/>
          </rPr>
          <t>How much does a box of Girl Scout Cookies cost?
Practice putting that much money together with different coins and bills. Now try putting together money for the price of two boxes.</t>
        </r>
      </text>
    </comment>
    <comment ref="C31" authorId="0">
      <text>
        <r>
          <rPr>
            <sz val="9"/>
            <color indexed="81"/>
            <rFont val="Tahoma"/>
            <family val="2"/>
          </rPr>
          <t>To sell cookies, you need to know what kinds you have. With your Daisy friends, lay out one box of each kind. Practice saying the name of the cookie. Then practice answering questions that customers might ask.</t>
        </r>
      </text>
    </comment>
    <comment ref="C32" authorId="0">
      <text>
        <r>
          <rPr>
            <sz val="9"/>
            <color indexed="81"/>
            <rFont val="Tahoma"/>
            <family val="2"/>
          </rPr>
          <t>How many boxes of cookies do you and your Daisy friends want to sell? That's called your goal.
Set a goal for the number of boxes you hope to sell.
Draw a poster to help you see your goal. Put lines on the picture that show the number of boxes sold. Every time you and your Daisy friends meet, color in the poster according to your sales to see how close you are to reaching yoru goal.</t>
        </r>
      </text>
    </comment>
    <comment ref="B35" authorId="0">
      <text>
        <r>
          <rPr>
            <sz val="9"/>
            <color indexed="81"/>
            <rFont val="Tahoma"/>
            <family val="2"/>
          </rPr>
          <t>When you take part in the Girl Scout Cookie Program, you are helping with the largest business run by girls in the whole world. When you earn your Making Choices leaf, you learn to figure out your needs and wants. Now use what you know as you sell Girl Scout Cookies!</t>
        </r>
      </text>
    </comment>
    <comment ref="C35" authorId="0">
      <text>
        <r>
          <rPr>
            <sz val="9"/>
            <color indexed="81"/>
            <rFont val="Tahoma"/>
            <family val="2"/>
          </rPr>
          <t>Decide how to use your cookie money. Talk about what you want with your Daisy friends. Do you want to buy snacks or supplies for your Daisy meetings? Girl Scout books or awards? Materials for a Journey project?
Set a savings goal-figure out how much money it costs to buy what you want.
If you have money left over, you may want to use it for something extra that you really want to do, like have a party or go on a trip.</t>
        </r>
      </text>
    </comment>
    <comment ref="C36" authorId="0">
      <text>
        <r>
          <rPr>
            <sz val="9"/>
            <color indexed="81"/>
            <rFont val="Tahoma"/>
            <family val="2"/>
          </rPr>
          <t>Talk about how to use cookie money to help others. You may also want to use some of your money to help others who have needs. With your Daisy friends, talk about different ways you could use your money. Once you decide how you would like to use the money, think about how much money you want to give. Team up to create a big poster showing how you'd like to help others with some of your money. Put up the poster at your cookie booth and talk to customers about it.</t>
        </r>
      </text>
    </comment>
    <comment ref="C37" authorId="0">
      <text>
        <r>
          <rPr>
            <sz val="9"/>
            <color indexed="81"/>
            <rFont val="Tahoma"/>
            <family val="2"/>
          </rPr>
          <t>Inspire your customers. Customers want to feel that they are helping girls do something important when they buy cookies. If they like the way you will spend your money, they might even buy more cookies! Customers might also ask about your cookie business.
Practice saying these three things to each other:
*Every cookie helps girls do great things! The money we earn will help us ____!
*We are Girl Scout Daisies and we help lead the largest girl-run business in the whole world!
*We are running our own business! With all this practice, we'll be really great at it by the time we're adults!</t>
        </r>
      </text>
    </comment>
  </commentList>
</comments>
</file>

<file path=xl/comments2.xml><?xml version="1.0" encoding="utf-8"?>
<comments xmlns="http://schemas.openxmlformats.org/spreadsheetml/2006/main">
  <authors>
    <author>Audra Edmunds</author>
    <author>Audra</author>
  </authors>
  <commentList>
    <comment ref="C8" authorId="0">
      <text>
        <r>
          <rPr>
            <sz val="9"/>
            <color indexed="81"/>
            <rFont val="Tahoma"/>
            <family val="2"/>
          </rPr>
          <t xml:space="preserve">The Watering Can Award represents girls being ''responsible for what I say and do.'' Girls earn the award by caring for their mini-garden and beginning to understand how the Promise and Law play out in their daily lives.
</t>
        </r>
      </text>
    </comment>
    <comment ref="C9" authorId="0">
      <text>
        <r>
          <rPr>
            <sz val="9"/>
            <color indexed="81"/>
            <rFont val="Tahoma"/>
            <family val="2"/>
          </rPr>
          <t>The Golden Honey Bee Award represents taking action through a gardening effort for others to make the world a better place. The award is named for Honey, the bee who is one of the Daisy Flower Garden characters.</t>
        </r>
      </text>
    </comment>
    <comment ref="C10" authorId="0">
      <text>
        <r>
          <rPr>
            <sz val="9"/>
            <color indexed="81"/>
            <rFont val="Tahoma"/>
            <family val="2"/>
          </rPr>
          <t>The Amazing Daisy Award represents knowing—and living—the Promise and Law, just like Amazing Daisy, the main character of the journey.</t>
        </r>
      </text>
    </comment>
    <comment ref="C16" authorId="0">
      <text>
        <r>
          <rPr>
            <sz val="9"/>
            <color indexed="81"/>
            <rFont val="Tahoma"/>
            <family val="2"/>
          </rPr>
          <t xml:space="preserve">This first award encourages girls to become aware of their feelings and the feelings of those around them. It also encourages them to develop good relationship skills: for negotiating and compromising to resolve conflicts, and for being considerate and caring to others.
To earn the award, the girls: 
· tell one another aobut their feelings and the feelings of those around them.
· take part in role-playing activities that encourage them to resolve conflicts, negotiate, and be considerate to others.
</t>
        </r>
      </text>
    </comment>
    <comment ref="C17" authorId="0">
      <text>
        <r>
          <rPr>
            <sz val="9"/>
            <color indexed="81"/>
            <rFont val="Tahoma"/>
            <family val="2"/>
          </rPr>
          <t>This second award is earned as the Daisies recognize and develop their skills and then choosea  skill they will educate and inspire others about. By making an effort that moves beyond themselves, the girls begin to realize the impact that they can have on others around them.
To earn the award, the girls: 
·Think about and talk about their own skills and those of their sister Daisies.
· Choose a skill that they can teach others, either at home or in their community.</t>
        </r>
      </text>
    </comment>
    <comment ref="C18" authorId="0">
      <text>
        <r>
          <rPr>
            <sz val="9"/>
            <color indexed="81"/>
            <rFont val="Tahoma"/>
            <family val="2"/>
          </rPr>
          <t>Girls earn this third award as they team up to protect a natural treasure in their region. The award is named for flower friend Clover, who helps preserve the natural habitat of Alaska by convincing her cousin White Sweetclover to leave the state so that its natural vegetation can flourish.
To earn the award, the girls: 
·learn about and commit to protecting a natural treasure in their region.
·educate and inspire others in their community to join with them to protect the local treasure, too.</t>
        </r>
      </text>
    </comment>
    <comment ref="C24" authorId="1">
      <text>
        <r>
          <rPr>
            <b/>
            <sz val="9"/>
            <color indexed="81"/>
            <rFont val="Tahoma"/>
            <family val="2"/>
          </rPr>
          <t>What it means for Daisies:</t>
        </r>
        <r>
          <rPr>
            <sz val="9"/>
            <color indexed="81"/>
            <rFont val="Tahoma"/>
            <family val="2"/>
          </rPr>
          <t xml:space="preserve"> They can say: "Animals need care; I need care. I can do both."
</t>
        </r>
        <r>
          <rPr>
            <b/>
            <sz val="9"/>
            <color indexed="81"/>
            <rFont val="Tahoma"/>
            <family val="2"/>
          </rPr>
          <t>How Daisies earn it:</t>
        </r>
        <r>
          <rPr>
            <sz val="9"/>
            <color indexed="81"/>
            <rFont val="Tahoma"/>
            <family val="2"/>
          </rPr>
          <t xml:space="preserve"> They name one way they can care for animals and one way they can care for themselves.</t>
        </r>
      </text>
    </comment>
    <comment ref="C25" authorId="1">
      <text>
        <r>
          <rPr>
            <b/>
            <sz val="9"/>
            <color indexed="81"/>
            <rFont val="Tahoma"/>
            <family val="2"/>
          </rPr>
          <t>What it means for Daisies:</t>
        </r>
        <r>
          <rPr>
            <sz val="9"/>
            <color indexed="81"/>
            <rFont val="Tahoma"/>
            <family val="2"/>
          </rPr>
          <t xml:space="preserve"> They can use their new knowledge and creativity to teach others how to care for animals.
</t>
        </r>
        <r>
          <rPr>
            <b/>
            <sz val="9"/>
            <color indexed="81"/>
            <rFont val="Tahoma"/>
            <family val="2"/>
          </rPr>
          <t xml:space="preserve">How Daisies earn it: </t>
        </r>
        <r>
          <rPr>
            <sz val="9"/>
            <color indexed="81"/>
            <rFont val="Tahoma"/>
            <family val="2"/>
          </rPr>
          <t>They choose animal care tips to share with others then tell this "story of animal care" in a creative way with a Red Robin Project.</t>
        </r>
      </text>
    </comment>
    <comment ref="C26" authorId="1">
      <text>
        <r>
          <rPr>
            <b/>
            <sz val="9"/>
            <color indexed="81"/>
            <rFont val="Tahoma"/>
            <family val="2"/>
          </rPr>
          <t>What it means for Daisies:</t>
        </r>
        <r>
          <rPr>
            <sz val="9"/>
            <color indexed="81"/>
            <rFont val="Tahoma"/>
            <family val="2"/>
          </rPr>
          <t xml:space="preserve"> They have gained courage and confidence in teaching others about animal care.
</t>
        </r>
        <r>
          <rPr>
            <b/>
            <sz val="9"/>
            <color indexed="81"/>
            <rFont val="Tahoma"/>
            <family val="2"/>
          </rPr>
          <t>How Daisies can earn it:</t>
        </r>
        <r>
          <rPr>
            <sz val="9"/>
            <color indexed="81"/>
            <rFont val="Tahoma"/>
            <family val="2"/>
          </rPr>
          <t xml:space="preserve"> They share with one another the good feelings they experienced as they taught others in their community about animal care.</t>
        </r>
      </text>
    </comment>
  </commentList>
</comments>
</file>

<file path=xl/comments3.xml><?xml version="1.0" encoding="utf-8"?>
<comments xmlns="http://schemas.openxmlformats.org/spreadsheetml/2006/main">
  <authors>
    <author>Audra</author>
  </authors>
  <commentList>
    <comment ref="C6" authorId="0">
      <text>
        <r>
          <rPr>
            <sz val="9"/>
            <color indexed="81"/>
            <rFont val="Tahoma"/>
            <family val="2"/>
          </rPr>
          <t>Remember how excited you were about becoming a Daisy? There are younger girls who can't wait to follow in your footsteps! Share your talents and skills by teaching younger Girl Scouts something you learned to do as a Daisy.
This list has a few ideas to get started. You only have to do one of these-or something like it-to complete the step.</t>
        </r>
      </text>
    </comment>
    <comment ref="C7" authorId="0">
      <text>
        <r>
          <rPr>
            <sz val="9"/>
            <color indexed="81"/>
            <rFont val="Tahoma"/>
            <family val="2"/>
          </rPr>
          <t>Teach younger girls the Girl Scout Promise and the Girl Scout Law.</t>
        </r>
      </text>
    </comment>
    <comment ref="C8" authorId="0">
      <text>
        <r>
          <rPr>
            <sz val="9"/>
            <color indexed="81"/>
            <rFont val="Tahoma"/>
            <family val="2"/>
          </rPr>
          <t>Tell younger girls about the Flower Friends. Then share a story about your favoite. Why is she your favorite? What did you learn from her? Help the younger girls color pictures of the Flower Friends to take home.</t>
        </r>
      </text>
    </comment>
    <comment ref="C9" authorId="0">
      <text>
        <r>
          <rPr>
            <sz val="9"/>
            <color indexed="81"/>
            <rFont val="Tahoma"/>
            <family val="2"/>
          </rPr>
          <t>Play a game together! Is there a special game you loved to play as a Daisy that you could teach the younger girls?</t>
        </r>
      </text>
    </comment>
    <comment ref="C11" authorId="0">
      <text>
        <r>
          <rPr>
            <sz val="9"/>
            <color indexed="81"/>
            <rFont val="Tahoma"/>
            <family val="2"/>
          </rPr>
          <t>Spend time with some Brownie sisters-after all, they know about the fun and adventures Brownies can have together! 
This list has a few ideas to get started. You only have to do one of these-or something like it-to complete the step.</t>
        </r>
      </text>
    </comment>
    <comment ref="C12" authorId="0">
      <text>
        <r>
          <rPr>
            <sz val="9"/>
            <color indexed="81"/>
            <rFont val="Tahoma"/>
            <family val="2"/>
          </rPr>
          <t>Say the Girl Scout Promise together, then trade stories about living the Promise and Law. What did you do as a Daisy? Were you friendly and helpful, or courageous and strong? What did the Brownies do?</t>
        </r>
      </text>
    </comment>
    <comment ref="C13" authorId="0">
      <text>
        <r>
          <rPr>
            <sz val="9"/>
            <color indexed="81"/>
            <rFont val="Tahoma"/>
            <family val="2"/>
          </rPr>
          <t>Ask the Brownies to teach you their favorite Brownie song, then sing it together.</t>
        </r>
      </text>
    </comment>
    <comment ref="C14" authorId="0">
      <text>
        <r>
          <rPr>
            <sz val="9"/>
            <color indexed="81"/>
            <rFont val="Tahoma"/>
            <family val="2"/>
          </rPr>
          <t xml:space="preserve">Ask the Brownies to show you their Journey awards and tell you what they did to earn them. How did they make the world a better place? </t>
        </r>
      </text>
    </comment>
    <comment ref="C16" authorId="0">
      <text>
        <r>
          <rPr>
            <sz val="9"/>
            <color indexed="81"/>
            <rFont val="Tahoma"/>
            <family val="2"/>
          </rPr>
          <t>Daisy sisters can help your community when you become Brownies. Ask the Brownies to help you decorate a box or jar that will become your "Take Action Idea Bank." Get ideas by asking the Brownies how you can to help your community. Get more ideas by talking to an adult who works in the community such as at a firehouse, hospital, library, or mayor's office. You could even get ideas by walking around your neighborhood with an adult and looking for ways to help. For example, maybe you might see playground equipment that needs to be fixed. Write down all your ideas and put them in your idea bank. These ideas will be waiting for you when you become a Girl Scout Brownie!</t>
        </r>
      </text>
    </comment>
  </commentList>
</comments>
</file>

<file path=xl/comments4.xml><?xml version="1.0" encoding="utf-8"?>
<comments xmlns="http://schemas.openxmlformats.org/spreadsheetml/2006/main">
  <authors>
    <author>Audra</author>
  </authors>
  <commentList>
    <comment ref="C22" authorId="0">
      <text>
        <r>
          <rPr>
            <b/>
            <sz val="9"/>
            <color indexed="81"/>
            <rFont val="Tahoma"/>
            <family val="2"/>
          </rPr>
          <t xml:space="preserve">Choose one line from the Girl Scout Law. </t>
        </r>
        <r>
          <rPr>
            <sz val="9"/>
            <color indexed="81"/>
            <rFont val="Tahoma"/>
            <family val="2"/>
          </rPr>
          <t>Find a story, song, or poem from your faith with the same ideas. Talk with your family or friends about what the Law and the story, song, or poem have in common.</t>
        </r>
      </text>
    </comment>
    <comment ref="C23" authorId="0">
      <text>
        <r>
          <rPr>
            <b/>
            <sz val="9"/>
            <color indexed="81"/>
            <rFont val="Tahoma"/>
            <family val="2"/>
          </rPr>
          <t>Find a woman in your own or another faith community.</t>
        </r>
        <r>
          <rPr>
            <sz val="9"/>
            <color indexed="81"/>
            <rFont val="Tahoma"/>
            <family val="2"/>
          </rPr>
          <t xml:space="preserve"> Ask her how she tries to use that line of the Law in her life.</t>
        </r>
      </text>
    </comment>
    <comment ref="C24" authorId="0">
      <text>
        <r>
          <rPr>
            <b/>
            <sz val="9"/>
            <color indexed="81"/>
            <rFont val="Tahoma"/>
            <family val="2"/>
          </rPr>
          <t>Gather three inspirational quotes by women</t>
        </r>
        <r>
          <rPr>
            <sz val="9"/>
            <color indexed="81"/>
            <rFont val="Tahoma"/>
            <family val="2"/>
          </rPr>
          <t xml:space="preserve"> that fit with that line of the Girl Scout Law. Put them where you can see them every day!</t>
        </r>
      </text>
    </comment>
    <comment ref="C25" authorId="0">
      <text>
        <r>
          <rPr>
            <b/>
            <sz val="9"/>
            <color indexed="81"/>
            <rFont val="Tahoma"/>
            <family val="2"/>
          </rPr>
          <t>Make something to remind you of what you've learned.</t>
        </r>
        <r>
          <rPr>
            <sz val="9"/>
            <color indexed="81"/>
            <rFont val="Tahoma"/>
            <family val="2"/>
          </rPr>
          <t xml:space="preserve"> It might be a drawing, painting, or poster. You could also make up a story or a skit.</t>
        </r>
      </text>
    </comment>
    <comment ref="C26" authorId="0">
      <text>
        <r>
          <rPr>
            <b/>
            <sz val="9"/>
            <color indexed="81"/>
            <rFont val="Tahoma"/>
            <family val="2"/>
          </rPr>
          <t xml:space="preserve">Keep the connection strong. </t>
        </r>
        <r>
          <rPr>
            <sz val="9"/>
            <color indexed="81"/>
            <rFont val="Tahoma"/>
            <family val="2"/>
          </rPr>
          <t>Talk with your friends, family, or a group in your faith community about what you've learned about your faith and Girl Scouting. Ask them to help you live the Law and your faith. Maybe you can show them what you just made or perform your skit!</t>
        </r>
      </text>
    </comment>
    <comment ref="C29" authorId="0">
      <text>
        <r>
          <rPr>
            <b/>
            <sz val="9"/>
            <color indexed="81"/>
            <rFont val="Tahoma"/>
            <family val="2"/>
          </rPr>
          <t>Choose one line from the Girl Scout Law.</t>
        </r>
        <r>
          <rPr>
            <sz val="9"/>
            <color indexed="81"/>
            <rFont val="Tahoma"/>
            <family val="2"/>
          </rPr>
          <t>Find a story, song, or poem from your faith with the same ideas. Talk with your family or friends about what the Law and the story, song, or poem have in common.</t>
        </r>
      </text>
    </comment>
    <comment ref="C30" authorId="0">
      <text>
        <r>
          <rPr>
            <b/>
            <sz val="9"/>
            <color indexed="81"/>
            <rFont val="Tahoma"/>
            <family val="2"/>
          </rPr>
          <t>Find a woman in your own or another faith community.</t>
        </r>
        <r>
          <rPr>
            <sz val="9"/>
            <color indexed="81"/>
            <rFont val="Tahoma"/>
            <family val="2"/>
          </rPr>
          <t xml:space="preserve"> Ask her how she tries to use that line of the Law in her life.</t>
        </r>
      </text>
    </comment>
    <comment ref="C31" authorId="0">
      <text>
        <r>
          <rPr>
            <b/>
            <sz val="9"/>
            <color indexed="81"/>
            <rFont val="Tahoma"/>
            <family val="2"/>
          </rPr>
          <t xml:space="preserve">Gather three inspirational quotes by women </t>
        </r>
        <r>
          <rPr>
            <sz val="9"/>
            <color indexed="81"/>
            <rFont val="Tahoma"/>
            <family val="2"/>
          </rPr>
          <t>that fit with that line of the Girl Scout Law. Put them where you can see them every day!</t>
        </r>
      </text>
    </comment>
    <comment ref="C32" authorId="0">
      <text>
        <r>
          <rPr>
            <b/>
            <sz val="9"/>
            <color indexed="81"/>
            <rFont val="Tahoma"/>
            <family val="2"/>
          </rPr>
          <t>Make something to remind you of what you've learned.</t>
        </r>
        <r>
          <rPr>
            <sz val="9"/>
            <color indexed="81"/>
            <rFont val="Tahoma"/>
            <family val="2"/>
          </rPr>
          <t xml:space="preserve"> It might be a drawing, painting, or poster. You could also make up a story or a skit.</t>
        </r>
      </text>
    </comment>
    <comment ref="C33" authorId="0">
      <text>
        <r>
          <rPr>
            <b/>
            <sz val="9"/>
            <color indexed="81"/>
            <rFont val="Tahoma"/>
            <family val="2"/>
          </rPr>
          <t xml:space="preserve">Keep the connection strong. </t>
        </r>
        <r>
          <rPr>
            <sz val="9"/>
            <color indexed="81"/>
            <rFont val="Tahoma"/>
            <family val="2"/>
          </rPr>
          <t>Talk with your friends, family, or a group in your faith community about what you've learned about your faith and Girl Scouting. Ask them to help you live the Law and your faith. Maybe you can show them what you just made or perform your skit!</t>
        </r>
      </text>
    </comment>
    <comment ref="C38" authorId="0">
      <text>
        <r>
          <rPr>
            <sz val="9"/>
            <color indexed="81"/>
            <rFont val="Tahoma"/>
            <family val="2"/>
          </rPr>
          <t>If you complete all three Daisy Journeys, you'll earn this very special award. Celebrate by singing "The Journey Summit Song"!</t>
        </r>
      </text>
    </comment>
    <comment ref="C40" authorId="0">
      <text>
        <r>
          <rPr>
            <sz val="9"/>
            <color indexed="81"/>
            <rFont val="Tahoma"/>
            <family val="2"/>
          </rPr>
          <t>Understand what to do if you get lost. Know your phone number, address, and who it's safe to ask for help (police officer, teacher, person in charge).</t>
        </r>
      </text>
    </comment>
    <comment ref="C41" authorId="0">
      <text>
        <r>
          <rPr>
            <sz val="9"/>
            <color indexed="81"/>
            <rFont val="Tahoma"/>
            <family val="2"/>
          </rPr>
          <t>Find out what you should do if you or a friend is choking.</t>
        </r>
      </text>
    </comment>
    <comment ref="C42" authorId="0">
      <text>
        <r>
          <rPr>
            <sz val="9"/>
            <color indexed="81"/>
            <rFont val="Tahoma"/>
            <family val="2"/>
          </rPr>
          <t>Learn how to do "Stop, Drop, and Roll" if your clothing catches on fire.</t>
        </r>
      </text>
    </comment>
  </commentList>
</comments>
</file>

<file path=xl/sharedStrings.xml><?xml version="1.0" encoding="utf-8"?>
<sst xmlns="http://schemas.openxmlformats.org/spreadsheetml/2006/main" count="1924" uniqueCount="229">
  <si>
    <t>Instructions, Setup, &amp; Data Entry FAQs (Frequently Asked Questions):</t>
  </si>
  <si>
    <t xml:space="preserve"> </t>
  </si>
  <si>
    <t>Immediately after you download:</t>
  </si>
  <si>
    <t>You must save your spreadsheet to your hard drive.  If you don't, it won't let you propogate the names throughout the spreadsheet, and it will act as though the spreadsheet is read-only.</t>
  </si>
  <si>
    <t>How to enter Daisy Names in the spreadsheet:</t>
  </si>
  <si>
    <t>The Attendance page:</t>
  </si>
  <si>
    <t>The Parent Contact Info page:</t>
  </si>
  <si>
    <t>The Parent Contact Info page is simply there to give you a place to collect parent info for your Daisies.  Use it or not.  It will have no effect on the rest of the sheet.  This is just there as a tool for you.</t>
  </si>
  <si>
    <t>What's the purpose of the individual Daisy pages?</t>
  </si>
  <si>
    <t>You will never enter any information on the individual Daisy pages.  Those pages are for you to occasionally print out and hand to the parents.  You can use them to let a parent know what their daughter has and has not completed.  You can also use that page to make homework assignments to help girls catch up.</t>
  </si>
  <si>
    <t>Troubleshooting &amp; Frequently Asked Questions</t>
  </si>
  <si>
    <t>First, most issues can be solved by carefully reading these instructions.  I encourage you to re-read this entire page before you do anything else.  If that doesn't help, then the home site has a troubleshooting and FAQ page:</t>
  </si>
  <si>
    <t>http://trax.boy-scouts.net/faq.htm</t>
  </si>
  <si>
    <t xml:space="preserve">If neither of these has helped, then please e-mail me and ask.  However, I ask that you please exhaust the above resources before you e-mail me.  I get several e-mails per day asking for help, and to be honest, if they ask a question which I've already covered in these instructions and/or the FAQ page, I'm very likely to ignore the e-mail.  Please read before you e-mail me. </t>
  </si>
  <si>
    <t>What's the password?</t>
  </si>
  <si>
    <r>
      <t xml:space="preserve">First, I wouldn't recommend unprotecting the spreadsheet.  It has been locked for your protection.  Basically, it has been locked to keep you from messing up the formulas.  It's designed as such that if you are getting a message telling you that a cell is protected, then you are trying to type in the wrong box.  But if you must know, the password is:  </t>
    </r>
    <r>
      <rPr>
        <b/>
        <sz val="10"/>
        <rFont val="Arial"/>
        <family val="2"/>
      </rPr>
      <t>daisy</t>
    </r>
  </si>
  <si>
    <t>What about sharing and editing this sheet?</t>
  </si>
  <si>
    <t>1.  You have my permission to share this spreadsheet, absolutely free of charge, to any scouter anywhere.</t>
  </si>
  <si>
    <t>3.  You have my permission to modify this sheet in any way to suit your own needs, however, if you do, please don't post your modified version anywhere on the internet.</t>
  </si>
  <si>
    <t>4.  You have my permission to e-mail me with suggestions for improvements you'd like to see, but please don't be offended if I don't use your suggestions.</t>
  </si>
  <si>
    <t>How can you contact me?</t>
  </si>
  <si>
    <t>Version History</t>
  </si>
  <si>
    <t>DaisyTrax 1.0</t>
  </si>
  <si>
    <t>- Initial release of the software package.</t>
  </si>
  <si>
    <t>First, please enter your Service Unit in the box:</t>
  </si>
  <si>
    <t>Next, please enter your Troop number in the box:</t>
  </si>
  <si>
    <t>aedmunds@bellsouth.net</t>
  </si>
  <si>
    <t>DaisyTrax 1.1</t>
  </si>
  <si>
    <t xml:space="preserve">Date of Birth: </t>
  </si>
  <si>
    <t xml:space="preserve">     EMERGENCY CONTACT</t>
  </si>
  <si>
    <t>Primary Adult</t>
  </si>
  <si>
    <t xml:space="preserve">Name: </t>
  </si>
  <si>
    <t xml:space="preserve">Relationship: </t>
  </si>
  <si>
    <t xml:space="preserve">Address: </t>
  </si>
  <si>
    <t xml:space="preserve">City, State  ZIP: </t>
  </si>
  <si>
    <t xml:space="preserve">Home Phone: </t>
  </si>
  <si>
    <t xml:space="preserve">Work Phone: </t>
  </si>
  <si>
    <t xml:space="preserve">Cell Phone: </t>
  </si>
  <si>
    <t xml:space="preserve">Home e-mail: </t>
  </si>
  <si>
    <t xml:space="preserve">Work e-mail: </t>
  </si>
  <si>
    <t>Attendance</t>
  </si>
  <si>
    <t>Date</t>
  </si>
  <si>
    <t>Troop</t>
  </si>
  <si>
    <t>Petal Center</t>
  </si>
  <si>
    <t>Petals</t>
  </si>
  <si>
    <t>Honest and fair</t>
  </si>
  <si>
    <t>Friendly and helpful</t>
  </si>
  <si>
    <t>Courageous and strong</t>
  </si>
  <si>
    <t>Responsible for what I say and do</t>
  </si>
  <si>
    <t>Respect for myself &amp; others</t>
  </si>
  <si>
    <t>Respect authority</t>
  </si>
  <si>
    <t>Use resources wisely</t>
  </si>
  <si>
    <t>Make the world a better place</t>
  </si>
  <si>
    <t>Be a sister to every Girl Scout</t>
  </si>
  <si>
    <t>Status: (P)artial or (C)omplete</t>
  </si>
  <si>
    <t>Service Unit</t>
  </si>
  <si>
    <t>It's Your World -- Change It!</t>
  </si>
  <si>
    <t>Welcome to the Daisy Flower Garden</t>
  </si>
  <si>
    <t>The Watering Can Award</t>
  </si>
  <si>
    <t>The Golden Honey Bee</t>
  </si>
  <si>
    <t>The Amazing Daisy Award</t>
  </si>
  <si>
    <t>Bridge to Brownies</t>
  </si>
  <si>
    <t>Journey Awards</t>
  </si>
  <si>
    <t>&lt;List Patch Here&gt;</t>
  </si>
  <si>
    <t>Awards</t>
  </si>
  <si>
    <t>Bridging</t>
  </si>
  <si>
    <t>Watering Can</t>
  </si>
  <si>
    <t>Golden Honey Bee</t>
  </si>
  <si>
    <t>Amazing Daisy</t>
  </si>
  <si>
    <t>Investiture</t>
  </si>
  <si>
    <t>Rededication (1st year)</t>
  </si>
  <si>
    <t>Earned Age-Level</t>
  </si>
  <si>
    <r>
      <t xml:space="preserve">Event Attended </t>
    </r>
    <r>
      <rPr>
        <sz val="10"/>
        <rFont val="Arial"/>
        <family val="2"/>
      </rPr>
      <t>(Meeting, Camping, Outing,etc.)</t>
    </r>
  </si>
  <si>
    <t>Enter amount
   received</t>
  </si>
  <si>
    <t>Patches</t>
  </si>
  <si>
    <t>Quantity</t>
  </si>
  <si>
    <t>Considerate and caring</t>
  </si>
  <si>
    <t>Summary Page</t>
  </si>
  <si>
    <t>The Dues page:</t>
  </si>
  <si>
    <t>- Addition of dues page and miscellaneous Awards</t>
  </si>
  <si>
    <t>Leader 1</t>
  </si>
  <si>
    <t>Leader 2</t>
  </si>
  <si>
    <t>Leader 3</t>
  </si>
  <si>
    <t>Leader 4</t>
  </si>
  <si>
    <t>Leader 5</t>
  </si>
  <si>
    <t>Leader 6</t>
  </si>
  <si>
    <t>Leader 7</t>
  </si>
  <si>
    <t>Registration Papers</t>
  </si>
  <si>
    <t>Health History</t>
  </si>
  <si>
    <t>The Registration page:</t>
  </si>
  <si>
    <t>The Registration page is there to give you some help in remembering who has given you their registration papers, health history, paid their money to your council and your service unit.  This will not spread anywhere else on the sheet.  
For the leader names, simply click on the names to change your leaders' names.</t>
  </si>
  <si>
    <t>How to enter credit on the Petals, Journey Awards, Age-Level Awards and Bridging pages:</t>
  </si>
  <si>
    <r>
      <t xml:space="preserve">To enter credit on the Achievement page, enter an </t>
    </r>
    <r>
      <rPr>
        <b/>
        <sz val="10"/>
        <rFont val="Arial"/>
        <family val="2"/>
      </rPr>
      <t>A</t>
    </r>
    <r>
      <rPr>
        <sz val="10"/>
        <rFont val="Arial"/>
        <family val="2"/>
      </rPr>
      <t xml:space="preserve"> as a Daisy completes each requirement</t>
    </r>
    <r>
      <rPr>
        <sz val="10"/>
        <rFont val="Arial"/>
        <family val="2"/>
      </rPr>
      <t xml:space="preserve">.  Make sure you enter an </t>
    </r>
    <r>
      <rPr>
        <b/>
        <sz val="10"/>
        <rFont val="Arial"/>
        <family val="2"/>
      </rPr>
      <t>A</t>
    </r>
    <r>
      <rPr>
        <sz val="10"/>
        <rFont val="Arial"/>
        <family val="2"/>
      </rPr>
      <t>.  If you enter anything else, it won't register.  The spreadsheet is only set up to count A's.</t>
    </r>
  </si>
  <si>
    <t>DaisyTrax 1.2</t>
  </si>
  <si>
    <t>The Summary page:</t>
  </si>
  <si>
    <t>The Order page:</t>
  </si>
  <si>
    <t xml:space="preserve"> Earned</t>
  </si>
  <si>
    <t xml:space="preserve"> Awarded</t>
  </si>
  <si>
    <t>http://trax.boy-scouts.net/gstrax.htm</t>
  </si>
  <si>
    <r>
      <t xml:space="preserve">2.  You have my permission to post this spreadsheet on any server willing to host it.  I will, however, ask that if you DO post this spreadsheet on a server somewhere, that you occasionally check back to the main site that will host this sheet to check for updates (to make sure you have the latest version available.  
</t>
    </r>
    <r>
      <rPr>
        <u/>
        <sz val="10"/>
        <rFont val="Arial"/>
        <family val="2"/>
      </rPr>
      <t>The site is:</t>
    </r>
  </si>
  <si>
    <t>- Modified formulas to make spreadsheet work on both Microsoft Excel and OpenOffice Calc.</t>
  </si>
  <si>
    <t>DaisyTrax 1.3</t>
  </si>
  <si>
    <t>- Fixed minor items and reworked the awards</t>
  </si>
  <si>
    <t>It's Your Planet -- Love It!</t>
  </si>
  <si>
    <t>Between Earth and Sky</t>
  </si>
  <si>
    <t>DaisyTrax 1.4</t>
  </si>
  <si>
    <t>Age-Level</t>
  </si>
  <si>
    <t>It's Your Story -- Tell It!</t>
  </si>
  <si>
    <t>Fun Patches</t>
  </si>
  <si>
    <t>Patches to Order      Patches to Order      Patches to Order</t>
  </si>
  <si>
    <t>Fun Patches (cont'd)</t>
  </si>
  <si>
    <t>Check to GSUSA (Registration)</t>
  </si>
  <si>
    <t>Service Unit Dues</t>
  </si>
  <si>
    <t>Annual Fund Dues</t>
  </si>
  <si>
    <t>&lt;&lt;Last Name&gt;&gt;</t>
  </si>
  <si>
    <t>yearly total (per girl)</t>
  </si>
  <si>
    <t>meeting
totals</t>
  </si>
  <si>
    <r>
      <t xml:space="preserve">   Enter </t>
    </r>
    <r>
      <rPr>
        <b/>
        <sz val="10"/>
        <rFont val="Arial"/>
        <family val="2"/>
      </rPr>
      <t>A</t>
    </r>
    <r>
      <rPr>
        <sz val="10"/>
        <rFont val="Arial"/>
        <family val="2"/>
      </rPr>
      <t xml:space="preserve"> for credit</t>
    </r>
  </si>
  <si>
    <r>
      <t xml:space="preserve">   Enter </t>
    </r>
    <r>
      <rPr>
        <b/>
        <sz val="10"/>
        <rFont val="Arial"/>
        <family val="2"/>
      </rPr>
      <t>A</t>
    </r>
    <r>
      <rPr>
        <sz val="10"/>
        <rFont val="Arial"/>
        <family val="2"/>
      </rPr>
      <t xml:space="preserve"> for credit</t>
    </r>
  </si>
  <si>
    <r>
      <t xml:space="preserve">Enter </t>
    </r>
    <r>
      <rPr>
        <b/>
        <sz val="10"/>
        <rFont val="Arial"/>
        <family val="2"/>
      </rPr>
      <t xml:space="preserve">A </t>
    </r>
    <r>
      <rPr>
        <sz val="10"/>
        <rFont val="Arial"/>
        <family val="2"/>
      </rPr>
      <t>for credit</t>
    </r>
  </si>
  <si>
    <r>
      <t xml:space="preserve">Enter </t>
    </r>
    <r>
      <rPr>
        <b/>
        <sz val="10"/>
        <rFont val="Arial"/>
        <family val="2"/>
      </rPr>
      <t>A</t>
    </r>
    <r>
      <rPr>
        <sz val="10"/>
        <rFont val="Arial"/>
        <family val="2"/>
      </rPr>
      <t xml:space="preserve"> indicate Attendance at the event</t>
    </r>
  </si>
  <si>
    <t>The Blue Bucket Award</t>
  </si>
  <si>
    <t>The Firefly Award</t>
  </si>
  <si>
    <t>The Clover Award</t>
  </si>
  <si>
    <t>-added new Journey</t>
  </si>
  <si>
    <t>Key</t>
  </si>
  <si>
    <r>
      <t>C</t>
    </r>
    <r>
      <rPr>
        <sz val="10"/>
        <rFont val="Arial"/>
        <family val="2"/>
      </rPr>
      <t xml:space="preserve"> = Completed Award</t>
    </r>
  </si>
  <si>
    <r>
      <t>A</t>
    </r>
    <r>
      <rPr>
        <sz val="10"/>
        <rFont val="Arial"/>
        <family val="2"/>
      </rPr>
      <t xml:space="preserve"> = Individual Requirement Achieved</t>
    </r>
  </si>
  <si>
    <r>
      <t xml:space="preserve">P </t>
    </r>
    <r>
      <rPr>
        <sz val="10"/>
        <rFont val="Arial"/>
        <family val="2"/>
      </rPr>
      <t>= Partially Completed Award</t>
    </r>
  </si>
  <si>
    <r>
      <t xml:space="preserve">Double-Click on the Tabs at the bottom of the page that read "Daisy 1", "Daisy 2", etc.  That will hightlight the text.  Simply type the girl's </t>
    </r>
    <r>
      <rPr>
        <b/>
        <sz val="10"/>
        <rFont val="Arial"/>
        <family val="2"/>
      </rPr>
      <t>first</t>
    </r>
    <r>
      <rPr>
        <sz val="10"/>
        <rFont val="Arial"/>
        <family val="2"/>
      </rPr>
      <t xml:space="preserve"> name on the tab.  That will cause her name to proliferate thoughout the spreadsheet.</t>
    </r>
  </si>
  <si>
    <t>DaisyTrax 1.5</t>
  </si>
  <si>
    <t>-just fixing minor issues still…</t>
  </si>
  <si>
    <t xml:space="preserve">     The Girl Scout Trax</t>
  </si>
  <si>
    <t>email:</t>
  </si>
  <si>
    <t>Secondary Adult</t>
  </si>
  <si>
    <t>5 Flowers, 4 Stories, 3 Cheers for Animals!</t>
  </si>
  <si>
    <t>DaisyTrax 1.6</t>
  </si>
  <si>
    <t>Enter activites, outings, and dates on this page.  Use this page to record attendance.  It may help you with your recordkeeping.  This page has no bearing elsewhere on this worksheet.</t>
  </si>
  <si>
    <t>Enter dues as you receive them.  The sheet is set up for you to record money.  Simply type in what they were able to contribute.  This page also has no bearing elsewhere in this worksheet.</t>
  </si>
  <si>
    <r>
      <t xml:space="preserve">The summary page is for keeping track, at a glance, of where you are patches-wise.  You can quickly see, at a glance, what you have already awarded to the girls, and what you still owe them.  </t>
    </r>
    <r>
      <rPr>
        <sz val="10"/>
        <rFont val="Arial"/>
        <family val="2"/>
      </rPr>
      <t>A</t>
    </r>
    <r>
      <rPr>
        <sz val="10"/>
        <rFont val="Arial"/>
        <family val="2"/>
      </rPr>
      <t xml:space="preserve">s you enter completion information in other parts of the spreadsheet, as soon as a girl is complete for an award, it will automatically pop up an </t>
    </r>
    <r>
      <rPr>
        <b/>
        <sz val="10"/>
        <rFont val="Arial"/>
        <family val="2"/>
      </rPr>
      <t>E</t>
    </r>
    <r>
      <rPr>
        <sz val="10"/>
        <rFont val="Arial"/>
        <family val="2"/>
      </rPr>
      <t xml:space="preserve"> (and highlight it) on the Summary page.  When you present the award to the girl, enter an </t>
    </r>
    <r>
      <rPr>
        <b/>
        <sz val="10"/>
        <rFont val="Arial"/>
        <family val="2"/>
      </rPr>
      <t>Y</t>
    </r>
    <r>
      <rPr>
        <sz val="10"/>
        <rFont val="Arial"/>
        <family val="2"/>
      </rPr>
      <t xml:space="preserve"> beside that award for that girl (and the highlight goes away).</t>
    </r>
  </si>
  <si>
    <t>You will never enter any information on the Order page.  It is a completely automated page that gleens information from the Summary page.  When it is time for you to order, simply go to the Order page for that information.  Every time a girl earns a patch, the numbers on this page increase.  When you award the patch to the girl (and place the Y's on the Summary page), the numbers decrease.</t>
  </si>
  <si>
    <t>Birdbath Award</t>
  </si>
  <si>
    <t>Red Robin Award</t>
  </si>
  <si>
    <t>Tula Award</t>
  </si>
  <si>
    <t>-added journeys, fixed bridging flaw, changed highlighted color on summary page, changed language on petals page</t>
  </si>
  <si>
    <r>
      <t xml:space="preserve">Enter </t>
    </r>
    <r>
      <rPr>
        <b/>
        <sz val="10"/>
        <rFont val="Arial"/>
        <family val="2"/>
      </rPr>
      <t>Y</t>
    </r>
    <r>
      <rPr>
        <sz val="10"/>
        <rFont val="Arial"/>
        <family val="2"/>
      </rPr>
      <t xml:space="preserve"> for yes when you have presented the award</t>
    </r>
  </si>
  <si>
    <t>Money Counts</t>
  </si>
  <si>
    <t>Making Choices</t>
  </si>
  <si>
    <t>Count It Up</t>
  </si>
  <si>
    <t>Talk It Up</t>
  </si>
  <si>
    <t>Center Petal</t>
  </si>
  <si>
    <t>Leaves</t>
  </si>
  <si>
    <t>Finance</t>
  </si>
  <si>
    <t>Cookie</t>
  </si>
  <si>
    <t>Journey Summit Pin</t>
  </si>
  <si>
    <t>Cookies</t>
  </si>
  <si>
    <t>Fall Sales</t>
  </si>
  <si>
    <t>Thinking Day</t>
  </si>
  <si>
    <t>Investiture and Rededication</t>
  </si>
  <si>
    <t>Cookie Rally (Year 1)</t>
  </si>
  <si>
    <t>Cookie Sales (Year 2)</t>
  </si>
  <si>
    <t>Cookie Pin (Year 1)</t>
  </si>
  <si>
    <t>Cookie Sales (Year 1)</t>
  </si>
  <si>
    <t>Cookie Rally (Year 2)</t>
  </si>
  <si>
    <t>Cookie Pin (Year 2)</t>
  </si>
  <si>
    <t>Fall Sales (Year 1)</t>
  </si>
  <si>
    <t>Fall Sales (Year 2)</t>
  </si>
  <si>
    <t>Thinking Day (Year 1)</t>
  </si>
  <si>
    <t>Thinking Day (Year 2)</t>
  </si>
  <si>
    <t>Play a game together!</t>
  </si>
  <si>
    <t>Teach younger girls the GS Promise</t>
  </si>
  <si>
    <t>Say the Girl Scout Promise together.</t>
  </si>
  <si>
    <t>Ask the Brownies to teach you</t>
  </si>
  <si>
    <t>Ask the Brownies to show you</t>
  </si>
  <si>
    <t>Plan a Ceremony</t>
  </si>
  <si>
    <t>DaisyTrax 2.0</t>
  </si>
  <si>
    <t>Promise Center</t>
  </si>
  <si>
    <t>Lupe</t>
  </si>
  <si>
    <t>Sunny</t>
  </si>
  <si>
    <t>Zinni</t>
  </si>
  <si>
    <t>Tula</t>
  </si>
  <si>
    <t>Mari</t>
  </si>
  <si>
    <t>Gloria</t>
  </si>
  <si>
    <t>Gerri</t>
  </si>
  <si>
    <t>Clover</t>
  </si>
  <si>
    <t>Rosie</t>
  </si>
  <si>
    <t>Vi</t>
  </si>
  <si>
    <t>Understand the different kinds of coins</t>
  </si>
  <si>
    <t>Know more about paper money</t>
  </si>
  <si>
    <t>Find out the cost of fun</t>
  </si>
  <si>
    <t>Try setting a goal to save for what you want</t>
  </si>
  <si>
    <t>Help others with what they need and want</t>
  </si>
  <si>
    <t>(you can earn only one finance leaf per year)</t>
  </si>
  <si>
    <t>Choose one line from the Law</t>
  </si>
  <si>
    <t>Find a woman in your community</t>
  </si>
  <si>
    <t>Gather three inspirational quotes</t>
  </si>
  <si>
    <t>Make something to remind you</t>
  </si>
  <si>
    <t>Keep the connection strong.</t>
  </si>
  <si>
    <t>www.girlscouts.org/world_thinking_day</t>
  </si>
  <si>
    <t>Global Action Award</t>
  </si>
  <si>
    <t>www.girlscouts.org/global_action_award</t>
  </si>
  <si>
    <r>
      <t xml:space="preserve">My Promise, My Faith </t>
    </r>
    <r>
      <rPr>
        <sz val="10"/>
        <rFont val="Arial"/>
        <family val="2"/>
      </rPr>
      <t>(Year 1)</t>
    </r>
  </si>
  <si>
    <r>
      <t xml:space="preserve">My Promise, My Faith </t>
    </r>
    <r>
      <rPr>
        <sz val="10"/>
        <rFont val="Arial"/>
        <family val="2"/>
      </rPr>
      <t>(Year 2)</t>
    </r>
  </si>
  <si>
    <t>www.girlscouts.org/cookies</t>
  </si>
  <si>
    <t>Safety Award</t>
  </si>
  <si>
    <t>Understand what to do</t>
  </si>
  <si>
    <t>Find out what you should do</t>
  </si>
  <si>
    <t>Learn how to do</t>
  </si>
  <si>
    <t>Pass It On</t>
  </si>
  <si>
    <t>Tell younger girls about the Flower</t>
  </si>
  <si>
    <t>Look Ahead</t>
  </si>
  <si>
    <t>Center</t>
  </si>
  <si>
    <t>Find out the difference between needs</t>
  </si>
  <si>
    <t>Find out what cookies cost</t>
  </si>
  <si>
    <t>Learn about different kinds of cookies</t>
  </si>
  <si>
    <t>Set a sales goal</t>
  </si>
  <si>
    <t>Deicde how to use your cookie money</t>
  </si>
  <si>
    <t xml:space="preserve">Talk about how to use cookie money to </t>
  </si>
  <si>
    <t>Inspire your customers</t>
  </si>
  <si>
    <t>-added leaves to the Petals page. Updated bridging requirements. Added awards to Age-Level as written in new books.</t>
  </si>
  <si>
    <t>DaisyTrax 2.1</t>
  </si>
  <si>
    <t>-fixed Summary page errors and on individual pages.
Fixed addition error on Age-Level page</t>
  </si>
  <si>
    <t>DaisyTrax 2.2</t>
  </si>
  <si>
    <t>-fixed formula for summit pin</t>
  </si>
  <si>
    <t>DaisyTrax 2.3</t>
  </si>
  <si>
    <t>-fixed petals not showing on individual pages</t>
  </si>
  <si>
    <t>Leader 8</t>
  </si>
  <si>
    <t>Leader 9</t>
  </si>
  <si>
    <t>Leader 10</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</si>
</sst>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44" formatCode="_(&quot;$&quot;* #,##0.00_);_(&quot;$&quot;* \(#,##0.00\);_(&quot;$&quot;* &quot;-&quot;??_);_(@_)"/>
    <numFmt numFmtId="164" formatCode="mm/dd/yy;@"/>
    <numFmt numFmtId="165" formatCode="[$-409]mmm\-yy;@"/>
    <numFmt numFmtId="166" formatCode="m/d/yy;@"/>
    <numFmt numFmtId="167" formatCode="[&lt;=9999999]###\-####;\(###\)\ ###\-####"/>
  </numFmts>
  <fonts count="37">
    <font>
      <sz val="10"/>
      <name val="Arial"/>
    </font>
    <font>
      <sz val="10"/>
      <name val="Arial"/>
      <family val="2"/>
    </font>
    <font>
      <b/>
      <u/>
      <sz val="10"/>
      <name val="Arial"/>
      <family val="2"/>
    </font>
    <font>
      <b/>
      <sz val="10"/>
      <name val="Arial"/>
      <family val="2"/>
    </font>
    <font>
      <sz val="10"/>
      <name val="Arial"/>
      <family val="2"/>
    </font>
    <font>
      <u/>
      <sz val="10"/>
      <color indexed="12"/>
      <name val="Arial"/>
      <family val="2"/>
    </font>
    <font>
      <u/>
      <sz val="10"/>
      <name val="Arial"/>
      <family val="2"/>
    </font>
    <font>
      <sz val="8"/>
      <name val="Arial"/>
      <family val="2"/>
    </font>
    <font>
      <b/>
      <sz val="12"/>
      <name val="Arial"/>
      <family val="2"/>
    </font>
    <font>
      <b/>
      <sz val="10"/>
      <color indexed="9"/>
      <name val="Arial"/>
      <family val="2"/>
    </font>
    <font>
      <sz val="10"/>
      <name val="Arial Narrow"/>
      <family val="2"/>
    </font>
    <font>
      <sz val="9"/>
      <name val="Arial"/>
      <family val="2"/>
    </font>
    <font>
      <b/>
      <sz val="8"/>
      <name val="Arial"/>
      <family val="2"/>
    </font>
    <font>
      <sz val="8"/>
      <name val="Arial"/>
      <family val="2"/>
    </font>
    <font>
      <sz val="10"/>
      <color indexed="9"/>
      <name val="Arial"/>
      <family val="2"/>
    </font>
    <font>
      <b/>
      <sz val="12"/>
      <color indexed="9"/>
      <name val="Arial"/>
      <family val="2"/>
    </font>
    <font>
      <b/>
      <sz val="14"/>
      <color indexed="9"/>
      <name val="Arial"/>
      <family val="2"/>
    </font>
    <font>
      <b/>
      <sz val="14"/>
      <color indexed="12"/>
      <name val="Arial"/>
      <family val="2"/>
    </font>
    <font>
      <sz val="10"/>
      <color indexed="12"/>
      <name val="Arial"/>
      <family val="2"/>
    </font>
    <font>
      <sz val="9"/>
      <color indexed="81"/>
      <name val="Tahoma"/>
      <family val="2"/>
    </font>
    <font>
      <b/>
      <sz val="16"/>
      <name val="Arial"/>
      <family val="2"/>
    </font>
    <font>
      <b/>
      <sz val="14"/>
      <name val="Arial"/>
      <family val="2"/>
    </font>
    <font>
      <b/>
      <sz val="10"/>
      <name val="Geneva"/>
    </font>
    <font>
      <sz val="11"/>
      <name val="Arial"/>
      <family val="2"/>
    </font>
    <font>
      <b/>
      <sz val="12"/>
      <color indexed="44"/>
      <name val="Arial"/>
      <family val="2"/>
    </font>
    <font>
      <sz val="10"/>
      <color indexed="44"/>
      <name val="Arial"/>
      <family val="2"/>
    </font>
    <font>
      <b/>
      <sz val="10"/>
      <color indexed="12"/>
      <name val="Arial"/>
      <family val="2"/>
    </font>
    <font>
      <b/>
      <sz val="12"/>
      <color indexed="9"/>
      <name val="Arial"/>
      <family val="2"/>
    </font>
    <font>
      <sz val="9"/>
      <name val="Arial"/>
      <family val="2"/>
    </font>
    <font>
      <b/>
      <sz val="11"/>
      <name val="Arial"/>
      <family val="2"/>
    </font>
    <font>
      <sz val="10"/>
      <name val="Arial"/>
      <family val="2"/>
    </font>
    <font>
      <b/>
      <sz val="11"/>
      <name val="Arial"/>
      <family val="2"/>
    </font>
    <font>
      <b/>
      <sz val="12"/>
      <color indexed="44"/>
      <name val="Arial"/>
      <family val="2"/>
    </font>
    <font>
      <sz val="10"/>
      <color indexed="44"/>
      <name val="Arial"/>
      <family val="2"/>
    </font>
    <font>
      <b/>
      <sz val="9"/>
      <color indexed="81"/>
      <name val="Tahoma"/>
      <family val="2"/>
    </font>
    <font>
      <sz val="8"/>
      <color theme="0"/>
      <name val="Arial"/>
      <family val="2"/>
    </font>
    <font>
      <b/>
      <sz val="8"/>
      <color theme="0"/>
      <name val="Arial"/>
      <family val="2"/>
    </font>
  </fonts>
  <fills count="20">
    <fill>
      <patternFill patternType="none"/>
    </fill>
    <fill>
      <patternFill patternType="gray125"/>
    </fill>
    <fill>
      <patternFill patternType="solid">
        <fgColor indexed="48"/>
        <bgColor indexed="64"/>
      </patternFill>
    </fill>
    <fill>
      <patternFill patternType="solid">
        <fgColor indexed="44"/>
        <bgColor indexed="64"/>
      </patternFill>
    </fill>
    <fill>
      <patternFill patternType="solid">
        <fgColor indexed="43"/>
        <bgColor indexed="64"/>
      </patternFill>
    </fill>
    <fill>
      <patternFill patternType="solid">
        <fgColor indexed="50"/>
        <bgColor indexed="64"/>
      </patternFill>
    </fill>
    <fill>
      <patternFill patternType="solid">
        <fgColor indexed="10"/>
        <bgColor indexed="64"/>
      </patternFill>
    </fill>
    <fill>
      <patternFill patternType="solid">
        <fgColor indexed="53"/>
        <bgColor indexed="64"/>
      </patternFill>
    </fill>
    <fill>
      <patternFill patternType="solid">
        <fgColor indexed="20"/>
        <bgColor indexed="64"/>
      </patternFill>
    </fill>
    <fill>
      <patternFill patternType="solid">
        <fgColor indexed="17"/>
        <bgColor indexed="64"/>
      </patternFill>
    </fill>
    <fill>
      <patternFill patternType="solid">
        <fgColor indexed="46"/>
        <bgColor indexed="64"/>
      </patternFill>
    </fill>
    <fill>
      <patternFill patternType="solid">
        <fgColor indexed="45"/>
        <bgColor indexed="64"/>
      </patternFill>
    </fill>
    <fill>
      <patternFill patternType="solid">
        <fgColor indexed="14"/>
        <bgColor indexed="64"/>
      </patternFill>
    </fill>
    <fill>
      <patternFill patternType="solid">
        <fgColor indexed="22"/>
        <bgColor indexed="64"/>
      </patternFill>
    </fill>
    <fill>
      <patternFill patternType="solid">
        <fgColor rgb="FF92D050"/>
        <bgColor indexed="64"/>
      </patternFill>
    </fill>
    <fill>
      <patternFill patternType="solid">
        <fgColor rgb="FF00B050"/>
        <bgColor indexed="64"/>
      </patternFill>
    </fill>
    <fill>
      <patternFill patternType="solid">
        <fgColor rgb="FFFF0000"/>
        <bgColor indexed="64"/>
      </patternFill>
    </fill>
    <fill>
      <patternFill patternType="solid">
        <fgColor theme="3" tint="0.79998168889431442"/>
        <bgColor indexed="64"/>
      </patternFill>
    </fill>
    <fill>
      <patternFill patternType="solid">
        <fgColor theme="5" tint="0.59999389629810485"/>
        <bgColor indexed="64"/>
      </patternFill>
    </fill>
    <fill>
      <patternFill patternType="solid">
        <fgColor theme="0" tint="-0.249977111117893"/>
        <bgColor indexed="64"/>
      </patternFill>
    </fill>
  </fills>
  <borders count="55">
    <border>
      <left/>
      <right/>
      <top/>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top/>
      <bottom/>
      <diagonal/>
    </border>
    <border>
      <left style="double">
        <color indexed="64"/>
      </left>
      <right style="thin">
        <color indexed="64"/>
      </right>
      <top style="thin">
        <color indexed="64"/>
      </top>
      <bottom/>
      <diagonal/>
    </border>
    <border>
      <left style="thin">
        <color indexed="64"/>
      </left>
      <right style="double">
        <color indexed="64"/>
      </right>
      <top style="thin">
        <color indexed="64"/>
      </top>
      <bottom/>
      <diagonal/>
    </border>
    <border>
      <left/>
      <right/>
      <top style="double">
        <color indexed="64"/>
      </top>
      <bottom style="thin">
        <color indexed="64"/>
      </bottom>
      <diagonal/>
    </border>
    <border>
      <left style="medium">
        <color indexed="64"/>
      </left>
      <right style="double">
        <color indexed="64"/>
      </right>
      <top style="thin">
        <color indexed="64"/>
      </top>
      <bottom/>
      <diagonal/>
    </border>
    <border>
      <left style="thin">
        <color indexed="64"/>
      </left>
      <right style="double">
        <color indexed="64"/>
      </right>
      <top style="thin">
        <color indexed="64"/>
      </top>
      <bottom style="thin">
        <color indexed="64"/>
      </bottom>
      <diagonal/>
    </border>
    <border>
      <left style="medium">
        <color indexed="64"/>
      </left>
      <right style="double">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double">
        <color indexed="64"/>
      </top>
      <bottom style="thin">
        <color indexed="64"/>
      </bottom>
      <diagonal/>
    </border>
    <border>
      <left style="double">
        <color indexed="64"/>
      </left>
      <right style="thin">
        <color indexed="64"/>
      </right>
      <top style="thin">
        <color indexed="64"/>
      </top>
      <bottom style="hair">
        <color indexed="64"/>
      </bottom>
      <diagonal/>
    </border>
    <border>
      <left style="double">
        <color indexed="64"/>
      </left>
      <right style="thin">
        <color indexed="64"/>
      </right>
      <top style="thin">
        <color indexed="64"/>
      </top>
      <bottom style="thin">
        <color indexed="64"/>
      </bottom>
      <diagonal/>
    </border>
    <border>
      <left style="thin">
        <color indexed="64"/>
      </left>
      <right/>
      <top/>
      <bottom style="thin">
        <color indexed="64"/>
      </bottom>
      <diagonal/>
    </border>
    <border>
      <left style="medium">
        <color indexed="64"/>
      </left>
      <right/>
      <top style="thin">
        <color indexed="64"/>
      </top>
      <bottom/>
      <diagonal/>
    </border>
    <border>
      <left style="medium">
        <color indexed="64"/>
      </left>
      <right/>
      <top/>
      <bottom style="thin">
        <color indexed="64"/>
      </bottom>
      <diagonal/>
    </border>
    <border>
      <left/>
      <right style="thin">
        <color indexed="64"/>
      </right>
      <top style="thin">
        <color indexed="64"/>
      </top>
      <bottom/>
      <diagonal/>
    </border>
    <border>
      <left style="thick">
        <color indexed="64"/>
      </left>
      <right/>
      <top style="thin">
        <color indexed="64"/>
      </top>
      <bottom style="thin">
        <color indexed="64"/>
      </bottom>
      <diagonal/>
    </border>
    <border>
      <left style="medium">
        <color indexed="64"/>
      </left>
      <right style="double">
        <color indexed="64"/>
      </right>
      <top style="thick">
        <color indexed="64"/>
      </top>
      <bottom style="thin">
        <color indexed="64"/>
      </bottom>
      <diagonal/>
    </border>
    <border>
      <left style="thin">
        <color indexed="64"/>
      </left>
      <right style="thick">
        <color indexed="64"/>
      </right>
      <top style="thin">
        <color indexed="64"/>
      </top>
      <bottom/>
      <diagonal/>
    </border>
    <border>
      <left/>
      <right style="thick">
        <color indexed="64"/>
      </right>
      <top style="double">
        <color indexed="64"/>
      </top>
      <bottom style="thin">
        <color indexed="64"/>
      </bottom>
      <diagonal/>
    </border>
    <border>
      <left style="thin">
        <color indexed="64"/>
      </left>
      <right style="thick">
        <color indexed="64"/>
      </right>
      <top style="thin">
        <color indexed="64"/>
      </top>
      <bottom style="thin">
        <color indexed="64"/>
      </bottom>
      <diagonal/>
    </border>
    <border>
      <left/>
      <right style="thick">
        <color indexed="64"/>
      </right>
      <top style="thin">
        <color indexed="64"/>
      </top>
      <bottom style="thin">
        <color indexed="64"/>
      </bottom>
      <diagonal/>
    </border>
    <border>
      <left/>
      <right style="thick">
        <color indexed="64"/>
      </right>
      <top style="thin">
        <color indexed="64"/>
      </top>
      <bottom/>
      <diagonal/>
    </border>
    <border>
      <left/>
      <right style="thick">
        <color indexed="64"/>
      </right>
      <top/>
      <bottom style="thin">
        <color indexed="64"/>
      </bottom>
      <diagonal/>
    </border>
    <border>
      <left style="medium">
        <color indexed="64"/>
      </left>
      <right style="double">
        <color indexed="64"/>
      </right>
      <top style="thin">
        <color indexed="64"/>
      </top>
      <bottom style="thick">
        <color indexed="64"/>
      </bottom>
      <diagonal/>
    </border>
    <border>
      <left style="double">
        <color indexed="64"/>
      </left>
      <right style="thin">
        <color indexed="64"/>
      </right>
      <top style="thin">
        <color indexed="64"/>
      </top>
      <bottom style="thick">
        <color indexed="64"/>
      </bottom>
      <diagonal/>
    </border>
    <border>
      <left style="thin">
        <color indexed="64"/>
      </left>
      <right style="double">
        <color indexed="64"/>
      </right>
      <top style="thin">
        <color indexed="64"/>
      </top>
      <bottom style="thick">
        <color indexed="64"/>
      </bottom>
      <diagonal/>
    </border>
    <border>
      <left style="thin">
        <color indexed="64"/>
      </left>
      <right style="thick">
        <color indexed="64"/>
      </right>
      <top style="thin">
        <color indexed="64"/>
      </top>
      <bottom style="thick">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medium">
        <color indexed="8"/>
      </left>
      <right style="medium">
        <color indexed="8"/>
      </right>
      <top style="medium">
        <color indexed="8"/>
      </top>
      <bottom style="medium">
        <color indexed="8"/>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dashDot">
        <color indexed="64"/>
      </left>
      <right/>
      <top/>
      <bottom/>
      <diagonal/>
    </border>
    <border>
      <left style="dashDot">
        <color indexed="64"/>
      </left>
      <right/>
      <top/>
      <bottom style="thin">
        <color indexed="64"/>
      </bottom>
      <diagonal/>
    </border>
    <border>
      <left/>
      <right style="medium">
        <color indexed="64"/>
      </right>
      <top style="thin">
        <color indexed="64"/>
      </top>
      <bottom/>
      <diagonal/>
    </border>
    <border>
      <left style="double">
        <color indexed="64"/>
      </left>
      <right/>
      <top style="thick">
        <color indexed="64"/>
      </top>
      <bottom style="thin">
        <color indexed="64"/>
      </bottom>
      <diagonal/>
    </border>
    <border>
      <left/>
      <right style="double">
        <color indexed="64"/>
      </right>
      <top style="thick">
        <color indexed="64"/>
      </top>
      <bottom style="thin">
        <color indexed="64"/>
      </bottom>
      <diagonal/>
    </border>
    <border>
      <left/>
      <right style="thick">
        <color indexed="64"/>
      </right>
      <top style="thick">
        <color indexed="64"/>
      </top>
      <bottom style="thin">
        <color indexed="64"/>
      </bottom>
      <diagonal/>
    </border>
    <border>
      <left style="thin">
        <color indexed="64"/>
      </left>
      <right style="thin">
        <color indexed="64"/>
      </right>
      <top style="thin">
        <color indexed="64"/>
      </top>
      <bottom style="medium">
        <color indexed="64"/>
      </bottom>
      <diagonal/>
    </border>
    <border>
      <left style="dashDot">
        <color indexed="64"/>
      </left>
      <right/>
      <top style="thin">
        <color indexed="64"/>
      </top>
      <bottom/>
      <diagonal/>
    </border>
    <border>
      <left/>
      <right style="medium">
        <color indexed="64"/>
      </right>
      <top/>
      <bottom/>
      <diagonal/>
    </border>
    <border>
      <left/>
      <right/>
      <top style="medium">
        <color indexed="64"/>
      </top>
      <bottom style="thin">
        <color indexed="64"/>
      </bottom>
      <diagonal/>
    </border>
  </borders>
  <cellStyleXfs count="3">
    <xf numFmtId="0" fontId="0" fillId="0" borderId="0"/>
    <xf numFmtId="44" fontId="1" fillId="0" borderId="0" applyFont="0" applyFill="0" applyBorder="0" applyAlignment="0" applyProtection="0"/>
    <xf numFmtId="0" fontId="5" fillId="0" borderId="0" applyNumberFormat="0" applyFill="0" applyBorder="0" applyAlignment="0" applyProtection="0">
      <alignment vertical="top"/>
      <protection locked="0"/>
    </xf>
  </cellStyleXfs>
  <cellXfs count="383">
    <xf numFmtId="0" fontId="0" fillId="0" borderId="0" xfId="0"/>
    <xf numFmtId="0" fontId="3" fillId="0" borderId="0" xfId="0" applyFont="1" applyAlignment="1" applyProtection="1">
      <alignment horizontal="left"/>
    </xf>
    <xf numFmtId="0" fontId="2" fillId="0" borderId="0" xfId="0" applyFont="1" applyAlignment="1" applyProtection="1">
      <alignment horizontal="left"/>
    </xf>
    <xf numFmtId="0" fontId="0" fillId="0" borderId="0" xfId="0" applyProtection="1"/>
    <xf numFmtId="0" fontId="3" fillId="0" borderId="0" xfId="0" applyFont="1" applyProtection="1"/>
    <xf numFmtId="0" fontId="0" fillId="0" borderId="0" xfId="0" applyAlignment="1" applyProtection="1">
      <alignment horizontal="left" wrapText="1"/>
    </xf>
    <xf numFmtId="0" fontId="0" fillId="0" borderId="0" xfId="0" applyAlignment="1" applyProtection="1">
      <alignment horizontal="left" vertical="top" wrapText="1"/>
    </xf>
    <xf numFmtId="0" fontId="5" fillId="0" borderId="0" xfId="2" applyAlignment="1" applyProtection="1">
      <alignment horizontal="left"/>
    </xf>
    <xf numFmtId="0" fontId="0" fillId="0" borderId="0" xfId="0" applyAlignment="1" applyProtection="1">
      <alignment wrapText="1"/>
    </xf>
    <xf numFmtId="164" fontId="0" fillId="0" borderId="0" xfId="0" applyNumberFormat="1" applyAlignment="1" applyProtection="1">
      <alignment horizontal="center"/>
    </xf>
    <xf numFmtId="0" fontId="8" fillId="0" borderId="0" xfId="0" applyFont="1" applyProtection="1">
      <protection locked="0"/>
    </xf>
    <xf numFmtId="14" fontId="0" fillId="0" borderId="0" xfId="0" applyNumberFormat="1" applyAlignment="1" applyProtection="1">
      <alignment horizontal="left"/>
      <protection locked="0"/>
    </xf>
    <xf numFmtId="14" fontId="3" fillId="0" borderId="0" xfId="0" applyNumberFormat="1" applyFont="1" applyAlignment="1" applyProtection="1">
      <alignment horizontal="center" textRotation="90"/>
    </xf>
    <xf numFmtId="14" fontId="0" fillId="0" borderId="0" xfId="0" applyNumberFormat="1" applyAlignment="1" applyProtection="1">
      <alignment horizontal="left"/>
    </xf>
    <xf numFmtId="0" fontId="3" fillId="0" borderId="0" xfId="0" applyFont="1" applyAlignment="1">
      <alignment horizontal="center"/>
    </xf>
    <xf numFmtId="0" fontId="4" fillId="0" borderId="0" xfId="0" applyFont="1" applyAlignment="1" applyProtection="1">
      <alignment horizontal="center"/>
      <protection locked="0"/>
    </xf>
    <xf numFmtId="0" fontId="0" fillId="0" borderId="1" xfId="0" applyBorder="1" applyProtection="1">
      <protection locked="0"/>
    </xf>
    <xf numFmtId="0" fontId="0" fillId="0" borderId="0" xfId="0" applyBorder="1" applyProtection="1">
      <protection locked="0"/>
    </xf>
    <xf numFmtId="0" fontId="0" fillId="0" borderId="0" xfId="0" applyBorder="1" applyProtection="1"/>
    <xf numFmtId="0" fontId="0" fillId="0" borderId="3" xfId="0" applyBorder="1" applyProtection="1">
      <protection locked="0"/>
    </xf>
    <xf numFmtId="0" fontId="0" fillId="0" borderId="2" xfId="0" applyBorder="1" applyProtection="1">
      <protection locked="0"/>
    </xf>
    <xf numFmtId="0" fontId="0" fillId="0" borderId="2" xfId="0" applyBorder="1" applyProtection="1"/>
    <xf numFmtId="0" fontId="0" fillId="0" borderId="4" xfId="0" applyFill="1" applyBorder="1" applyAlignment="1" applyProtection="1">
      <alignment horizontal="center"/>
      <protection locked="0"/>
    </xf>
    <xf numFmtId="0" fontId="0" fillId="0" borderId="4" xfId="0" applyBorder="1" applyAlignment="1" applyProtection="1">
      <alignment horizontal="center"/>
      <protection locked="0"/>
    </xf>
    <xf numFmtId="0" fontId="0" fillId="0" borderId="4" xfId="0" applyBorder="1" applyProtection="1">
      <protection locked="0"/>
    </xf>
    <xf numFmtId="0" fontId="3" fillId="0" borderId="5" xfId="0" applyFont="1" applyBorder="1" applyAlignment="1" applyProtection="1"/>
    <xf numFmtId="0" fontId="3" fillId="0" borderId="0" xfId="0" applyFont="1" applyBorder="1" applyAlignment="1" applyProtection="1">
      <alignment horizontal="left"/>
    </xf>
    <xf numFmtId="0" fontId="3" fillId="0" borderId="0" xfId="0" applyFont="1" applyBorder="1" applyAlignment="1" applyProtection="1">
      <alignment vertical="top"/>
    </xf>
    <xf numFmtId="0" fontId="0" fillId="0" borderId="0" xfId="0" applyBorder="1" applyAlignment="1" applyProtection="1">
      <alignment vertical="top"/>
    </xf>
    <xf numFmtId="0" fontId="0" fillId="0" borderId="0" xfId="0" applyFill="1" applyBorder="1" applyAlignment="1" applyProtection="1">
      <alignment horizontal="center"/>
    </xf>
    <xf numFmtId="0" fontId="0" fillId="0" borderId="1" xfId="0" applyBorder="1" applyAlignment="1">
      <alignment horizontal="right"/>
    </xf>
    <xf numFmtId="0" fontId="0" fillId="0" borderId="4" xfId="0" applyBorder="1"/>
    <xf numFmtId="0" fontId="3" fillId="0" borderId="7" xfId="0" applyFont="1" applyBorder="1" applyProtection="1"/>
    <xf numFmtId="0" fontId="0" fillId="0" borderId="7" xfId="0" applyBorder="1" applyProtection="1"/>
    <xf numFmtId="0" fontId="0" fillId="0" borderId="7" xfId="0" applyBorder="1" applyAlignment="1" applyProtection="1">
      <alignment horizontal="center"/>
    </xf>
    <xf numFmtId="0" fontId="0" fillId="0" borderId="4" xfId="0" applyBorder="1" applyAlignment="1">
      <alignment vertical="top" wrapText="1"/>
    </xf>
    <xf numFmtId="0" fontId="0" fillId="0" borderId="6" xfId="0" applyFill="1" applyBorder="1" applyAlignment="1" applyProtection="1">
      <alignment horizontal="center"/>
      <protection locked="0"/>
    </xf>
    <xf numFmtId="0" fontId="3" fillId="0" borderId="0" xfId="0" applyFont="1" applyBorder="1" applyAlignment="1">
      <alignment horizontal="center"/>
    </xf>
    <xf numFmtId="0" fontId="3" fillId="0" borderId="8" xfId="0" applyFont="1" applyBorder="1" applyAlignment="1">
      <alignment horizontal="center"/>
    </xf>
    <xf numFmtId="0" fontId="14" fillId="8" borderId="4" xfId="0" applyFont="1" applyFill="1" applyBorder="1" applyAlignment="1">
      <alignment horizontal="left" vertical="top"/>
    </xf>
    <xf numFmtId="0" fontId="14" fillId="9" borderId="4" xfId="0" applyFont="1" applyFill="1" applyBorder="1" applyAlignment="1">
      <alignment horizontal="left" vertical="top"/>
    </xf>
    <xf numFmtId="0" fontId="18" fillId="0" borderId="0" xfId="0" applyFont="1" applyAlignment="1">
      <alignment horizontal="center" vertical="center"/>
    </xf>
    <xf numFmtId="0" fontId="17" fillId="0" borderId="0" xfId="0" applyFont="1" applyFill="1" applyBorder="1" applyAlignment="1">
      <alignment horizontal="center" vertical="center"/>
    </xf>
    <xf numFmtId="0" fontId="0" fillId="0" borderId="1" xfId="0" applyBorder="1" applyAlignment="1">
      <alignment horizontal="center"/>
    </xf>
    <xf numFmtId="0" fontId="4" fillId="0" borderId="4" xfId="0" applyFont="1" applyBorder="1" applyAlignment="1">
      <alignment vertical="top" wrapText="1"/>
    </xf>
    <xf numFmtId="0" fontId="11" fillId="0" borderId="4" xfId="0" applyFont="1" applyBorder="1" applyAlignment="1" applyProtection="1">
      <alignment horizontal="center" vertical="top"/>
      <protection locked="0"/>
    </xf>
    <xf numFmtId="0" fontId="17" fillId="0" borderId="0" xfId="0" applyFont="1" applyFill="1" applyBorder="1" applyAlignment="1">
      <alignment horizontal="left" vertical="center"/>
    </xf>
    <xf numFmtId="0" fontId="0" fillId="0" borderId="6" xfId="0" applyBorder="1" applyAlignment="1">
      <alignment horizontal="left" vertical="top"/>
    </xf>
    <xf numFmtId="0" fontId="22" fillId="0" borderId="4" xfId="0" applyFont="1" applyBorder="1" applyAlignment="1" applyProtection="1">
      <alignment horizontal="center"/>
    </xf>
    <xf numFmtId="0" fontId="3" fillId="0" borderId="2" xfId="0" applyFont="1" applyBorder="1"/>
    <xf numFmtId="0" fontId="0" fillId="0" borderId="4" xfId="0" applyBorder="1" applyAlignment="1" applyProtection="1">
      <alignment horizontal="center"/>
    </xf>
    <xf numFmtId="0" fontId="11" fillId="0" borderId="0" xfId="0" applyFont="1" applyBorder="1" applyAlignment="1" applyProtection="1">
      <alignment horizontal="center" vertical="center" textRotation="90"/>
    </xf>
    <xf numFmtId="0" fontId="3" fillId="0" borderId="0" xfId="0" applyFont="1" applyFill="1" applyBorder="1" applyAlignment="1" applyProtection="1">
      <alignment wrapText="1"/>
    </xf>
    <xf numFmtId="0" fontId="0" fillId="0" borderId="0" xfId="0" applyFill="1" applyBorder="1" applyAlignment="1" applyProtection="1">
      <alignment wrapText="1"/>
    </xf>
    <xf numFmtId="0" fontId="22" fillId="0" borderId="9" xfId="0" applyFont="1" applyBorder="1" applyAlignment="1" applyProtection="1">
      <alignment horizontal="center"/>
    </xf>
    <xf numFmtId="0" fontId="8" fillId="0" borderId="0" xfId="0" applyFont="1" applyAlignment="1">
      <alignment horizontal="center"/>
    </xf>
    <xf numFmtId="0" fontId="0" fillId="0" borderId="0" xfId="0" applyAlignment="1">
      <alignment horizontal="center"/>
    </xf>
    <xf numFmtId="0" fontId="0" fillId="0" borderId="2" xfId="0" applyBorder="1" applyAlignment="1">
      <alignment horizontal="left" vertical="top"/>
    </xf>
    <xf numFmtId="0" fontId="0" fillId="0" borderId="2" xfId="0" applyBorder="1" applyAlignment="1" applyProtection="1">
      <alignment horizontal="center"/>
    </xf>
    <xf numFmtId="0" fontId="0" fillId="0" borderId="7" xfId="0" applyBorder="1" applyAlignment="1">
      <alignment horizontal="left" vertical="top"/>
    </xf>
    <xf numFmtId="44" fontId="0" fillId="0" borderId="4" xfId="1" applyFont="1" applyBorder="1" applyProtection="1">
      <protection locked="0"/>
    </xf>
    <xf numFmtId="0" fontId="3" fillId="0" borderId="0" xfId="0" applyFont="1"/>
    <xf numFmtId="166" fontId="0" fillId="0" borderId="0" xfId="0" applyNumberFormat="1"/>
    <xf numFmtId="166" fontId="3" fillId="0" borderId="0" xfId="0" applyNumberFormat="1" applyFont="1" applyAlignment="1">
      <alignment horizontal="center"/>
    </xf>
    <xf numFmtId="166" fontId="0" fillId="0" borderId="4" xfId="0" applyNumberFormat="1" applyBorder="1" applyProtection="1">
      <protection locked="0"/>
    </xf>
    <xf numFmtId="0" fontId="3" fillId="0" borderId="4" xfId="0" applyFont="1" applyBorder="1" applyAlignment="1" applyProtection="1">
      <alignment horizontal="left"/>
    </xf>
    <xf numFmtId="0" fontId="0" fillId="0" borderId="10" xfId="0" applyBorder="1" applyAlignment="1">
      <alignment horizontal="right"/>
    </xf>
    <xf numFmtId="0" fontId="0" fillId="0" borderId="11" xfId="0" applyBorder="1"/>
    <xf numFmtId="0" fontId="26" fillId="0" borderId="0" xfId="0" applyFont="1" applyAlignment="1">
      <alignment horizontal="center" vertical="center"/>
    </xf>
    <xf numFmtId="0" fontId="4" fillId="0" borderId="0" xfId="0" applyFont="1" applyAlignment="1">
      <alignment horizontal="center"/>
    </xf>
    <xf numFmtId="0" fontId="4" fillId="0" borderId="4" xfId="0" applyFont="1" applyBorder="1" applyAlignment="1" applyProtection="1">
      <alignment horizontal="left" indent="1"/>
      <protection locked="0"/>
    </xf>
    <xf numFmtId="0" fontId="0" fillId="8" borderId="0" xfId="0" applyFill="1"/>
    <xf numFmtId="0" fontId="1" fillId="0" borderId="0" xfId="0" applyFont="1"/>
    <xf numFmtId="0" fontId="0" fillId="0" borderId="0" xfId="0" applyBorder="1"/>
    <xf numFmtId="0" fontId="0" fillId="13" borderId="10" xfId="0" applyFill="1" applyBorder="1" applyAlignment="1" applyProtection="1">
      <alignment horizontal="center"/>
    </xf>
    <xf numFmtId="0" fontId="0" fillId="13" borderId="5" xfId="0" applyFill="1" applyBorder="1" applyAlignment="1" applyProtection="1">
      <alignment horizontal="center"/>
    </xf>
    <xf numFmtId="0" fontId="0" fillId="13" borderId="22" xfId="0" applyFill="1" applyBorder="1" applyAlignment="1" applyProtection="1">
      <alignment horizontal="center"/>
    </xf>
    <xf numFmtId="0" fontId="0" fillId="13" borderId="2" xfId="0" applyFill="1" applyBorder="1" applyAlignment="1" applyProtection="1">
      <alignment horizontal="center"/>
    </xf>
    <xf numFmtId="0" fontId="4" fillId="0" borderId="4" xfId="0" applyFont="1" applyBorder="1" applyAlignment="1" applyProtection="1">
      <alignment horizontal="center"/>
      <protection locked="0"/>
    </xf>
    <xf numFmtId="0" fontId="3" fillId="8" borderId="4" xfId="0" applyFont="1" applyFill="1" applyBorder="1" applyAlignment="1">
      <alignment horizontal="center"/>
    </xf>
    <xf numFmtId="0" fontId="3" fillId="0" borderId="4" xfId="0" applyFont="1" applyFill="1" applyBorder="1" applyAlignment="1">
      <alignment horizontal="center"/>
    </xf>
    <xf numFmtId="0" fontId="4" fillId="0" borderId="5" xfId="0" applyFont="1" applyBorder="1" applyAlignment="1">
      <alignment horizontal="right"/>
    </xf>
    <xf numFmtId="0" fontId="29" fillId="0" borderId="0" xfId="0" applyFont="1" applyBorder="1" applyAlignment="1">
      <alignment horizontal="right"/>
    </xf>
    <xf numFmtId="0" fontId="4" fillId="0" borderId="25" xfId="0" applyFont="1" applyBorder="1" applyAlignment="1">
      <alignment horizontal="left" wrapText="1"/>
    </xf>
    <xf numFmtId="0" fontId="30" fillId="0" borderId="0" xfId="0" applyFont="1"/>
    <xf numFmtId="0" fontId="29" fillId="0" borderId="1" xfId="0" applyFont="1" applyBorder="1" applyAlignment="1">
      <alignment horizontal="left" wrapText="1"/>
    </xf>
    <xf numFmtId="0" fontId="4" fillId="8" borderId="4" xfId="0" applyFont="1" applyFill="1" applyBorder="1" applyAlignment="1">
      <alignment horizontal="center"/>
    </xf>
    <xf numFmtId="0" fontId="3" fillId="0" borderId="0" xfId="0" applyFont="1" applyAlignment="1" applyProtection="1">
      <alignment vertical="top"/>
    </xf>
    <xf numFmtId="164" fontId="0" fillId="0" borderId="0" xfId="0" applyNumberFormat="1" applyAlignment="1" applyProtection="1">
      <alignment horizontal="center" vertical="top"/>
    </xf>
    <xf numFmtId="167" fontId="0" fillId="0" borderId="1" xfId="0" applyNumberFormat="1" applyBorder="1" applyProtection="1">
      <protection locked="0"/>
    </xf>
    <xf numFmtId="167" fontId="0" fillId="0" borderId="0" xfId="0" applyNumberFormat="1" applyBorder="1" applyProtection="1">
      <protection locked="0"/>
    </xf>
    <xf numFmtId="0" fontId="4" fillId="0" borderId="1" xfId="0" applyFont="1" applyBorder="1" applyAlignment="1">
      <alignment horizontal="left" wrapText="1"/>
    </xf>
    <xf numFmtId="0" fontId="4" fillId="0" borderId="0" xfId="0" applyFont="1" applyBorder="1" applyAlignment="1" applyProtection="1"/>
    <xf numFmtId="0" fontId="4" fillId="0" borderId="0" xfId="0" applyFont="1" applyBorder="1" applyAlignment="1">
      <alignment horizontal="left"/>
    </xf>
    <xf numFmtId="0" fontId="0" fillId="0" borderId="4" xfId="0" applyBorder="1" applyAlignment="1">
      <alignment horizontal="left"/>
    </xf>
    <xf numFmtId="0" fontId="0" fillId="0" borderId="0" xfId="0" applyBorder="1" applyAlignment="1">
      <alignment horizontal="left"/>
    </xf>
    <xf numFmtId="0" fontId="25" fillId="0" borderId="0" xfId="0" applyFont="1" applyBorder="1" applyAlignment="1">
      <alignment horizontal="center" vertical="center" textRotation="90"/>
    </xf>
    <xf numFmtId="0" fontId="8" fillId="0" borderId="27" xfId="0" applyFont="1" applyBorder="1" applyAlignment="1" applyProtection="1">
      <alignment horizontal="center" vertical="center" wrapText="1"/>
    </xf>
    <xf numFmtId="0" fontId="0" fillId="0" borderId="0" xfId="0" applyAlignment="1">
      <alignment horizontal="center" vertical="center" textRotation="90"/>
    </xf>
    <xf numFmtId="0" fontId="24" fillId="0" borderId="0" xfId="0" applyFont="1" applyFill="1" applyBorder="1" applyAlignment="1" applyProtection="1">
      <alignment horizontal="center" vertical="center" textRotation="90"/>
    </xf>
    <xf numFmtId="0" fontId="27" fillId="0" borderId="0" xfId="0" applyFont="1" applyFill="1" applyAlignment="1">
      <alignment horizontal="center" vertical="center" textRotation="90"/>
    </xf>
    <xf numFmtId="0" fontId="0" fillId="0" borderId="0" xfId="0" applyFill="1"/>
    <xf numFmtId="0" fontId="0" fillId="0" borderId="4" xfId="0" quotePrefix="1" applyBorder="1"/>
    <xf numFmtId="0" fontId="22" fillId="0" borderId="0" xfId="0" applyFont="1" applyBorder="1" applyAlignment="1" applyProtection="1">
      <alignment horizontal="center"/>
    </xf>
    <xf numFmtId="0" fontId="1" fillId="0" borderId="1" xfId="0" applyFont="1" applyBorder="1" applyProtection="1">
      <protection locked="0"/>
    </xf>
    <xf numFmtId="0" fontId="3" fillId="0" borderId="0" xfId="0" applyFont="1" applyAlignment="1" applyProtection="1"/>
    <xf numFmtId="0" fontId="0" fillId="0" borderId="0" xfId="0" applyBorder="1" applyAlignment="1">
      <alignment horizontal="left" vertical="top"/>
    </xf>
    <xf numFmtId="0" fontId="0" fillId="0" borderId="2" xfId="0" applyBorder="1"/>
    <xf numFmtId="0" fontId="8" fillId="0" borderId="0" xfId="0" applyFont="1" applyBorder="1" applyAlignment="1" applyProtection="1"/>
    <xf numFmtId="0" fontId="4" fillId="0" borderId="0" xfId="0" applyFont="1" applyBorder="1" applyAlignment="1" applyProtection="1">
      <alignment horizontal="right"/>
    </xf>
    <xf numFmtId="0" fontId="4" fillId="0" borderId="1" xfId="0" applyFont="1" applyBorder="1" applyAlignment="1" applyProtection="1">
      <alignment horizontal="left" wrapText="1"/>
    </xf>
    <xf numFmtId="0" fontId="29" fillId="0" borderId="0" xfId="0" applyFont="1" applyBorder="1" applyAlignment="1" applyProtection="1">
      <alignment horizontal="right"/>
    </xf>
    <xf numFmtId="0" fontId="29" fillId="0" borderId="1" xfId="0" applyFont="1" applyBorder="1" applyAlignment="1" applyProtection="1">
      <alignment horizontal="left"/>
    </xf>
    <xf numFmtId="0" fontId="0" fillId="0" borderId="1" xfId="0" applyBorder="1" applyAlignment="1" applyProtection="1">
      <alignment horizontal="right"/>
    </xf>
    <xf numFmtId="0" fontId="3" fillId="0" borderId="8" xfId="0" applyFont="1" applyBorder="1" applyAlignment="1" applyProtection="1">
      <alignment horizontal="center"/>
    </xf>
    <xf numFmtId="0" fontId="3" fillId="0" borderId="0" xfId="0" applyFont="1" applyBorder="1" applyAlignment="1" applyProtection="1"/>
    <xf numFmtId="0" fontId="27" fillId="0" borderId="0" xfId="0" applyFont="1" applyFill="1" applyBorder="1" applyAlignment="1">
      <alignment horizontal="center" vertical="center" textRotation="90"/>
    </xf>
    <xf numFmtId="0" fontId="32" fillId="0" borderId="0" xfId="0" applyFont="1" applyFill="1" applyAlignment="1" applyProtection="1">
      <alignment horizontal="center" vertical="center" textRotation="90"/>
    </xf>
    <xf numFmtId="0" fontId="1" fillId="0" borderId="0" xfId="0" applyFont="1" applyAlignment="1" applyProtection="1">
      <alignment horizontal="right"/>
    </xf>
    <xf numFmtId="0" fontId="1" fillId="0" borderId="1" xfId="0" applyFont="1" applyBorder="1" applyAlignment="1" applyProtection="1">
      <alignment horizontal="left" wrapText="1"/>
    </xf>
    <xf numFmtId="0" fontId="29" fillId="0" borderId="0" xfId="0" applyFont="1" applyAlignment="1" applyProtection="1">
      <alignment horizontal="right"/>
    </xf>
    <xf numFmtId="0" fontId="29" fillId="0" borderId="1" xfId="0" applyFont="1" applyBorder="1" applyAlignment="1" applyProtection="1">
      <alignment horizontal="left" wrapText="1"/>
    </xf>
    <xf numFmtId="0" fontId="33" fillId="0" borderId="0" xfId="0" applyFont="1" applyFill="1" applyAlignment="1" applyProtection="1">
      <alignment horizontal="center" vertical="center" textRotation="90"/>
    </xf>
    <xf numFmtId="0" fontId="0" fillId="0" borderId="0" xfId="0" applyFill="1" applyAlignment="1" applyProtection="1"/>
    <xf numFmtId="0" fontId="0" fillId="0" borderId="0" xfId="0" applyFill="1" applyProtection="1"/>
    <xf numFmtId="0" fontId="0" fillId="0" borderId="0" xfId="0" applyAlignment="1" applyProtection="1">
      <alignment horizontal="center"/>
    </xf>
    <xf numFmtId="44" fontId="0" fillId="0" borderId="0" xfId="1" applyFont="1"/>
    <xf numFmtId="0" fontId="0" fillId="0" borderId="11" xfId="0" applyBorder="1" applyProtection="1">
      <protection locked="0"/>
    </xf>
    <xf numFmtId="44" fontId="0" fillId="0" borderId="0" xfId="1" applyFont="1" applyBorder="1" applyProtection="1">
      <protection locked="0"/>
    </xf>
    <xf numFmtId="14" fontId="0" fillId="0" borderId="4" xfId="0" applyNumberFormat="1" applyBorder="1" applyProtection="1">
      <protection locked="0"/>
    </xf>
    <xf numFmtId="0" fontId="0" fillId="0" borderId="0" xfId="0" applyAlignment="1">
      <alignment wrapText="1"/>
    </xf>
    <xf numFmtId="0" fontId="3" fillId="0" borderId="0" xfId="0" applyFont="1" applyBorder="1" applyAlignment="1"/>
    <xf numFmtId="44" fontId="0" fillId="0" borderId="4" xfId="1" applyFont="1" applyBorder="1" applyProtection="1"/>
    <xf numFmtId="44" fontId="3" fillId="0" borderId="8" xfId="1" applyFont="1" applyBorder="1" applyAlignment="1" applyProtection="1">
      <alignment wrapText="1"/>
    </xf>
    <xf numFmtId="0" fontId="0" fillId="0" borderId="4" xfId="0" applyBorder="1" applyAlignment="1" applyProtection="1">
      <alignment horizontal="center" wrapText="1"/>
    </xf>
    <xf numFmtId="44" fontId="0" fillId="0" borderId="4" xfId="1" applyFont="1" applyBorder="1" applyAlignment="1" applyProtection="1">
      <alignment wrapText="1"/>
    </xf>
    <xf numFmtId="44" fontId="0" fillId="0" borderId="4" xfId="0" applyNumberFormat="1" applyBorder="1" applyProtection="1"/>
    <xf numFmtId="44" fontId="0" fillId="0" borderId="6" xfId="0" applyNumberFormat="1" applyBorder="1" applyProtection="1"/>
    <xf numFmtId="44" fontId="3" fillId="0" borderId="8" xfId="1" applyFont="1" applyBorder="1" applyAlignment="1" applyProtection="1"/>
    <xf numFmtId="0" fontId="1" fillId="0" borderId="4" xfId="0" applyFont="1" applyBorder="1" applyAlignment="1" applyProtection="1">
      <alignment horizontal="center" wrapText="1"/>
    </xf>
    <xf numFmtId="0" fontId="4" fillId="0" borderId="0" xfId="0" applyFont="1" applyBorder="1" applyAlignment="1" applyProtection="1">
      <alignment vertical="top" wrapText="1"/>
    </xf>
    <xf numFmtId="0" fontId="11" fillId="0" borderId="0" xfId="0" applyFont="1" applyBorder="1" applyAlignment="1" applyProtection="1">
      <alignment horizontal="center" vertical="top"/>
    </xf>
    <xf numFmtId="0" fontId="11" fillId="0" borderId="0" xfId="0" applyFont="1" applyBorder="1" applyAlignment="1" applyProtection="1">
      <alignment horizontal="center"/>
    </xf>
    <xf numFmtId="0" fontId="3" fillId="0" borderId="11" xfId="0" applyFont="1" applyBorder="1" applyAlignment="1">
      <alignment horizontal="left" vertical="top"/>
    </xf>
    <xf numFmtId="0" fontId="3" fillId="0" borderId="0" xfId="0" applyFont="1" applyBorder="1" applyAlignment="1">
      <alignment horizontal="left" vertical="top"/>
    </xf>
    <xf numFmtId="0" fontId="8" fillId="0" borderId="11" xfId="0" applyFont="1" applyFill="1" applyBorder="1" applyAlignment="1">
      <alignment horizontal="center" vertical="center"/>
    </xf>
    <xf numFmtId="0" fontId="8" fillId="0" borderId="0" xfId="0" applyFont="1" applyFill="1" applyBorder="1" applyAlignment="1">
      <alignment horizontal="center" vertical="center"/>
    </xf>
    <xf numFmtId="0" fontId="8" fillId="13" borderId="38" xfId="0" applyFont="1" applyFill="1" applyBorder="1" applyAlignment="1">
      <alignment horizontal="center" vertical="center"/>
    </xf>
    <xf numFmtId="0" fontId="0" fillId="0" borderId="5" xfId="0" applyBorder="1"/>
    <xf numFmtId="0" fontId="3" fillId="0" borderId="10" xfId="0" applyFont="1" applyBorder="1" applyAlignment="1">
      <alignment horizontal="left" vertical="center"/>
    </xf>
    <xf numFmtId="0" fontId="3" fillId="0" borderId="39" xfId="0" applyFont="1" applyBorder="1" applyAlignment="1">
      <alignment horizontal="left" vertical="center"/>
    </xf>
    <xf numFmtId="0" fontId="3" fillId="0" borderId="40" xfId="0" applyFont="1" applyBorder="1" applyAlignment="1">
      <alignment horizontal="left" vertical="center"/>
    </xf>
    <xf numFmtId="0" fontId="28" fillId="0" borderId="7" xfId="0" applyFont="1" applyBorder="1" applyAlignment="1" applyProtection="1">
      <alignment horizontal="right"/>
    </xf>
    <xf numFmtId="0" fontId="28" fillId="0" borderId="5" xfId="0" applyFont="1" applyBorder="1" applyAlignment="1" applyProtection="1">
      <alignment horizontal="right"/>
    </xf>
    <xf numFmtId="44" fontId="0" fillId="0" borderId="6" xfId="1" applyFont="1" applyBorder="1" applyAlignment="1" applyProtection="1">
      <alignment wrapText="1"/>
    </xf>
    <xf numFmtId="0" fontId="0" fillId="0" borderId="0" xfId="0" applyAlignment="1" applyProtection="1">
      <alignment horizontal="left"/>
    </xf>
    <xf numFmtId="0" fontId="0" fillId="0" borderId="0" xfId="0" applyAlignment="1" applyProtection="1">
      <alignment horizontal="left" vertical="top"/>
    </xf>
    <xf numFmtId="0" fontId="5" fillId="0" borderId="0" xfId="2" applyAlignment="1" applyProtection="1">
      <alignment horizontal="left" vertical="top"/>
    </xf>
    <xf numFmtId="0" fontId="1" fillId="0" borderId="4" xfId="0" applyFont="1" applyBorder="1" applyAlignment="1" applyProtection="1">
      <alignment horizontal="center"/>
      <protection locked="0"/>
    </xf>
    <xf numFmtId="0" fontId="1" fillId="0" borderId="4" xfId="0" applyFont="1" applyFill="1" applyBorder="1" applyAlignment="1" applyProtection="1">
      <alignment horizontal="center"/>
      <protection locked="0"/>
    </xf>
    <xf numFmtId="0" fontId="1" fillId="0" borderId="4" xfId="0" applyFont="1" applyBorder="1" applyAlignment="1">
      <alignment vertical="top" wrapText="1"/>
    </xf>
    <xf numFmtId="0" fontId="1" fillId="0" borderId="26" xfId="0" applyFont="1" applyBorder="1" applyAlignment="1" applyProtection="1">
      <alignment horizontal="center" vertical="center" wrapText="1"/>
    </xf>
    <xf numFmtId="0" fontId="3" fillId="0" borderId="19" xfId="0" applyFont="1" applyBorder="1" applyAlignment="1" applyProtection="1">
      <alignment horizontal="left"/>
    </xf>
    <xf numFmtId="0" fontId="1" fillId="0" borderId="14" xfId="0" applyFont="1" applyBorder="1" applyAlignment="1" applyProtection="1">
      <alignment horizontal="center" vertical="center"/>
    </xf>
    <xf numFmtId="165" fontId="1" fillId="0" borderId="14" xfId="0" applyNumberFormat="1" applyFont="1" applyBorder="1" applyAlignment="1" applyProtection="1">
      <alignment horizontal="center"/>
    </xf>
    <xf numFmtId="0" fontId="1" fillId="0" borderId="14" xfId="0" applyNumberFormat="1" applyFont="1" applyBorder="1" applyAlignment="1" applyProtection="1">
      <alignment horizontal="center"/>
    </xf>
    <xf numFmtId="0" fontId="1" fillId="0" borderId="29" xfId="0" applyNumberFormat="1" applyFont="1" applyBorder="1" applyAlignment="1" applyProtection="1">
      <alignment horizontal="center"/>
    </xf>
    <xf numFmtId="0" fontId="1" fillId="0" borderId="15" xfId="0" applyFont="1" applyBorder="1" applyAlignment="1" applyProtection="1">
      <alignment horizontal="left" indent="1"/>
    </xf>
    <xf numFmtId="0" fontId="3" fillId="0" borderId="20" xfId="0" applyFont="1" applyBorder="1" applyAlignment="1" applyProtection="1">
      <alignment horizontal="center"/>
    </xf>
    <xf numFmtId="165" fontId="1" fillId="0" borderId="16" xfId="0" applyNumberFormat="1" applyFont="1" applyBorder="1" applyAlignment="1" applyProtection="1">
      <alignment horizontal="center"/>
      <protection locked="0"/>
    </xf>
    <xf numFmtId="165" fontId="1" fillId="0" borderId="30" xfId="0" applyNumberFormat="1" applyFont="1" applyBorder="1" applyAlignment="1" applyProtection="1">
      <alignment horizontal="center"/>
      <protection locked="0"/>
    </xf>
    <xf numFmtId="0" fontId="3" fillId="0" borderId="18" xfId="0" applyFont="1" applyBorder="1" applyAlignment="1" applyProtection="1">
      <alignment horizontal="left"/>
    </xf>
    <xf numFmtId="0" fontId="3" fillId="0" borderId="7" xfId="0" applyFont="1" applyBorder="1" applyAlignment="1" applyProtection="1">
      <alignment horizontal="center"/>
    </xf>
    <xf numFmtId="0" fontId="1" fillId="0" borderId="17" xfId="0" applyFont="1" applyBorder="1" applyAlignment="1" applyProtection="1">
      <alignment horizontal="left" vertical="top" indent="1"/>
    </xf>
    <xf numFmtId="0" fontId="3" fillId="0" borderId="23" xfId="0" applyFont="1" applyBorder="1" applyProtection="1"/>
    <xf numFmtId="0" fontId="3" fillId="0" borderId="5" xfId="0" applyFont="1" applyBorder="1" applyAlignment="1" applyProtection="1">
      <alignment horizontal="center"/>
    </xf>
    <xf numFmtId="165" fontId="1" fillId="0" borderId="5" xfId="0" applyNumberFormat="1" applyFont="1" applyBorder="1" applyAlignment="1" applyProtection="1">
      <alignment horizontal="center"/>
    </xf>
    <xf numFmtId="165" fontId="1" fillId="0" borderId="32" xfId="0" applyNumberFormat="1" applyFont="1" applyBorder="1" applyAlignment="1" applyProtection="1">
      <alignment horizontal="center"/>
    </xf>
    <xf numFmtId="0" fontId="1" fillId="0" borderId="24" xfId="0" applyFont="1" applyBorder="1" applyAlignment="1" applyProtection="1">
      <alignment horizontal="left" indent="1"/>
    </xf>
    <xf numFmtId="0" fontId="3" fillId="0" borderId="2" xfId="0" applyFont="1" applyBorder="1" applyAlignment="1" applyProtection="1">
      <alignment horizontal="center"/>
    </xf>
    <xf numFmtId="165" fontId="1" fillId="0" borderId="2" xfId="0" applyNumberFormat="1" applyFont="1" applyBorder="1" applyAlignment="1" applyProtection="1">
      <alignment horizontal="center"/>
    </xf>
    <xf numFmtId="165" fontId="1" fillId="0" borderId="33" xfId="0" applyNumberFormat="1" applyFont="1" applyBorder="1" applyAlignment="1" applyProtection="1">
      <alignment horizontal="center"/>
    </xf>
    <xf numFmtId="0" fontId="10" fillId="0" borderId="17" xfId="0" applyFont="1" applyBorder="1" applyAlignment="1" applyProtection="1">
      <alignment horizontal="left" indent="2"/>
    </xf>
    <xf numFmtId="0" fontId="1" fillId="0" borderId="18" xfId="0" applyFont="1" applyBorder="1" applyAlignment="1" applyProtection="1">
      <alignment horizontal="left" indent="1"/>
    </xf>
    <xf numFmtId="165" fontId="1" fillId="0" borderId="7" xfId="0" applyNumberFormat="1" applyFont="1" applyBorder="1" applyAlignment="1" applyProtection="1">
      <alignment horizontal="center"/>
    </xf>
    <xf numFmtId="165" fontId="1" fillId="0" borderId="31" xfId="0" applyNumberFormat="1" applyFont="1" applyBorder="1" applyAlignment="1" applyProtection="1">
      <alignment horizontal="center"/>
    </xf>
    <xf numFmtId="0" fontId="3" fillId="0" borderId="17" xfId="0" applyFont="1" applyBorder="1" applyProtection="1"/>
    <xf numFmtId="0" fontId="3" fillId="0" borderId="21" xfId="0" applyFont="1" applyBorder="1" applyAlignment="1" applyProtection="1">
      <alignment horizontal="center"/>
    </xf>
    <xf numFmtId="0" fontId="1" fillId="0" borderId="17" xfId="0" applyFont="1" applyBorder="1" applyAlignment="1" applyProtection="1">
      <alignment horizontal="left" indent="1"/>
    </xf>
    <xf numFmtId="0" fontId="3" fillId="0" borderId="24" xfId="0" applyFont="1" applyBorder="1" applyProtection="1"/>
    <xf numFmtId="0" fontId="1" fillId="0" borderId="34" xfId="0" applyFont="1" applyBorder="1" applyAlignment="1" applyProtection="1">
      <alignment horizontal="left" indent="1"/>
    </xf>
    <xf numFmtId="0" fontId="3" fillId="0" borderId="35" xfId="0" applyFont="1" applyBorder="1" applyAlignment="1" applyProtection="1">
      <alignment horizontal="center"/>
    </xf>
    <xf numFmtId="165" fontId="1" fillId="0" borderId="36" xfId="0" applyNumberFormat="1" applyFont="1" applyBorder="1" applyAlignment="1" applyProtection="1">
      <alignment horizontal="center"/>
      <protection locked="0"/>
    </xf>
    <xf numFmtId="165" fontId="1" fillId="0" borderId="37" xfId="0" applyNumberFormat="1" applyFont="1" applyBorder="1" applyAlignment="1" applyProtection="1">
      <alignment horizontal="center"/>
      <protection locked="0"/>
    </xf>
    <xf numFmtId="0" fontId="11" fillId="0" borderId="12" xfId="0" applyFont="1" applyBorder="1" applyAlignment="1" applyProtection="1">
      <alignment horizontal="center" vertical="center" textRotation="90"/>
    </xf>
    <xf numFmtId="0" fontId="11" fillId="0" borderId="13" xfId="0" applyFont="1" applyBorder="1" applyAlignment="1" applyProtection="1">
      <alignment horizontal="center" vertical="center" textRotation="90" wrapText="1"/>
    </xf>
    <xf numFmtId="0" fontId="11" fillId="0" borderId="28" xfId="0" applyFont="1" applyBorder="1" applyAlignment="1" applyProtection="1">
      <alignment horizontal="center" vertical="center" textRotation="90" wrapText="1"/>
    </xf>
    <xf numFmtId="0" fontId="0" fillId="0" borderId="0" xfId="0" applyAlignment="1">
      <alignment horizontal="center"/>
    </xf>
    <xf numFmtId="0" fontId="3" fillId="0" borderId="0" xfId="0" applyFont="1" applyBorder="1" applyAlignment="1" applyProtection="1">
      <alignment horizontal="center"/>
    </xf>
    <xf numFmtId="0" fontId="0" fillId="0" borderId="1" xfId="0" applyBorder="1" applyAlignment="1">
      <alignment horizontal="center"/>
    </xf>
    <xf numFmtId="0" fontId="0" fillId="0" borderId="0" xfId="0" applyBorder="1" applyAlignment="1">
      <alignment horizontal="left"/>
    </xf>
    <xf numFmtId="0" fontId="0" fillId="0" borderId="6" xfId="0" applyBorder="1" applyAlignment="1">
      <alignment horizontal="left" vertical="top"/>
    </xf>
    <xf numFmtId="0" fontId="0" fillId="0" borderId="4" xfId="0" applyBorder="1" applyAlignment="1"/>
    <xf numFmtId="0" fontId="0" fillId="0" borderId="6" xfId="0" applyBorder="1" applyAlignment="1"/>
    <xf numFmtId="0" fontId="1" fillId="0" borderId="4" xfId="0" applyFont="1" applyBorder="1"/>
    <xf numFmtId="0" fontId="1" fillId="15" borderId="38" xfId="0" applyFont="1" applyFill="1" applyBorder="1"/>
    <xf numFmtId="0" fontId="1" fillId="0" borderId="38" xfId="0" applyFont="1" applyBorder="1"/>
    <xf numFmtId="0" fontId="10" fillId="0" borderId="4" xfId="0" applyFont="1" applyBorder="1" applyAlignment="1" applyProtection="1">
      <alignment horizontal="left" indent="1"/>
    </xf>
    <xf numFmtId="0" fontId="1" fillId="0" borderId="4" xfId="0" applyFont="1" applyBorder="1" applyAlignment="1" applyProtection="1">
      <alignment horizontal="left" indent="1"/>
    </xf>
    <xf numFmtId="0" fontId="0" fillId="0" borderId="0" xfId="0" applyAlignment="1">
      <alignment horizontal="center"/>
    </xf>
    <xf numFmtId="0" fontId="10" fillId="0" borderId="11" xfId="0" applyFont="1" applyBorder="1" applyAlignment="1">
      <alignment horizontal="left" indent="1"/>
    </xf>
    <xf numFmtId="0" fontId="1" fillId="0" borderId="11" xfId="0" applyFont="1" applyBorder="1" applyAlignment="1">
      <alignment horizontal="right"/>
    </xf>
    <xf numFmtId="0" fontId="0" fillId="0" borderId="0" xfId="0" applyBorder="1" applyAlignment="1" applyProtection="1">
      <alignment horizontal="center"/>
    </xf>
    <xf numFmtId="0" fontId="1" fillId="0" borderId="4" xfId="0" applyFont="1" applyFill="1" applyBorder="1" applyAlignment="1">
      <alignment horizontal="center"/>
    </xf>
    <xf numFmtId="0" fontId="35" fillId="0" borderId="0" xfId="0" applyFont="1"/>
    <xf numFmtId="0" fontId="1" fillId="0" borderId="0" xfId="0" applyFont="1" applyFill="1" applyAlignment="1" applyProtection="1">
      <alignment horizontal="left" vertical="center"/>
    </xf>
    <xf numFmtId="0" fontId="31" fillId="0" borderId="0" xfId="0" applyFont="1" applyBorder="1" applyAlignment="1" applyProtection="1">
      <alignment horizontal="right"/>
    </xf>
    <xf numFmtId="0" fontId="8" fillId="0" borderId="1" xfId="0" applyFont="1" applyBorder="1" applyAlignment="1" applyProtection="1">
      <alignment horizontal="left" wrapText="1"/>
    </xf>
    <xf numFmtId="0" fontId="4" fillId="0" borderId="5" xfId="0" applyFont="1" applyBorder="1" applyAlignment="1" applyProtection="1"/>
    <xf numFmtId="0" fontId="1" fillId="0" borderId="0" xfId="0" applyFont="1" applyBorder="1" applyAlignment="1" applyProtection="1"/>
    <xf numFmtId="0" fontId="3" fillId="0" borderId="2" xfId="0" applyFont="1" applyBorder="1" applyAlignment="1" applyProtection="1"/>
    <xf numFmtId="0" fontId="4" fillId="0" borderId="2" xfId="0" applyFont="1" applyBorder="1" applyAlignment="1" applyProtection="1"/>
    <xf numFmtId="0" fontId="12" fillId="0" borderId="2" xfId="0" applyFont="1" applyBorder="1" applyAlignment="1" applyProtection="1">
      <alignment horizontal="left" wrapText="1"/>
    </xf>
    <xf numFmtId="0" fontId="13" fillId="0" borderId="2" xfId="0" applyFont="1" applyBorder="1" applyAlignment="1" applyProtection="1">
      <alignment horizontal="left" wrapText="1"/>
    </xf>
    <xf numFmtId="0" fontId="0" fillId="0" borderId="0" xfId="0" applyBorder="1" applyAlignment="1" applyProtection="1">
      <alignment horizontal="right"/>
    </xf>
    <xf numFmtId="0" fontId="1" fillId="0" borderId="6" xfId="0" applyFont="1" applyBorder="1" applyAlignment="1" applyProtection="1">
      <alignment horizontal="left" vertical="top"/>
    </xf>
    <xf numFmtId="0" fontId="35" fillId="0" borderId="0" xfId="0" applyFont="1" applyProtection="1"/>
    <xf numFmtId="0" fontId="35" fillId="0" borderId="0" xfId="0" applyFont="1" applyBorder="1" applyProtection="1"/>
    <xf numFmtId="0" fontId="36" fillId="0" borderId="5" xfId="0" applyFont="1" applyBorder="1" applyAlignment="1" applyProtection="1">
      <alignment horizontal="center"/>
    </xf>
    <xf numFmtId="0" fontId="35" fillId="0" borderId="5" xfId="0" applyFont="1" applyBorder="1" applyAlignment="1" applyProtection="1">
      <alignment horizontal="center"/>
    </xf>
    <xf numFmtId="0" fontId="35" fillId="0" borderId="0" xfId="0" applyFont="1" applyBorder="1" applyAlignment="1" applyProtection="1">
      <alignment horizontal="right"/>
    </xf>
    <xf numFmtId="0" fontId="35" fillId="0" borderId="5" xfId="0" applyFont="1" applyBorder="1" applyAlignment="1" applyProtection="1">
      <alignment horizontal="left" vertical="top"/>
    </xf>
    <xf numFmtId="0" fontId="0" fillId="0" borderId="6" xfId="0" applyBorder="1" applyAlignment="1">
      <alignment horizontal="left"/>
    </xf>
    <xf numFmtId="0" fontId="1" fillId="0" borderId="51" xfId="0" applyFont="1" applyBorder="1" applyAlignment="1" applyProtection="1">
      <alignment horizontal="center"/>
      <protection locked="0"/>
    </xf>
    <xf numFmtId="0" fontId="1" fillId="0" borderId="38" xfId="0" applyFont="1" applyBorder="1" applyAlignment="1" applyProtection="1">
      <alignment horizontal="center"/>
      <protection locked="0"/>
    </xf>
    <xf numFmtId="0" fontId="1" fillId="0" borderId="0" xfId="0" applyFont="1" applyAlignment="1" applyProtection="1">
      <alignment horizontal="left"/>
    </xf>
    <xf numFmtId="0" fontId="0" fillId="0" borderId="0" xfId="0" applyBorder="1" applyAlignment="1" applyProtection="1">
      <alignment horizontal="center" textRotation="90"/>
    </xf>
    <xf numFmtId="0" fontId="0" fillId="0" borderId="0" xfId="0" applyBorder="1" applyAlignment="1" applyProtection="1">
      <alignment horizontal="left" textRotation="90"/>
    </xf>
    <xf numFmtId="0" fontId="1" fillId="0" borderId="7" xfId="0" applyFont="1" applyBorder="1" applyAlignment="1" applyProtection="1">
      <alignment horizontal="left"/>
    </xf>
    <xf numFmtId="0" fontId="4" fillId="0" borderId="0" xfId="0" applyFont="1" applyAlignment="1" applyProtection="1">
      <alignment horizontal="center"/>
    </xf>
    <xf numFmtId="0" fontId="7" fillId="0" borderId="0" xfId="0" applyFont="1" applyAlignment="1" applyProtection="1">
      <alignment horizontal="right"/>
    </xf>
    <xf numFmtId="0" fontId="0" fillId="0" borderId="7" xfId="0" applyBorder="1" applyAlignment="1" applyProtection="1">
      <alignment horizontal="left" indent="1"/>
    </xf>
    <xf numFmtId="0" fontId="1" fillId="0" borderId="4" xfId="0" applyFont="1" applyBorder="1" applyProtection="1"/>
    <xf numFmtId="0" fontId="1" fillId="0" borderId="4" xfId="0" applyFont="1" applyBorder="1" applyAlignment="1" applyProtection="1">
      <alignment horizontal="left"/>
    </xf>
    <xf numFmtId="0" fontId="0" fillId="0" borderId="7" xfId="0" applyBorder="1" applyAlignment="1" applyProtection="1">
      <alignment horizontal="left"/>
    </xf>
    <xf numFmtId="0" fontId="0" fillId="0" borderId="4" xfId="0" applyBorder="1" applyProtection="1"/>
    <xf numFmtId="0" fontId="3" fillId="0" borderId="0" xfId="0" applyFont="1" applyAlignment="1" applyProtection="1">
      <alignment horizontal="left"/>
    </xf>
    <xf numFmtId="0" fontId="0" fillId="0" borderId="0" xfId="0" applyAlignment="1"/>
    <xf numFmtId="0" fontId="0" fillId="0" borderId="2" xfId="0" applyBorder="1" applyAlignment="1" applyProtection="1">
      <alignment horizontal="center"/>
    </xf>
    <xf numFmtId="0" fontId="0" fillId="0" borderId="1" xfId="0" applyBorder="1" applyAlignment="1">
      <alignment horizontal="center"/>
    </xf>
    <xf numFmtId="0" fontId="0" fillId="0" borderId="0" xfId="0" applyBorder="1" applyAlignment="1">
      <alignment horizontal="left"/>
    </xf>
    <xf numFmtId="0" fontId="0" fillId="0" borderId="6" xfId="0" applyBorder="1" applyAlignment="1"/>
    <xf numFmtId="0" fontId="0" fillId="0" borderId="6" xfId="0" applyBorder="1" applyAlignment="1">
      <alignment horizontal="left" vertical="top"/>
    </xf>
    <xf numFmtId="0" fontId="0" fillId="0" borderId="4" xfId="0" applyBorder="1" applyAlignment="1"/>
    <xf numFmtId="0" fontId="8" fillId="0" borderId="0" xfId="0" quotePrefix="1" applyFont="1" applyProtection="1"/>
    <xf numFmtId="0" fontId="3" fillId="0" borderId="0" xfId="0" applyFont="1" applyAlignment="1" applyProtection="1">
      <alignment horizontal="right"/>
    </xf>
    <xf numFmtId="0" fontId="3" fillId="0" borderId="0" xfId="0" applyFont="1" applyBorder="1" applyAlignment="1" applyProtection="1">
      <alignment horizontal="right"/>
    </xf>
    <xf numFmtId="0" fontId="3" fillId="0" borderId="2" xfId="0" applyFont="1" applyBorder="1" applyAlignment="1" applyProtection="1">
      <alignment horizontal="right"/>
    </xf>
    <xf numFmtId="0" fontId="1" fillId="3" borderId="4" xfId="0" applyFont="1" applyFill="1" applyBorder="1" applyAlignment="1">
      <alignment horizontal="left" vertical="top"/>
    </xf>
    <xf numFmtId="0" fontId="1" fillId="4" borderId="4" xfId="0" applyFont="1" applyFill="1" applyBorder="1" applyAlignment="1">
      <alignment horizontal="left" vertical="top"/>
    </xf>
    <xf numFmtId="0" fontId="1" fillId="5" borderId="4" xfId="0" applyFont="1" applyFill="1" applyBorder="1" applyAlignment="1">
      <alignment horizontal="left" vertical="top"/>
    </xf>
    <xf numFmtId="0" fontId="1" fillId="6" borderId="4" xfId="0" applyFont="1" applyFill="1" applyBorder="1" applyAlignment="1">
      <alignment horizontal="left" vertical="top"/>
    </xf>
    <xf numFmtId="0" fontId="1" fillId="7" borderId="4" xfId="0" applyFont="1" applyFill="1" applyBorder="1" applyAlignment="1">
      <alignment horizontal="left" vertical="top"/>
    </xf>
    <xf numFmtId="0" fontId="1" fillId="12" borderId="4" xfId="0" applyFont="1" applyFill="1" applyBorder="1" applyAlignment="1">
      <alignment horizontal="left" vertical="top"/>
    </xf>
    <xf numFmtId="0" fontId="1" fillId="11" borderId="4" xfId="0" applyFont="1" applyFill="1" applyBorder="1" applyAlignment="1">
      <alignment horizontal="left" vertical="top"/>
    </xf>
    <xf numFmtId="0" fontId="1" fillId="10" borderId="4" xfId="0" applyFont="1" applyFill="1" applyBorder="1" applyAlignment="1">
      <alignment horizontal="left" vertical="top"/>
    </xf>
    <xf numFmtId="0" fontId="1" fillId="0" borderId="4" xfId="0" applyFont="1" applyFill="1" applyBorder="1" applyAlignment="1">
      <alignment vertical="top" wrapText="1"/>
    </xf>
    <xf numFmtId="0" fontId="1" fillId="14" borderId="38" xfId="0" applyFont="1" applyFill="1" applyBorder="1"/>
    <xf numFmtId="0" fontId="1" fillId="14" borderId="40" xfId="0" applyFont="1" applyFill="1" applyBorder="1" applyAlignment="1">
      <alignment horizontal="center"/>
    </xf>
    <xf numFmtId="0" fontId="1" fillId="14" borderId="39" xfId="0" applyFont="1" applyFill="1" applyBorder="1"/>
    <xf numFmtId="0" fontId="1" fillId="0" borderId="38" xfId="0" applyFont="1" applyFill="1" applyBorder="1" applyAlignment="1">
      <alignment vertical="top" wrapText="1"/>
    </xf>
    <xf numFmtId="0" fontId="11" fillId="0" borderId="0" xfId="0" applyFont="1"/>
    <xf numFmtId="0" fontId="1" fillId="0" borderId="6" xfId="0" applyFont="1" applyBorder="1" applyProtection="1"/>
    <xf numFmtId="0" fontId="3" fillId="0" borderId="0" xfId="0" applyFont="1" applyFill="1" applyBorder="1" applyAlignment="1" applyProtection="1">
      <alignment horizontal="left"/>
    </xf>
    <xf numFmtId="0" fontId="0" fillId="0" borderId="0" xfId="0" applyFill="1" applyBorder="1" applyProtection="1"/>
    <xf numFmtId="0" fontId="1" fillId="0" borderId="4" xfId="0" applyFont="1" applyFill="1" applyBorder="1" applyProtection="1"/>
    <xf numFmtId="0" fontId="1" fillId="0" borderId="0" xfId="0" applyFont="1" applyFill="1"/>
    <xf numFmtId="0" fontId="5" fillId="0" borderId="7" xfId="2" applyBorder="1" applyAlignment="1" applyProtection="1">
      <alignment horizontal="left"/>
    </xf>
    <xf numFmtId="0" fontId="4" fillId="0" borderId="0" xfId="0" applyFont="1" applyAlignment="1" applyProtection="1">
      <alignment horizontal="right"/>
    </xf>
    <xf numFmtId="0" fontId="1" fillId="2" borderId="4" xfId="0" applyFont="1" applyFill="1" applyBorder="1" applyAlignment="1">
      <alignment horizontal="left"/>
    </xf>
    <xf numFmtId="0" fontId="1" fillId="15" borderId="39" xfId="0" applyFont="1" applyFill="1" applyBorder="1"/>
    <xf numFmtId="0" fontId="1" fillId="15" borderId="39" xfId="0" applyFont="1" applyFill="1" applyBorder="1" applyAlignment="1">
      <alignment horizontal="center"/>
    </xf>
    <xf numFmtId="0" fontId="0" fillId="0" borderId="0" xfId="0" applyBorder="1" applyAlignment="1"/>
    <xf numFmtId="0" fontId="0" fillId="0" borderId="1" xfId="0" applyBorder="1" applyProtection="1"/>
    <xf numFmtId="0" fontId="0" fillId="17" borderId="4" xfId="0" applyFill="1" applyBorder="1" applyAlignment="1" applyProtection="1">
      <alignment horizontal="center"/>
      <protection locked="0"/>
    </xf>
    <xf numFmtId="0" fontId="1" fillId="18" borderId="41" xfId="0" applyFont="1" applyFill="1" applyBorder="1" applyProtection="1">
      <protection locked="0"/>
    </xf>
    <xf numFmtId="44" fontId="0" fillId="0" borderId="54" xfId="1" applyFont="1" applyBorder="1" applyProtection="1">
      <protection locked="0"/>
    </xf>
    <xf numFmtId="0" fontId="0" fillId="0" borderId="0" xfId="0" applyAlignment="1"/>
    <xf numFmtId="0" fontId="0" fillId="0" borderId="2" xfId="0" applyBorder="1" applyAlignment="1" applyProtection="1">
      <alignment horizontal="center"/>
    </xf>
    <xf numFmtId="0" fontId="3" fillId="19" borderId="4" xfId="0" applyFont="1" applyFill="1" applyBorder="1" applyAlignment="1">
      <alignment horizontal="center"/>
    </xf>
    <xf numFmtId="0" fontId="1" fillId="0" borderId="0" xfId="0" quotePrefix="1" applyFont="1" applyAlignment="1" applyProtection="1"/>
    <xf numFmtId="0" fontId="0" fillId="0" borderId="2" xfId="0" applyBorder="1" applyAlignment="1" applyProtection="1">
      <alignment horizontal="center"/>
    </xf>
    <xf numFmtId="0" fontId="0" fillId="0" borderId="0" xfId="0" applyAlignment="1">
      <alignment horizontal="center"/>
    </xf>
    <xf numFmtId="0" fontId="3" fillId="0" borderId="0" xfId="0" applyFont="1" applyBorder="1" applyAlignment="1">
      <alignment horizontal="center"/>
    </xf>
    <xf numFmtId="0" fontId="0" fillId="0" borderId="0" xfId="0" applyBorder="1" applyAlignment="1">
      <alignment horizontal="left"/>
    </xf>
    <xf numFmtId="0" fontId="0" fillId="0" borderId="1" xfId="0" applyBorder="1" applyAlignment="1">
      <alignment horizontal="center"/>
    </xf>
    <xf numFmtId="0" fontId="0" fillId="0" borderId="6" xfId="0" applyBorder="1" applyAlignment="1"/>
    <xf numFmtId="0" fontId="0" fillId="0" borderId="6" xfId="0" applyBorder="1" applyAlignment="1">
      <alignment horizontal="left" vertical="top"/>
    </xf>
    <xf numFmtId="0" fontId="0" fillId="0" borderId="4" xfId="0" applyBorder="1" applyAlignment="1"/>
    <xf numFmtId="0" fontId="1" fillId="0" borderId="0" xfId="0" quotePrefix="1" applyFont="1" applyAlignment="1" applyProtection="1">
      <alignment wrapText="1"/>
    </xf>
    <xf numFmtId="0" fontId="0" fillId="0" borderId="0" xfId="0" applyAlignment="1">
      <alignment wrapText="1"/>
    </xf>
    <xf numFmtId="0" fontId="0" fillId="0" borderId="0" xfId="0" quotePrefix="1" applyAlignment="1" applyProtection="1">
      <alignment wrapText="1"/>
    </xf>
    <xf numFmtId="0" fontId="0" fillId="0" borderId="0" xfId="0" applyAlignment="1" applyProtection="1">
      <alignment horizontal="left" vertical="top" wrapText="1"/>
    </xf>
    <xf numFmtId="0" fontId="1" fillId="0" borderId="0" xfId="0" applyFont="1" applyAlignment="1" applyProtection="1">
      <alignment horizontal="left" vertical="top" wrapText="1"/>
    </xf>
    <xf numFmtId="0" fontId="3" fillId="0" borderId="0" xfId="0" applyFont="1" applyAlignment="1" applyProtection="1">
      <alignment horizontal="left"/>
    </xf>
    <xf numFmtId="0" fontId="0" fillId="0" borderId="0" xfId="0" applyAlignment="1" applyProtection="1">
      <alignment horizontal="left" wrapText="1"/>
    </xf>
    <xf numFmtId="0" fontId="3" fillId="0" borderId="0" xfId="0" applyFont="1" applyAlignment="1" applyProtection="1"/>
    <xf numFmtId="0" fontId="0" fillId="0" borderId="0" xfId="0" applyAlignment="1"/>
    <xf numFmtId="0" fontId="0" fillId="0" borderId="0" xfId="0" applyAlignment="1" applyProtection="1">
      <alignment wrapText="1"/>
    </xf>
    <xf numFmtId="0" fontId="5" fillId="0" borderId="0" xfId="2" applyAlignment="1" applyProtection="1">
      <alignment horizontal="left" vertical="top"/>
    </xf>
    <xf numFmtId="0" fontId="2" fillId="0" borderId="0" xfId="0" applyFont="1" applyAlignment="1" applyProtection="1">
      <alignment horizontal="left"/>
    </xf>
    <xf numFmtId="0" fontId="1" fillId="18" borderId="42" xfId="0" applyFont="1" applyFill="1" applyBorder="1" applyAlignment="1" applyProtection="1">
      <protection locked="0"/>
    </xf>
    <xf numFmtId="0" fontId="1" fillId="18" borderId="43" xfId="0" applyFont="1" applyFill="1" applyBorder="1" applyAlignment="1" applyProtection="1">
      <protection locked="0"/>
    </xf>
    <xf numFmtId="0" fontId="1" fillId="18" borderId="44" xfId="0" applyFont="1" applyFill="1" applyBorder="1" applyAlignment="1" applyProtection="1">
      <protection locked="0"/>
    </xf>
    <xf numFmtId="0" fontId="4" fillId="0" borderId="0" xfId="0" applyFont="1" applyAlignment="1" applyProtection="1">
      <alignment horizontal="left" vertical="top" wrapText="1"/>
    </xf>
    <xf numFmtId="14" fontId="9" fillId="6" borderId="52" xfId="0" applyNumberFormat="1" applyFont="1" applyFill="1" applyBorder="1" applyAlignment="1" applyProtection="1">
      <alignment horizontal="left" textRotation="90"/>
    </xf>
    <xf numFmtId="0" fontId="0" fillId="0" borderId="45" xfId="0" applyBorder="1" applyAlignment="1" applyProtection="1">
      <alignment horizontal="left" textRotation="90"/>
    </xf>
    <xf numFmtId="0" fontId="0" fillId="0" borderId="46" xfId="0" applyBorder="1" applyAlignment="1" applyProtection="1">
      <alignment horizontal="left" textRotation="90"/>
    </xf>
    <xf numFmtId="0" fontId="0" fillId="0" borderId="0" xfId="0" applyBorder="1" applyAlignment="1" applyProtection="1">
      <alignment wrapText="1"/>
      <protection locked="0"/>
    </xf>
    <xf numFmtId="0" fontId="0" fillId="0" borderId="0" xfId="0" applyAlignment="1" applyProtection="1">
      <alignment wrapText="1"/>
      <protection locked="0"/>
    </xf>
    <xf numFmtId="0" fontId="3" fillId="0" borderId="0" xfId="0" applyFont="1" applyAlignment="1" applyProtection="1">
      <alignment horizontal="center"/>
    </xf>
    <xf numFmtId="14" fontId="9" fillId="16" borderId="45" xfId="0" applyNumberFormat="1" applyFont="1" applyFill="1" applyBorder="1" applyAlignment="1" applyProtection="1">
      <alignment horizontal="left" textRotation="90"/>
    </xf>
    <xf numFmtId="0" fontId="0" fillId="16" borderId="45" xfId="0" applyFill="1" applyBorder="1" applyAlignment="1" applyProtection="1">
      <alignment horizontal="left" textRotation="90"/>
    </xf>
    <xf numFmtId="0" fontId="0" fillId="16" borderId="46" xfId="0" applyFill="1" applyBorder="1" applyAlignment="1" applyProtection="1">
      <alignment horizontal="left" textRotation="90"/>
    </xf>
    <xf numFmtId="0" fontId="3" fillId="0" borderId="0" xfId="0" applyFont="1" applyBorder="1" applyAlignment="1" applyProtection="1">
      <alignment horizontal="center"/>
    </xf>
    <xf numFmtId="0" fontId="10" fillId="0" borderId="1" xfId="0" applyFont="1" applyFill="1" applyBorder="1" applyAlignment="1" applyProtection="1">
      <alignment horizontal="center" textRotation="90"/>
    </xf>
    <xf numFmtId="0" fontId="10" fillId="0" borderId="3" xfId="0" applyFont="1" applyFill="1" applyBorder="1" applyAlignment="1" applyProtection="1">
      <alignment horizontal="center" textRotation="90"/>
    </xf>
    <xf numFmtId="0" fontId="0" fillId="0" borderId="4" xfId="0" applyBorder="1" applyAlignment="1" applyProtection="1">
      <alignment horizontal="left"/>
    </xf>
    <xf numFmtId="0" fontId="0" fillId="0" borderId="0" xfId="0" applyBorder="1" applyAlignment="1" applyProtection="1">
      <alignment horizontal="left"/>
    </xf>
    <xf numFmtId="0" fontId="0" fillId="0" borderId="1" xfId="0" applyBorder="1" applyAlignment="1" applyProtection="1">
      <alignment horizontal="left"/>
    </xf>
    <xf numFmtId="0" fontId="0" fillId="0" borderId="6" xfId="0" applyBorder="1" applyAlignment="1" applyProtection="1">
      <alignment horizontal="left"/>
    </xf>
    <xf numFmtId="0" fontId="0" fillId="0" borderId="9" xfId="0" applyBorder="1" applyAlignment="1" applyProtection="1">
      <alignment horizontal="left"/>
    </xf>
    <xf numFmtId="0" fontId="0" fillId="0" borderId="2" xfId="0" applyBorder="1" applyAlignment="1" applyProtection="1">
      <alignment horizontal="center"/>
    </xf>
    <xf numFmtId="0" fontId="0" fillId="0" borderId="3" xfId="0" applyBorder="1" applyAlignment="1" applyProtection="1">
      <alignment horizontal="center"/>
    </xf>
    <xf numFmtId="0" fontId="28" fillId="0" borderId="2" xfId="0" applyFont="1" applyBorder="1" applyAlignment="1" applyProtection="1">
      <alignment horizontal="right"/>
    </xf>
    <xf numFmtId="0" fontId="28" fillId="0" borderId="0" xfId="0" applyFont="1" applyBorder="1" applyAlignment="1" applyProtection="1">
      <alignment horizontal="right"/>
    </xf>
    <xf numFmtId="0" fontId="10" fillId="17" borderId="39" xfId="0" applyFont="1" applyFill="1" applyBorder="1" applyAlignment="1" applyProtection="1">
      <alignment horizontal="center" textRotation="90"/>
      <protection locked="0"/>
    </xf>
    <xf numFmtId="0" fontId="10" fillId="17" borderId="40" xfId="0" applyFont="1" applyFill="1" applyBorder="1" applyAlignment="1" applyProtection="1">
      <alignment horizontal="center" textRotation="90"/>
      <protection locked="0"/>
    </xf>
    <xf numFmtId="0" fontId="10" fillId="17" borderId="1" xfId="0" applyFont="1" applyFill="1" applyBorder="1" applyAlignment="1" applyProtection="1">
      <alignment horizontal="center" textRotation="90"/>
      <protection locked="0"/>
    </xf>
    <xf numFmtId="0" fontId="10" fillId="17" borderId="3" xfId="0" applyFont="1" applyFill="1" applyBorder="1" applyAlignment="1" applyProtection="1">
      <alignment horizontal="center" textRotation="90"/>
      <protection locked="0"/>
    </xf>
    <xf numFmtId="0" fontId="10" fillId="0" borderId="39" xfId="0" applyFont="1" applyFill="1" applyBorder="1" applyAlignment="1" applyProtection="1">
      <alignment horizontal="center" textRotation="90"/>
    </xf>
    <xf numFmtId="0" fontId="10" fillId="0" borderId="40" xfId="0" applyFont="1" applyFill="1" applyBorder="1" applyAlignment="1" applyProtection="1">
      <alignment horizontal="center" textRotation="90"/>
    </xf>
    <xf numFmtId="44" fontId="4" fillId="0" borderId="39" xfId="1" applyFont="1" applyFill="1" applyBorder="1" applyAlignment="1" applyProtection="1">
      <alignment horizontal="center" vertical="center" textRotation="90" wrapText="1"/>
    </xf>
    <xf numFmtId="44" fontId="4" fillId="0" borderId="39" xfId="1" applyFont="1" applyFill="1" applyBorder="1" applyAlignment="1" applyProtection="1">
      <alignment horizontal="center" vertical="center" textRotation="90"/>
    </xf>
    <xf numFmtId="44" fontId="4" fillId="0" borderId="40" xfId="1" applyFont="1" applyFill="1" applyBorder="1" applyAlignment="1" applyProtection="1">
      <alignment horizontal="center" vertical="center" textRotation="90"/>
    </xf>
    <xf numFmtId="0" fontId="0" fillId="0" borderId="0" xfId="0" applyBorder="1" applyAlignment="1">
      <alignment wrapText="1"/>
    </xf>
    <xf numFmtId="0" fontId="8" fillId="0" borderId="0" xfId="0" applyFont="1" applyAlignment="1">
      <alignment horizontal="center"/>
    </xf>
    <xf numFmtId="0" fontId="0" fillId="0" borderId="0" xfId="0" applyAlignment="1">
      <alignment horizontal="center"/>
    </xf>
    <xf numFmtId="0" fontId="3" fillId="0" borderId="5" xfId="0" applyFont="1" applyBorder="1" applyAlignment="1">
      <alignment horizontal="center"/>
    </xf>
    <xf numFmtId="0" fontId="3" fillId="0" borderId="47" xfId="0" applyFont="1" applyBorder="1" applyAlignment="1">
      <alignment horizontal="center"/>
    </xf>
    <xf numFmtId="0" fontId="3" fillId="0" borderId="0" xfId="0" applyFont="1" applyBorder="1" applyAlignment="1">
      <alignment horizontal="center"/>
    </xf>
    <xf numFmtId="0" fontId="3" fillId="0" borderId="53" xfId="0" applyFont="1" applyBorder="1" applyAlignment="1">
      <alignment horizontal="center"/>
    </xf>
    <xf numFmtId="0" fontId="17" fillId="3" borderId="0" xfId="0" applyFont="1" applyFill="1" applyBorder="1" applyAlignment="1">
      <alignment horizontal="center" vertical="center"/>
    </xf>
    <xf numFmtId="0" fontId="0" fillId="0" borderId="0" xfId="0" applyAlignment="1">
      <alignment horizontal="center" vertical="center"/>
    </xf>
    <xf numFmtId="0" fontId="0" fillId="0" borderId="0" xfId="0" applyBorder="1" applyAlignment="1">
      <alignment horizontal="left"/>
    </xf>
    <xf numFmtId="0" fontId="0" fillId="0" borderId="1" xfId="0" applyBorder="1" applyAlignment="1">
      <alignment horizontal="left"/>
    </xf>
    <xf numFmtId="0" fontId="16" fillId="3" borderId="0" xfId="0" applyFont="1" applyFill="1" applyBorder="1" applyAlignment="1">
      <alignment horizontal="left" vertical="center"/>
    </xf>
    <xf numFmtId="0" fontId="0" fillId="0" borderId="0" xfId="0" applyAlignment="1">
      <alignment vertical="center"/>
    </xf>
    <xf numFmtId="0" fontId="0" fillId="0" borderId="0" xfId="0" applyBorder="1" applyAlignment="1">
      <alignment vertical="center"/>
    </xf>
    <xf numFmtId="0" fontId="0" fillId="0" borderId="0" xfId="0" applyBorder="1" applyAlignment="1">
      <alignment horizontal="center"/>
    </xf>
    <xf numFmtId="0" fontId="0" fillId="0" borderId="1" xfId="0" applyBorder="1" applyAlignment="1">
      <alignment horizontal="center"/>
    </xf>
    <xf numFmtId="0" fontId="12" fillId="0" borderId="5" xfId="0" applyFont="1" applyBorder="1" applyAlignment="1" applyProtection="1">
      <alignment horizontal="left" wrapText="1"/>
    </xf>
    <xf numFmtId="0" fontId="13" fillId="0" borderId="5" xfId="0" applyFont="1" applyBorder="1" applyAlignment="1" applyProtection="1">
      <alignment horizontal="left" wrapText="1"/>
    </xf>
    <xf numFmtId="0" fontId="1" fillId="0" borderId="2" xfId="0" applyFont="1" applyBorder="1" applyAlignment="1" applyProtection="1">
      <alignment horizontal="center"/>
    </xf>
    <xf numFmtId="0" fontId="1" fillId="0" borderId="3" xfId="0" applyFont="1" applyBorder="1" applyAlignment="1" applyProtection="1">
      <alignment horizontal="center"/>
    </xf>
    <xf numFmtId="0" fontId="1" fillId="0" borderId="0" xfId="0" applyFont="1" applyAlignment="1" applyProtection="1">
      <alignment horizontal="center"/>
    </xf>
    <xf numFmtId="0" fontId="1" fillId="0" borderId="1" xfId="0" applyFont="1" applyBorder="1" applyAlignment="1" applyProtection="1">
      <alignment horizontal="center"/>
    </xf>
    <xf numFmtId="0" fontId="10" fillId="0" borderId="48" xfId="0" applyFont="1" applyBorder="1" applyAlignment="1" applyProtection="1">
      <alignment horizontal="center" textRotation="90"/>
    </xf>
    <xf numFmtId="0" fontId="10" fillId="0" borderId="50" xfId="0" applyFont="1" applyBorder="1" applyAlignment="1" applyProtection="1">
      <alignment horizontal="center" textRotation="90"/>
    </xf>
    <xf numFmtId="0" fontId="10" fillId="0" borderId="49" xfId="0" applyFont="1" applyBorder="1" applyAlignment="1" applyProtection="1">
      <alignment horizontal="center" textRotation="90"/>
    </xf>
    <xf numFmtId="0" fontId="15" fillId="8" borderId="0" xfId="0" applyFont="1" applyFill="1" applyBorder="1" applyAlignment="1">
      <alignment horizontal="center" vertical="center" textRotation="90"/>
    </xf>
    <xf numFmtId="0" fontId="3" fillId="0" borderId="0" xfId="0" applyFont="1" applyAlignment="1"/>
    <xf numFmtId="0" fontId="21" fillId="13" borderId="0" xfId="0" applyFont="1" applyFill="1" applyAlignment="1" applyProtection="1">
      <alignment horizontal="center" vertical="center"/>
    </xf>
    <xf numFmtId="0" fontId="0" fillId="0" borderId="6" xfId="0" applyBorder="1" applyAlignment="1">
      <alignment horizontal="left" vertical="top"/>
    </xf>
    <xf numFmtId="0" fontId="0" fillId="0" borderId="9" xfId="0" applyBorder="1" applyAlignment="1">
      <alignment horizontal="left" vertical="top"/>
    </xf>
    <xf numFmtId="0" fontId="20" fillId="13" borderId="0" xfId="0" applyFont="1" applyFill="1" applyAlignment="1" applyProtection="1">
      <alignment horizontal="left"/>
    </xf>
    <xf numFmtId="0" fontId="1" fillId="0" borderId="4" xfId="0" applyFont="1" applyBorder="1" applyAlignment="1"/>
    <xf numFmtId="0" fontId="0" fillId="0" borderId="4" xfId="0" applyBorder="1" applyAlignment="1"/>
    <xf numFmtId="0" fontId="0" fillId="0" borderId="6" xfId="0" applyBorder="1" applyAlignment="1"/>
    <xf numFmtId="0" fontId="0" fillId="0" borderId="9" xfId="0" applyBorder="1" applyAlignment="1"/>
    <xf numFmtId="0" fontId="1" fillId="0" borderId="0" xfId="0" applyFont="1" applyBorder="1" applyProtection="1"/>
    <xf numFmtId="0" fontId="1" fillId="0" borderId="0" xfId="0" applyFont="1" applyBorder="1" applyAlignment="1" applyProtection="1">
      <alignment horizontal="right"/>
    </xf>
    <xf numFmtId="0" fontId="23" fillId="0" borderId="0" xfId="0" applyFont="1" applyBorder="1" applyProtection="1"/>
  </cellXfs>
  <cellStyles count="3">
    <cellStyle name="Currency" xfId="1" builtinId="4"/>
    <cellStyle name="Hyperlink" xfId="2" builtinId="8"/>
    <cellStyle name="Normal" xfId="0" builtinId="0"/>
  </cellStyles>
  <dxfs count="14">
    <dxf>
      <font>
        <b/>
        <i val="0"/>
        <condense val="0"/>
        <extend val="0"/>
        <color indexed="9"/>
      </font>
      <fill>
        <patternFill>
          <bgColor rgb="FF00B0F0"/>
        </patternFill>
      </fill>
    </dxf>
    <dxf>
      <font>
        <b/>
        <i val="0"/>
        <condense val="0"/>
        <extend val="0"/>
        <color indexed="9"/>
      </font>
      <fill>
        <patternFill>
          <bgColor rgb="FF00B0F0"/>
        </patternFill>
      </fill>
    </dxf>
    <dxf>
      <font>
        <b/>
        <i val="0"/>
        <condense val="0"/>
        <extend val="0"/>
        <color indexed="9"/>
      </font>
      <fill>
        <patternFill>
          <bgColor rgb="FF00B0F0"/>
        </patternFill>
      </fill>
    </dxf>
    <dxf>
      <font>
        <b/>
        <i val="0"/>
        <condense val="0"/>
        <extend val="0"/>
        <color indexed="9"/>
      </font>
      <fill>
        <patternFill>
          <bgColor rgb="FF00B0F0"/>
        </patternFill>
      </fill>
    </dxf>
    <dxf>
      <font>
        <b/>
        <i val="0"/>
        <condense val="0"/>
        <extend val="0"/>
        <color indexed="9"/>
      </font>
      <fill>
        <patternFill>
          <bgColor indexed="23"/>
        </patternFill>
      </fill>
    </dxf>
    <dxf>
      <font>
        <b/>
        <i val="0"/>
        <condense val="0"/>
        <extend val="0"/>
        <color indexed="9"/>
      </font>
      <fill>
        <patternFill>
          <bgColor rgb="FF00B0F0"/>
        </patternFill>
      </fill>
    </dxf>
    <dxf>
      <font>
        <b/>
        <i val="0"/>
        <condense val="0"/>
        <extend val="0"/>
        <color indexed="9"/>
      </font>
      <fill>
        <patternFill>
          <bgColor indexed="23"/>
        </patternFill>
      </fill>
    </dxf>
    <dxf>
      <font>
        <b/>
        <i val="0"/>
        <condense val="0"/>
        <extend val="0"/>
        <color indexed="9"/>
      </font>
      <fill>
        <patternFill>
          <bgColor rgb="FF00B0F0"/>
        </patternFill>
      </fill>
    </dxf>
    <dxf>
      <font>
        <b/>
        <i val="0"/>
        <condense val="0"/>
        <extend val="0"/>
        <color indexed="9"/>
      </font>
      <fill>
        <patternFill>
          <bgColor rgb="FF00B0F0"/>
        </patternFill>
      </fill>
    </dxf>
    <dxf>
      <font>
        <b/>
        <i val="0"/>
        <condense val="0"/>
        <extend val="0"/>
        <color indexed="9"/>
      </font>
      <fill>
        <patternFill>
          <bgColor rgb="FF00B0F0"/>
        </patternFill>
      </fill>
    </dxf>
    <dxf>
      <font>
        <b/>
        <i val="0"/>
        <condense val="0"/>
        <extend val="0"/>
        <color indexed="9"/>
      </font>
      <fill>
        <patternFill>
          <bgColor rgb="FF00B0F0"/>
        </patternFill>
      </fill>
    </dxf>
    <dxf>
      <font>
        <b/>
        <i val="0"/>
        <condense val="0"/>
        <extend val="0"/>
        <color indexed="9"/>
      </font>
      <fill>
        <patternFill>
          <bgColor indexed="23"/>
        </patternFill>
      </fill>
    </dxf>
    <dxf>
      <font>
        <b/>
        <i val="0"/>
        <condense val="0"/>
        <extend val="0"/>
        <color indexed="9"/>
      </font>
      <fill>
        <patternFill>
          <bgColor rgb="FF00B0F0"/>
        </patternFill>
      </fill>
    </dxf>
    <dxf>
      <font>
        <b/>
        <i val="0"/>
        <condense val="0"/>
        <extend val="0"/>
        <color indexed="9"/>
      </font>
      <fill>
        <patternFill>
          <bgColor indexed="23"/>
        </patternFill>
      </fill>
    </dxf>
  </dxfs>
  <tableStyles count="0" defaultTableStyle="TableStyleMedium9" defaultPivotStyle="PivotStyleLight16"/>
  <colors>
    <mruColors>
      <color rgb="FFFF99CC"/>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worksheet" Target="worksheets/sheet4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4.jpeg"/></Relationships>
</file>

<file path=xl/drawings/drawing1.xml><?xml version="1.0" encoding="utf-8"?>
<xdr:wsDr xmlns:xdr="http://schemas.openxmlformats.org/drawingml/2006/spreadsheetDrawing" xmlns:a="http://schemas.openxmlformats.org/drawingml/2006/main">
  <xdr:twoCellAnchor editAs="oneCell">
    <xdr:from>
      <xdr:col>0</xdr:col>
      <xdr:colOff>85725</xdr:colOff>
      <xdr:row>6</xdr:row>
      <xdr:rowOff>0</xdr:rowOff>
    </xdr:from>
    <xdr:to>
      <xdr:col>1</xdr:col>
      <xdr:colOff>752475</xdr:colOff>
      <xdr:row>11</xdr:row>
      <xdr:rowOff>304800</xdr:rowOff>
    </xdr:to>
    <xdr:pic>
      <xdr:nvPicPr>
        <xdr:cNvPr id="1029" name="Picture 1"/>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66700" y="1066800"/>
          <a:ext cx="847725" cy="1200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114300</xdr:colOff>
      <xdr:row>14</xdr:row>
      <xdr:rowOff>57150</xdr:rowOff>
    </xdr:from>
    <xdr:to>
      <xdr:col>1</xdr:col>
      <xdr:colOff>714375</xdr:colOff>
      <xdr:row>19</xdr:row>
      <xdr:rowOff>247650</xdr:rowOff>
    </xdr:to>
    <xdr:pic>
      <xdr:nvPicPr>
        <xdr:cNvPr id="1033" name="Picture 9"/>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95275" y="2809875"/>
          <a:ext cx="781050" cy="10858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171450</xdr:colOff>
      <xdr:row>22</xdr:row>
      <xdr:rowOff>57151</xdr:rowOff>
    </xdr:from>
    <xdr:to>
      <xdr:col>1</xdr:col>
      <xdr:colOff>657225</xdr:colOff>
      <xdr:row>27</xdr:row>
      <xdr:rowOff>76445</xdr:rowOff>
    </xdr:to>
    <xdr:pic>
      <xdr:nvPicPr>
        <xdr:cNvPr id="1039" name="Picture 15"/>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352425" y="4495801"/>
          <a:ext cx="666750" cy="91464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57150</xdr:colOff>
      <xdr:row>6</xdr:row>
      <xdr:rowOff>57150</xdr:rowOff>
    </xdr:from>
    <xdr:to>
      <xdr:col>0</xdr:col>
      <xdr:colOff>752475</xdr:colOff>
      <xdr:row>8</xdr:row>
      <xdr:rowOff>133350</xdr:rowOff>
    </xdr:to>
    <xdr:pic>
      <xdr:nvPicPr>
        <xdr:cNvPr id="3073" name="Picture 2"/>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38125" y="904875"/>
          <a:ext cx="695325" cy="400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trax.boy-scouts.net/" TargetMode="External"/><Relationship Id="rId2" Type="http://schemas.openxmlformats.org/officeDocument/2006/relationships/hyperlink" Target="http://trax.boy-scouts.net/" TargetMode="External"/><Relationship Id="rId1" Type="http://schemas.openxmlformats.org/officeDocument/2006/relationships/hyperlink" Target="mailto:aedmunds@bellsouth.net" TargetMode="External"/><Relationship Id="rId6" Type="http://schemas.openxmlformats.org/officeDocument/2006/relationships/printerSettings" Target="../printerSettings/printerSettings1.bin"/><Relationship Id="rId5" Type="http://schemas.openxmlformats.org/officeDocument/2006/relationships/hyperlink" Target="http://trax.boy-scouts.net/gstrax.htm" TargetMode="External"/><Relationship Id="rId4" Type="http://schemas.openxmlformats.org/officeDocument/2006/relationships/hyperlink" Target="http://trax.boy-scouts.net/faq.ht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1.xml"/><Relationship Id="rId1" Type="http://schemas.openxmlformats.org/officeDocument/2006/relationships/printerSettings" Target="../printerSettings/printerSettings7.bin"/><Relationship Id="rId4" Type="http://schemas.openxmlformats.org/officeDocument/2006/relationships/comments" Target="../comments2.xml"/></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2.xml"/><Relationship Id="rId1" Type="http://schemas.openxmlformats.org/officeDocument/2006/relationships/printerSettings" Target="../printerSettings/printerSettings8.bin"/><Relationship Id="rId4" Type="http://schemas.openxmlformats.org/officeDocument/2006/relationships/comments" Target="../comments3.xml"/></Relationships>
</file>

<file path=xl/worksheets/_rels/sheet9.xml.rels><?xml version="1.0" encoding="UTF-8" standalone="yes"?>
<Relationships xmlns="http://schemas.openxmlformats.org/package/2006/relationships"><Relationship Id="rId3" Type="http://schemas.openxmlformats.org/officeDocument/2006/relationships/hyperlink" Target="http://www.girlscouts.org/cookies" TargetMode="External"/><Relationship Id="rId2" Type="http://schemas.openxmlformats.org/officeDocument/2006/relationships/hyperlink" Target="http://www.girlscouts.org/global_action_award" TargetMode="External"/><Relationship Id="rId1" Type="http://schemas.openxmlformats.org/officeDocument/2006/relationships/hyperlink" Target="http://www.girlscouts.org/world_thinking_day" TargetMode="External"/><Relationship Id="rId6" Type="http://schemas.openxmlformats.org/officeDocument/2006/relationships/comments" Target="../comments4.xml"/><Relationship Id="rId5" Type="http://schemas.openxmlformats.org/officeDocument/2006/relationships/vmlDrawing" Target="../drawings/vmlDrawing4.vml"/><Relationship Id="rId4"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4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enableFormatConditionsCalculation="0">
    <tabColor theme="5" tint="0.59999389629810485"/>
  </sheetPr>
  <dimension ref="A1:H54"/>
  <sheetViews>
    <sheetView showGridLines="0" tabSelected="1" zoomScaleNormal="100" workbookViewId="0">
      <selection activeCell="E3" sqref="E3:G3"/>
    </sheetView>
  </sheetViews>
  <sheetFormatPr defaultRowHeight="12.75"/>
  <cols>
    <col min="1" max="1" width="4.140625" style="3" customWidth="1"/>
    <col min="2" max="2" width="16.28515625" style="3" customWidth="1"/>
    <col min="3" max="3" width="10.140625" style="3" bestFit="1" customWidth="1"/>
    <col min="4" max="4" width="17.5703125" style="3" customWidth="1"/>
    <col min="5" max="16384" width="9.140625" style="3"/>
  </cols>
  <sheetData>
    <row r="1" spans="1:8">
      <c r="A1" s="310" t="s">
        <v>0</v>
      </c>
      <c r="B1" s="310"/>
      <c r="C1" s="310"/>
      <c r="D1" s="310"/>
      <c r="E1" s="310"/>
      <c r="F1" s="310"/>
      <c r="G1" s="310"/>
      <c r="H1" s="310"/>
    </row>
    <row r="2" spans="1:8" ht="6.75" customHeight="1" thickBot="1">
      <c r="A2" s="2"/>
      <c r="B2" s="2"/>
      <c r="C2" s="2"/>
      <c r="D2" s="2"/>
      <c r="E2" s="2"/>
      <c r="F2" s="2"/>
      <c r="G2" s="2"/>
      <c r="H2" s="2"/>
    </row>
    <row r="3" spans="1:8" ht="13.5" thickBot="1">
      <c r="A3" s="304" t="s">
        <v>24</v>
      </c>
      <c r="B3" s="304"/>
      <c r="C3" s="304"/>
      <c r="D3" s="304"/>
      <c r="E3" s="311"/>
      <c r="F3" s="312"/>
      <c r="G3" s="313"/>
      <c r="H3" s="2"/>
    </row>
    <row r="4" spans="1:8" ht="8.25" customHeight="1" thickBot="1"/>
    <row r="5" spans="1:8" ht="13.5" thickBot="1">
      <c r="A5" s="304" t="s">
        <v>25</v>
      </c>
      <c r="B5" s="304"/>
      <c r="C5" s="304"/>
      <c r="D5" s="304"/>
      <c r="E5" s="285"/>
    </row>
    <row r="6" spans="1:8" ht="18" customHeight="1">
      <c r="A6" s="306" t="s">
        <v>2</v>
      </c>
      <c r="B6" s="307"/>
      <c r="C6" s="307"/>
      <c r="D6" s="307"/>
    </row>
    <row r="7" spans="1:8" ht="25.5" customHeight="1">
      <c r="B7" s="305" t="s">
        <v>3</v>
      </c>
      <c r="C7" s="305"/>
      <c r="D7" s="305"/>
      <c r="E7" s="305"/>
      <c r="F7" s="305"/>
      <c r="G7" s="305"/>
      <c r="H7" s="305"/>
    </row>
    <row r="8" spans="1:8" ht="15" customHeight="1">
      <c r="A8" s="304" t="s">
        <v>4</v>
      </c>
      <c r="B8" s="304"/>
      <c r="C8" s="304"/>
      <c r="D8" s="304"/>
      <c r="E8" s="304"/>
      <c r="F8" s="304"/>
      <c r="G8" s="304"/>
      <c r="H8" s="304"/>
    </row>
    <row r="9" spans="1:8" ht="38.25" customHeight="1">
      <c r="B9" s="302" t="s">
        <v>129</v>
      </c>
      <c r="C9" s="302"/>
      <c r="D9" s="302"/>
      <c r="E9" s="302"/>
      <c r="F9" s="302"/>
      <c r="G9" s="302"/>
      <c r="H9" s="302"/>
    </row>
    <row r="10" spans="1:8" ht="15" customHeight="1">
      <c r="A10" s="304" t="s">
        <v>6</v>
      </c>
      <c r="B10" s="304"/>
      <c r="C10" s="304"/>
      <c r="D10" s="304"/>
      <c r="E10" s="304"/>
      <c r="F10" s="304"/>
      <c r="G10" s="304"/>
      <c r="H10" s="304"/>
    </row>
    <row r="11" spans="1:8" ht="38.25" customHeight="1">
      <c r="B11" s="302" t="s">
        <v>7</v>
      </c>
      <c r="C11" s="302"/>
      <c r="D11" s="302"/>
      <c r="E11" s="302"/>
      <c r="F11" s="302"/>
      <c r="G11" s="302"/>
      <c r="H11" s="302"/>
    </row>
    <row r="12" spans="1:8" ht="15" customHeight="1">
      <c r="A12" s="306" t="s">
        <v>89</v>
      </c>
      <c r="B12" s="306"/>
      <c r="C12" s="306"/>
      <c r="D12" s="105"/>
      <c r="E12" s="105"/>
      <c r="F12" s="105"/>
      <c r="G12" s="105"/>
      <c r="H12" s="105"/>
    </row>
    <row r="13" spans="1:8" ht="53.25" customHeight="1">
      <c r="B13" s="302" t="s">
        <v>90</v>
      </c>
      <c r="C13" s="302"/>
      <c r="D13" s="302"/>
      <c r="E13" s="302"/>
      <c r="F13" s="302"/>
      <c r="G13" s="302"/>
      <c r="H13" s="302"/>
    </row>
    <row r="14" spans="1:8" ht="15" customHeight="1">
      <c r="A14" s="306" t="s">
        <v>5</v>
      </c>
      <c r="B14" s="307"/>
      <c r="C14" s="307"/>
      <c r="D14" s="6"/>
      <c r="E14" s="6"/>
      <c r="F14" s="6"/>
      <c r="G14" s="6"/>
      <c r="H14" s="6"/>
    </row>
    <row r="15" spans="1:8" ht="27.75" customHeight="1">
      <c r="B15" s="303" t="s">
        <v>137</v>
      </c>
      <c r="C15" s="302"/>
      <c r="D15" s="302"/>
      <c r="E15" s="302"/>
      <c r="F15" s="302"/>
      <c r="G15" s="302"/>
      <c r="H15" s="302"/>
    </row>
    <row r="16" spans="1:8" ht="15" customHeight="1">
      <c r="A16" s="306" t="s">
        <v>78</v>
      </c>
      <c r="B16" s="307"/>
      <c r="C16" s="6"/>
      <c r="D16" s="6"/>
      <c r="E16" s="6"/>
      <c r="F16" s="6"/>
      <c r="G16" s="6"/>
      <c r="H16" s="6"/>
    </row>
    <row r="17" spans="1:8" ht="27.75" customHeight="1">
      <c r="B17" s="303" t="s">
        <v>138</v>
      </c>
      <c r="C17" s="302"/>
      <c r="D17" s="302"/>
      <c r="E17" s="302"/>
      <c r="F17" s="302"/>
      <c r="G17" s="302"/>
      <c r="H17" s="302"/>
    </row>
    <row r="18" spans="1:8" ht="15" customHeight="1">
      <c r="A18" s="304" t="s">
        <v>91</v>
      </c>
      <c r="B18" s="304"/>
      <c r="C18" s="304"/>
      <c r="D18" s="304"/>
      <c r="E18" s="304"/>
      <c r="F18" s="304"/>
      <c r="G18" s="304"/>
      <c r="H18" s="304"/>
    </row>
    <row r="19" spans="1:8" ht="39.75" customHeight="1">
      <c r="A19" s="1"/>
      <c r="B19" s="302" t="s">
        <v>92</v>
      </c>
      <c r="C19" s="302"/>
      <c r="D19" s="302"/>
      <c r="E19" s="302"/>
      <c r="F19" s="302"/>
      <c r="G19" s="302"/>
      <c r="H19" s="302"/>
    </row>
    <row r="20" spans="1:8" ht="15" customHeight="1">
      <c r="A20" s="304" t="s">
        <v>94</v>
      </c>
      <c r="B20" s="304"/>
      <c r="C20" s="304"/>
      <c r="D20" s="304"/>
      <c r="E20" s="304"/>
      <c r="F20" s="304"/>
      <c r="G20" s="304"/>
      <c r="H20" s="304"/>
    </row>
    <row r="21" spans="1:8" ht="79.5" customHeight="1">
      <c r="B21" s="303" t="s">
        <v>139</v>
      </c>
      <c r="C21" s="302"/>
      <c r="D21" s="302"/>
      <c r="E21" s="302"/>
      <c r="F21" s="302"/>
      <c r="G21" s="302"/>
      <c r="H21" s="302"/>
    </row>
    <row r="22" spans="1:8" ht="15" customHeight="1">
      <c r="A22" s="306" t="s">
        <v>95</v>
      </c>
      <c r="B22" s="307"/>
      <c r="C22" s="6"/>
      <c r="D22" s="6"/>
      <c r="E22" s="6"/>
      <c r="F22" s="6"/>
      <c r="G22" s="6"/>
      <c r="H22" s="6"/>
    </row>
    <row r="23" spans="1:8" ht="66.75" customHeight="1">
      <c r="B23" s="303" t="s">
        <v>140</v>
      </c>
      <c r="C23" s="302"/>
      <c r="D23" s="302"/>
      <c r="E23" s="302"/>
      <c r="F23" s="302"/>
      <c r="G23" s="302"/>
      <c r="H23" s="302"/>
    </row>
    <row r="24" spans="1:8" ht="15" customHeight="1">
      <c r="A24" s="304" t="s">
        <v>8</v>
      </c>
      <c r="B24" s="304"/>
      <c r="C24" s="304"/>
      <c r="D24" s="304"/>
      <c r="E24" s="304"/>
      <c r="F24" s="304"/>
      <c r="G24" s="304"/>
      <c r="H24" s="304"/>
    </row>
    <row r="25" spans="1:8" ht="54" customHeight="1">
      <c r="B25" s="305" t="s">
        <v>9</v>
      </c>
      <c r="C25" s="305"/>
      <c r="D25" s="305"/>
      <c r="E25" s="305"/>
      <c r="F25" s="305"/>
      <c r="G25" s="305"/>
      <c r="H25" s="305"/>
    </row>
    <row r="26" spans="1:8" ht="15" customHeight="1">
      <c r="A26" s="306" t="s">
        <v>10</v>
      </c>
      <c r="B26" s="307"/>
      <c r="C26" s="307"/>
      <c r="D26" s="307"/>
      <c r="E26" s="5"/>
      <c r="F26" s="5"/>
      <c r="G26" s="5"/>
      <c r="H26" s="5"/>
    </row>
    <row r="27" spans="1:8" ht="40.5" customHeight="1">
      <c r="A27" s="4"/>
      <c r="B27" s="302" t="s">
        <v>11</v>
      </c>
      <c r="C27" s="302"/>
      <c r="D27" s="302"/>
      <c r="E27" s="302"/>
      <c r="F27" s="302"/>
      <c r="G27" s="302"/>
      <c r="H27" s="302"/>
    </row>
    <row r="28" spans="1:8">
      <c r="A28" s="4"/>
      <c r="B28" s="5"/>
      <c r="C28" s="7" t="s">
        <v>12</v>
      </c>
      <c r="D28" s="7"/>
      <c r="E28" s="155"/>
      <c r="F28" s="5"/>
      <c r="G28" s="5"/>
      <c r="H28" s="5"/>
    </row>
    <row r="29" spans="1:8" ht="54" customHeight="1">
      <c r="B29" s="302" t="s">
        <v>13</v>
      </c>
      <c r="C29" s="302"/>
      <c r="D29" s="302"/>
      <c r="E29" s="302"/>
      <c r="F29" s="302"/>
      <c r="G29" s="302"/>
      <c r="H29" s="302"/>
    </row>
    <row r="30" spans="1:8" ht="19.5" customHeight="1">
      <c r="A30" s="304" t="s">
        <v>14</v>
      </c>
      <c r="B30" s="304"/>
      <c r="C30" s="304"/>
      <c r="D30" s="304"/>
      <c r="E30" s="304"/>
      <c r="F30" s="304"/>
      <c r="G30" s="304"/>
      <c r="H30" s="304"/>
    </row>
    <row r="31" spans="1:8" ht="53.25" customHeight="1">
      <c r="B31" s="314" t="s">
        <v>15</v>
      </c>
      <c r="C31" s="314"/>
      <c r="D31" s="314"/>
      <c r="E31" s="314"/>
      <c r="F31" s="314"/>
      <c r="G31" s="314"/>
      <c r="H31" s="314"/>
    </row>
    <row r="32" spans="1:8" ht="21.75" customHeight="1">
      <c r="A32" s="304" t="s">
        <v>16</v>
      </c>
      <c r="B32" s="304"/>
      <c r="C32" s="304"/>
      <c r="D32" s="304"/>
      <c r="E32" s="304"/>
      <c r="F32" s="304"/>
      <c r="G32" s="304"/>
      <c r="H32" s="304"/>
    </row>
    <row r="33" spans="1:8" ht="27.75" customHeight="1">
      <c r="A33" s="8"/>
      <c r="B33" s="302" t="s">
        <v>17</v>
      </c>
      <c r="C33" s="302"/>
      <c r="D33" s="302"/>
      <c r="E33" s="302"/>
      <c r="F33" s="302"/>
      <c r="G33" s="302"/>
      <c r="H33" s="302"/>
    </row>
    <row r="34" spans="1:8" ht="67.5" customHeight="1">
      <c r="B34" s="302" t="s">
        <v>99</v>
      </c>
      <c r="C34" s="302"/>
      <c r="D34" s="302"/>
      <c r="E34" s="302"/>
      <c r="F34" s="302"/>
      <c r="G34" s="302"/>
      <c r="H34" s="302"/>
    </row>
    <row r="35" spans="1:8" ht="15" customHeight="1">
      <c r="B35" s="156" t="s">
        <v>132</v>
      </c>
      <c r="C35" s="156"/>
      <c r="D35" s="309" t="s">
        <v>98</v>
      </c>
      <c r="E35" s="309"/>
      <c r="F35" s="309"/>
      <c r="G35" s="157"/>
      <c r="H35" s="157"/>
    </row>
    <row r="36" spans="1:8" ht="30.75" customHeight="1">
      <c r="B36" s="302" t="s">
        <v>18</v>
      </c>
      <c r="C36" s="302"/>
      <c r="D36" s="302"/>
      <c r="E36" s="302"/>
      <c r="F36" s="302"/>
      <c r="G36" s="302"/>
      <c r="H36" s="302"/>
    </row>
    <row r="37" spans="1:8" ht="30.75" customHeight="1">
      <c r="B37" s="302" t="s">
        <v>19</v>
      </c>
      <c r="C37" s="302"/>
      <c r="D37" s="302"/>
      <c r="E37" s="302"/>
      <c r="F37" s="302"/>
      <c r="G37" s="302"/>
      <c r="H37" s="302"/>
    </row>
    <row r="38" spans="1:8">
      <c r="A38" s="304" t="s">
        <v>20</v>
      </c>
      <c r="B38" s="304"/>
      <c r="C38" s="304"/>
      <c r="D38" s="304"/>
      <c r="E38" s="304"/>
      <c r="F38" s="304"/>
      <c r="G38" s="304"/>
      <c r="H38" s="304"/>
    </row>
    <row r="39" spans="1:8">
      <c r="B39" s="7" t="s">
        <v>26</v>
      </c>
      <c r="C39" s="7"/>
      <c r="D39" s="7"/>
      <c r="E39" s="7"/>
      <c r="F39" s="7"/>
      <c r="G39" s="7"/>
      <c r="H39" s="7"/>
    </row>
    <row r="40" spans="1:8" ht="25.5" customHeight="1">
      <c r="A40" s="304" t="s">
        <v>21</v>
      </c>
      <c r="B40" s="304"/>
      <c r="C40" s="304"/>
      <c r="D40" s="304"/>
      <c r="E40" s="304"/>
      <c r="F40" s="304"/>
      <c r="G40" s="304"/>
      <c r="H40" s="304"/>
    </row>
    <row r="41" spans="1:8">
      <c r="B41" s="4" t="s">
        <v>22</v>
      </c>
      <c r="C41" s="9">
        <v>39713</v>
      </c>
      <c r="D41" s="301" t="s">
        <v>23</v>
      </c>
      <c r="E41" s="300"/>
      <c r="F41" s="300"/>
      <c r="G41" s="300"/>
      <c r="H41" s="300"/>
    </row>
    <row r="42" spans="1:8">
      <c r="B42" s="4" t="s">
        <v>27</v>
      </c>
      <c r="C42" s="9">
        <v>39764</v>
      </c>
      <c r="D42" s="301" t="s">
        <v>79</v>
      </c>
      <c r="E42" s="300"/>
      <c r="F42" s="300"/>
      <c r="G42" s="300"/>
      <c r="H42" s="300"/>
    </row>
    <row r="43" spans="1:8">
      <c r="B43" s="87" t="s">
        <v>93</v>
      </c>
      <c r="C43" s="88">
        <v>39797</v>
      </c>
      <c r="D43" s="301" t="s">
        <v>102</v>
      </c>
      <c r="E43" s="300"/>
      <c r="F43" s="300"/>
      <c r="G43" s="300"/>
      <c r="H43" s="300"/>
    </row>
    <row r="44" spans="1:8" ht="25.5" customHeight="1">
      <c r="B44" s="87" t="s">
        <v>101</v>
      </c>
      <c r="C44" s="88">
        <v>39922</v>
      </c>
      <c r="D44" s="301" t="s">
        <v>100</v>
      </c>
      <c r="E44" s="308"/>
      <c r="F44" s="308"/>
      <c r="G44" s="308"/>
      <c r="H44" s="308"/>
    </row>
    <row r="45" spans="1:8">
      <c r="B45" s="87" t="s">
        <v>105</v>
      </c>
      <c r="C45" s="88">
        <v>40035</v>
      </c>
      <c r="D45" s="301" t="s">
        <v>124</v>
      </c>
      <c r="E45" s="300"/>
      <c r="F45" s="300"/>
      <c r="G45" s="300"/>
      <c r="H45" s="300"/>
    </row>
    <row r="46" spans="1:8">
      <c r="B46" s="87" t="s">
        <v>130</v>
      </c>
      <c r="C46" s="88">
        <v>40112</v>
      </c>
      <c r="D46" s="301" t="s">
        <v>131</v>
      </c>
      <c r="E46" s="300"/>
      <c r="F46" s="300"/>
      <c r="G46" s="300"/>
      <c r="H46" s="300"/>
    </row>
    <row r="47" spans="1:8">
      <c r="B47" s="87" t="s">
        <v>136</v>
      </c>
      <c r="C47" s="88">
        <v>40562</v>
      </c>
      <c r="D47" s="299" t="s">
        <v>144</v>
      </c>
      <c r="E47" s="300"/>
      <c r="F47" s="300"/>
      <c r="G47" s="300"/>
      <c r="H47" s="300"/>
    </row>
    <row r="48" spans="1:8">
      <c r="D48" s="300"/>
      <c r="E48" s="300"/>
      <c r="F48" s="300"/>
      <c r="G48" s="300"/>
      <c r="H48" s="300"/>
    </row>
    <row r="49" spans="2:8">
      <c r="B49" s="87" t="s">
        <v>175</v>
      </c>
      <c r="C49" s="88">
        <v>40779</v>
      </c>
      <c r="D49" s="299" t="s">
        <v>219</v>
      </c>
      <c r="E49" s="300"/>
      <c r="F49" s="300"/>
      <c r="G49" s="300"/>
      <c r="H49" s="300"/>
    </row>
    <row r="50" spans="2:8">
      <c r="D50" s="300"/>
      <c r="E50" s="300"/>
      <c r="F50" s="300"/>
      <c r="G50" s="300"/>
      <c r="H50" s="300"/>
    </row>
    <row r="51" spans="2:8" ht="12.75" customHeight="1">
      <c r="B51" s="87" t="s">
        <v>220</v>
      </c>
      <c r="C51" s="88">
        <v>40874</v>
      </c>
      <c r="D51" s="299" t="s">
        <v>221</v>
      </c>
      <c r="E51" s="300"/>
      <c r="F51" s="300"/>
      <c r="G51" s="300"/>
      <c r="H51" s="300"/>
    </row>
    <row r="52" spans="2:8">
      <c r="D52" s="300"/>
      <c r="E52" s="300"/>
      <c r="F52" s="300"/>
      <c r="G52" s="300"/>
      <c r="H52" s="300"/>
    </row>
    <row r="53" spans="2:8">
      <c r="B53" s="87" t="s">
        <v>222</v>
      </c>
      <c r="C53" s="88">
        <v>40924</v>
      </c>
      <c r="D53" s="290" t="s">
        <v>223</v>
      </c>
      <c r="E53" s="287"/>
      <c r="F53" s="287"/>
      <c r="G53" s="287"/>
      <c r="H53" s="287"/>
    </row>
    <row r="54" spans="2:8">
      <c r="B54" s="87" t="s">
        <v>224</v>
      </c>
      <c r="C54" s="88">
        <v>40981</v>
      </c>
      <c r="D54" s="290" t="s">
        <v>225</v>
      </c>
      <c r="E54" s="287"/>
      <c r="F54" s="287"/>
      <c r="G54" s="287"/>
      <c r="H54" s="287"/>
    </row>
  </sheetData>
  <sheetProtection selectLockedCells="1"/>
  <mergeCells count="46">
    <mergeCell ref="D51:H52"/>
    <mergeCell ref="A40:H40"/>
    <mergeCell ref="B37:H37"/>
    <mergeCell ref="A1:H1"/>
    <mergeCell ref="A5:D5"/>
    <mergeCell ref="A3:D3"/>
    <mergeCell ref="E3:G3"/>
    <mergeCell ref="A20:H20"/>
    <mergeCell ref="B15:H15"/>
    <mergeCell ref="A18:H18"/>
    <mergeCell ref="B27:H27"/>
    <mergeCell ref="B17:H17"/>
    <mergeCell ref="B31:H31"/>
    <mergeCell ref="A32:H32"/>
    <mergeCell ref="A38:H38"/>
    <mergeCell ref="B33:H33"/>
    <mergeCell ref="B34:H34"/>
    <mergeCell ref="A30:H30"/>
    <mergeCell ref="B36:H36"/>
    <mergeCell ref="D35:F35"/>
    <mergeCell ref="A6:D6"/>
    <mergeCell ref="A12:C12"/>
    <mergeCell ref="A14:C14"/>
    <mergeCell ref="A16:B16"/>
    <mergeCell ref="A8:H8"/>
    <mergeCell ref="B7:H7"/>
    <mergeCell ref="B13:H13"/>
    <mergeCell ref="B9:H9"/>
    <mergeCell ref="A10:H10"/>
    <mergeCell ref="B11:H11"/>
    <mergeCell ref="D49:H50"/>
    <mergeCell ref="D46:H46"/>
    <mergeCell ref="D47:H48"/>
    <mergeCell ref="B19:H19"/>
    <mergeCell ref="B23:H23"/>
    <mergeCell ref="D41:H41"/>
    <mergeCell ref="D42:H42"/>
    <mergeCell ref="D43:H43"/>
    <mergeCell ref="D45:H45"/>
    <mergeCell ref="B29:H29"/>
    <mergeCell ref="A24:H24"/>
    <mergeCell ref="B25:H25"/>
    <mergeCell ref="B21:H21"/>
    <mergeCell ref="A22:B22"/>
    <mergeCell ref="A26:D26"/>
    <mergeCell ref="D44:H44"/>
  </mergeCells>
  <phoneticPr fontId="7" type="noConversion"/>
  <hyperlinks>
    <hyperlink ref="B39" r:id="rId1"/>
    <hyperlink ref="E35:H35" r:id="rId2" display="http://trax.boy-scouts.net"/>
    <hyperlink ref="E40:H40" r:id="rId3" display="http://trax.boy-scouts.net"/>
    <hyperlink ref="C28" r:id="rId4"/>
    <hyperlink ref="D35" r:id="rId5"/>
  </hyperlinks>
  <pageMargins left="0.75" right="0.75" top="1" bottom="0.5" header="0.25" footer="0.25"/>
  <pageSetup orientation="portrait" horizontalDpi="300" verticalDpi="300" r:id="rId6"/>
  <headerFooter alignWithMargins="0">
    <oddHeader>&amp;C&amp;"Arial,Bold"&amp;14DaisyTrax
&amp;12Instructions - &amp;D</oddHeader>
    <oddFooter>&amp;CPage &amp;P</oddFooter>
  </headerFooter>
  <rowBreaks count="1" manualBreakCount="1">
    <brk id="23"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pageSetUpPr fitToPage="1"/>
  </sheetPr>
  <dimension ref="A1:G330"/>
  <sheetViews>
    <sheetView showGridLines="0" zoomScaleNormal="100" workbookViewId="0">
      <selection activeCell="B1" sqref="B1"/>
    </sheetView>
  </sheetViews>
  <sheetFormatPr defaultRowHeight="12.75"/>
  <cols>
    <col min="1" max="1" width="15.140625" style="3" customWidth="1"/>
    <col min="2" max="2" width="26.5703125" style="3" customWidth="1"/>
    <col min="3" max="3" width="15.140625" style="3" customWidth="1"/>
    <col min="4" max="4" width="24.7109375" style="3" customWidth="1"/>
    <col min="5" max="5" width="2.7109375" style="3" customWidth="1"/>
    <col min="6" max="6" width="14" style="3" customWidth="1"/>
    <col min="7" max="7" width="24.85546875" style="3" customWidth="1"/>
    <col min="8" max="16384" width="9.140625" style="3"/>
  </cols>
  <sheetData>
    <row r="1" spans="1:7" ht="15.75" customHeight="1">
      <c r="A1" s="254" t="str">
        <f ca="1">'Daisy 1'!A1</f>
        <v>Daisy 1</v>
      </c>
      <c r="B1" s="10" t="s">
        <v>114</v>
      </c>
      <c r="C1" s="255" t="s">
        <v>28</v>
      </c>
      <c r="D1" s="11"/>
      <c r="E1" s="321" t="s">
        <v>29</v>
      </c>
      <c r="F1" s="12"/>
      <c r="G1" s="13"/>
    </row>
    <row r="2" spans="1:7">
      <c r="A2" s="320" t="s">
        <v>30</v>
      </c>
      <c r="B2" s="320"/>
      <c r="C2" s="320" t="s">
        <v>134</v>
      </c>
      <c r="D2" s="320"/>
      <c r="E2" s="322"/>
      <c r="F2" s="256" t="s">
        <v>31</v>
      </c>
      <c r="G2" s="15"/>
    </row>
    <row r="3" spans="1:7">
      <c r="A3" s="256" t="s">
        <v>32</v>
      </c>
      <c r="B3" s="104"/>
      <c r="C3" s="256" t="s">
        <v>32</v>
      </c>
      <c r="D3" s="17"/>
      <c r="E3" s="322"/>
      <c r="G3" s="18"/>
    </row>
    <row r="4" spans="1:7">
      <c r="A4" s="256" t="s">
        <v>31</v>
      </c>
      <c r="B4" s="104"/>
      <c r="C4" s="256" t="s">
        <v>31</v>
      </c>
      <c r="D4" s="17"/>
      <c r="E4" s="322"/>
      <c r="F4" s="256" t="s">
        <v>133</v>
      </c>
      <c r="G4" s="318"/>
    </row>
    <row r="5" spans="1:7">
      <c r="A5" s="256" t="s">
        <v>33</v>
      </c>
      <c r="B5" s="104"/>
      <c r="C5" s="256" t="s">
        <v>33</v>
      </c>
      <c r="D5" s="17"/>
      <c r="E5" s="322"/>
      <c r="G5" s="319"/>
    </row>
    <row r="6" spans="1:7">
      <c r="A6" s="256" t="s">
        <v>34</v>
      </c>
      <c r="B6" s="16"/>
      <c r="C6" s="256" t="s">
        <v>34</v>
      </c>
      <c r="D6" s="17"/>
      <c r="E6" s="322"/>
      <c r="F6" s="256" t="s">
        <v>35</v>
      </c>
      <c r="G6" s="90"/>
    </row>
    <row r="7" spans="1:7">
      <c r="A7" s="256" t="s">
        <v>35</v>
      </c>
      <c r="B7" s="89"/>
      <c r="C7" s="256" t="s">
        <v>35</v>
      </c>
      <c r="D7" s="90"/>
      <c r="E7" s="322"/>
      <c r="G7" s="18"/>
    </row>
    <row r="8" spans="1:7">
      <c r="A8" s="256" t="s">
        <v>36</v>
      </c>
      <c r="B8" s="89"/>
      <c r="C8" s="256" t="s">
        <v>36</v>
      </c>
      <c r="D8" s="90"/>
      <c r="E8" s="322"/>
      <c r="F8" s="256" t="s">
        <v>36</v>
      </c>
      <c r="G8" s="90"/>
    </row>
    <row r="9" spans="1:7">
      <c r="A9" s="256" t="s">
        <v>37</v>
      </c>
      <c r="B9" s="89"/>
      <c r="C9" s="256" t="s">
        <v>37</v>
      </c>
      <c r="D9" s="90"/>
      <c r="E9" s="322"/>
      <c r="G9" s="18"/>
    </row>
    <row r="10" spans="1:7">
      <c r="A10" s="256" t="s">
        <v>38</v>
      </c>
      <c r="B10" s="16"/>
      <c r="C10" s="256" t="s">
        <v>38</v>
      </c>
      <c r="D10" s="17"/>
      <c r="E10" s="322"/>
      <c r="F10" s="256" t="s">
        <v>37</v>
      </c>
      <c r="G10" s="90"/>
    </row>
    <row r="11" spans="1:7">
      <c r="A11" s="257" t="s">
        <v>39</v>
      </c>
      <c r="B11" s="19"/>
      <c r="C11" s="257" t="s">
        <v>39</v>
      </c>
      <c r="D11" s="20"/>
      <c r="E11" s="323"/>
      <c r="F11" s="257"/>
      <c r="G11" s="21"/>
    </row>
    <row r="12" spans="1:7" ht="15.75">
      <c r="A12" s="254" t="str">
        <f ca="1">'Daisy 2'!A1</f>
        <v>Daisy 2</v>
      </c>
      <c r="B12" s="10" t="s">
        <v>114</v>
      </c>
      <c r="C12" s="255" t="s">
        <v>28</v>
      </c>
      <c r="D12" s="11"/>
      <c r="E12" s="315" t="s">
        <v>29</v>
      </c>
      <c r="F12" s="12"/>
      <c r="G12" s="13"/>
    </row>
    <row r="13" spans="1:7">
      <c r="A13" s="320" t="s">
        <v>30</v>
      </c>
      <c r="B13" s="320"/>
      <c r="C13" s="320" t="s">
        <v>134</v>
      </c>
      <c r="D13" s="320"/>
      <c r="E13" s="316"/>
      <c r="F13" s="256" t="s">
        <v>31</v>
      </c>
      <c r="G13" s="15"/>
    </row>
    <row r="14" spans="1:7">
      <c r="A14" s="256" t="s">
        <v>32</v>
      </c>
      <c r="B14" s="104"/>
      <c r="C14" s="256" t="s">
        <v>32</v>
      </c>
      <c r="D14" s="17"/>
      <c r="E14" s="316"/>
      <c r="G14" s="18"/>
    </row>
    <row r="15" spans="1:7">
      <c r="A15" s="256" t="s">
        <v>31</v>
      </c>
      <c r="B15" s="104"/>
      <c r="C15" s="256" t="s">
        <v>31</v>
      </c>
      <c r="D15" s="17"/>
      <c r="E15" s="316"/>
      <c r="F15" s="256" t="s">
        <v>133</v>
      </c>
      <c r="G15" s="318"/>
    </row>
    <row r="16" spans="1:7">
      <c r="A16" s="256" t="s">
        <v>33</v>
      </c>
      <c r="B16" s="104"/>
      <c r="C16" s="256" t="s">
        <v>33</v>
      </c>
      <c r="D16" s="17"/>
      <c r="E16" s="316"/>
      <c r="G16" s="319"/>
    </row>
    <row r="17" spans="1:7">
      <c r="A17" s="256" t="s">
        <v>34</v>
      </c>
      <c r="B17" s="16"/>
      <c r="C17" s="256" t="s">
        <v>34</v>
      </c>
      <c r="D17" s="17"/>
      <c r="E17" s="316"/>
      <c r="F17" s="256" t="s">
        <v>35</v>
      </c>
      <c r="G17" s="90"/>
    </row>
    <row r="18" spans="1:7">
      <c r="A18" s="256" t="s">
        <v>35</v>
      </c>
      <c r="B18" s="89"/>
      <c r="C18" s="256" t="s">
        <v>35</v>
      </c>
      <c r="D18" s="90"/>
      <c r="E18" s="316"/>
      <c r="G18" s="18"/>
    </row>
    <row r="19" spans="1:7">
      <c r="A19" s="256" t="s">
        <v>36</v>
      </c>
      <c r="B19" s="89"/>
      <c r="C19" s="256" t="s">
        <v>36</v>
      </c>
      <c r="D19" s="90"/>
      <c r="E19" s="316"/>
      <c r="F19" s="256" t="s">
        <v>36</v>
      </c>
      <c r="G19" s="90"/>
    </row>
    <row r="20" spans="1:7">
      <c r="A20" s="256" t="s">
        <v>37</v>
      </c>
      <c r="B20" s="89"/>
      <c r="C20" s="256" t="s">
        <v>37</v>
      </c>
      <c r="D20" s="90"/>
      <c r="E20" s="316"/>
      <c r="G20" s="18"/>
    </row>
    <row r="21" spans="1:7">
      <c r="A21" s="256" t="s">
        <v>38</v>
      </c>
      <c r="B21" s="16"/>
      <c r="C21" s="256" t="s">
        <v>38</v>
      </c>
      <c r="D21" s="17"/>
      <c r="E21" s="316"/>
      <c r="F21" s="256" t="s">
        <v>37</v>
      </c>
      <c r="G21" s="90"/>
    </row>
    <row r="22" spans="1:7">
      <c r="A22" s="257" t="s">
        <v>39</v>
      </c>
      <c r="B22" s="19"/>
      <c r="C22" s="257" t="s">
        <v>39</v>
      </c>
      <c r="D22" s="20"/>
      <c r="E22" s="317"/>
      <c r="F22" s="257"/>
      <c r="G22" s="21"/>
    </row>
    <row r="23" spans="1:7" ht="15.75">
      <c r="A23" s="254" t="str">
        <f ca="1">'Daisy 3'!A1</f>
        <v>Daisy 3</v>
      </c>
      <c r="B23" s="10" t="s">
        <v>114</v>
      </c>
      <c r="C23" s="255" t="s">
        <v>28</v>
      </c>
      <c r="D23" s="11"/>
      <c r="E23" s="315" t="s">
        <v>29</v>
      </c>
      <c r="F23" s="12"/>
      <c r="G23" s="13"/>
    </row>
    <row r="24" spans="1:7">
      <c r="A24" s="320" t="s">
        <v>30</v>
      </c>
      <c r="B24" s="320"/>
      <c r="C24" s="320" t="s">
        <v>134</v>
      </c>
      <c r="D24" s="320"/>
      <c r="E24" s="316"/>
      <c r="F24" s="256" t="s">
        <v>31</v>
      </c>
      <c r="G24" s="15"/>
    </row>
    <row r="25" spans="1:7">
      <c r="A25" s="256" t="s">
        <v>32</v>
      </c>
      <c r="B25" s="104"/>
      <c r="C25" s="256" t="s">
        <v>32</v>
      </c>
      <c r="D25" s="17"/>
      <c r="E25" s="316"/>
      <c r="G25" s="18"/>
    </row>
    <row r="26" spans="1:7">
      <c r="A26" s="256" t="s">
        <v>31</v>
      </c>
      <c r="B26" s="104"/>
      <c r="C26" s="256" t="s">
        <v>31</v>
      </c>
      <c r="D26" s="17"/>
      <c r="E26" s="316"/>
      <c r="F26" s="256" t="s">
        <v>133</v>
      </c>
      <c r="G26" s="318"/>
    </row>
    <row r="27" spans="1:7">
      <c r="A27" s="256" t="s">
        <v>33</v>
      </c>
      <c r="B27" s="104"/>
      <c r="C27" s="256" t="s">
        <v>33</v>
      </c>
      <c r="D27" s="17"/>
      <c r="E27" s="316"/>
      <c r="G27" s="319"/>
    </row>
    <row r="28" spans="1:7">
      <c r="A28" s="256" t="s">
        <v>34</v>
      </c>
      <c r="B28" s="16"/>
      <c r="C28" s="256" t="s">
        <v>34</v>
      </c>
      <c r="D28" s="17"/>
      <c r="E28" s="316"/>
      <c r="F28" s="256" t="s">
        <v>35</v>
      </c>
      <c r="G28" s="90"/>
    </row>
    <row r="29" spans="1:7">
      <c r="A29" s="256" t="s">
        <v>35</v>
      </c>
      <c r="B29" s="89"/>
      <c r="C29" s="256" t="s">
        <v>35</v>
      </c>
      <c r="D29" s="90"/>
      <c r="E29" s="316"/>
      <c r="G29" s="18"/>
    </row>
    <row r="30" spans="1:7">
      <c r="A30" s="256" t="s">
        <v>36</v>
      </c>
      <c r="B30" s="89"/>
      <c r="C30" s="256" t="s">
        <v>36</v>
      </c>
      <c r="D30" s="90"/>
      <c r="E30" s="316"/>
      <c r="F30" s="256" t="s">
        <v>36</v>
      </c>
      <c r="G30" s="90"/>
    </row>
    <row r="31" spans="1:7">
      <c r="A31" s="256" t="s">
        <v>37</v>
      </c>
      <c r="B31" s="89"/>
      <c r="C31" s="256" t="s">
        <v>37</v>
      </c>
      <c r="D31" s="90"/>
      <c r="E31" s="316"/>
      <c r="G31" s="18"/>
    </row>
    <row r="32" spans="1:7">
      <c r="A32" s="256" t="s">
        <v>38</v>
      </c>
      <c r="B32" s="16"/>
      <c r="C32" s="256" t="s">
        <v>38</v>
      </c>
      <c r="D32" s="17"/>
      <c r="E32" s="316"/>
      <c r="F32" s="256" t="s">
        <v>37</v>
      </c>
      <c r="G32" s="90"/>
    </row>
    <row r="33" spans="1:7">
      <c r="A33" s="257" t="s">
        <v>39</v>
      </c>
      <c r="B33" s="19"/>
      <c r="C33" s="257" t="s">
        <v>39</v>
      </c>
      <c r="D33" s="20"/>
      <c r="E33" s="317"/>
      <c r="F33" s="257"/>
      <c r="G33" s="21"/>
    </row>
    <row r="34" spans="1:7" ht="15.75">
      <c r="A34" s="254" t="str">
        <f ca="1">'Daisy 4'!A1</f>
        <v>Daisy 4</v>
      </c>
      <c r="B34" s="10" t="s">
        <v>114</v>
      </c>
      <c r="C34" s="255" t="s">
        <v>28</v>
      </c>
      <c r="D34" s="11"/>
      <c r="E34" s="315" t="s">
        <v>29</v>
      </c>
      <c r="F34" s="12"/>
      <c r="G34" s="13"/>
    </row>
    <row r="35" spans="1:7">
      <c r="A35" s="320" t="s">
        <v>30</v>
      </c>
      <c r="B35" s="320"/>
      <c r="C35" s="320" t="s">
        <v>134</v>
      </c>
      <c r="D35" s="320"/>
      <c r="E35" s="316"/>
      <c r="F35" s="256" t="s">
        <v>31</v>
      </c>
      <c r="G35" s="15"/>
    </row>
    <row r="36" spans="1:7">
      <c r="A36" s="256" t="s">
        <v>32</v>
      </c>
      <c r="B36" s="104"/>
      <c r="C36" s="256" t="s">
        <v>32</v>
      </c>
      <c r="D36" s="17"/>
      <c r="E36" s="316"/>
      <c r="G36" s="18"/>
    </row>
    <row r="37" spans="1:7">
      <c r="A37" s="256" t="s">
        <v>31</v>
      </c>
      <c r="B37" s="104"/>
      <c r="C37" s="256" t="s">
        <v>31</v>
      </c>
      <c r="D37" s="17"/>
      <c r="E37" s="316"/>
      <c r="F37" s="256" t="s">
        <v>133</v>
      </c>
      <c r="G37" s="318"/>
    </row>
    <row r="38" spans="1:7">
      <c r="A38" s="256" t="s">
        <v>33</v>
      </c>
      <c r="B38" s="104"/>
      <c r="C38" s="256" t="s">
        <v>33</v>
      </c>
      <c r="D38" s="17"/>
      <c r="E38" s="316"/>
      <c r="G38" s="319"/>
    </row>
    <row r="39" spans="1:7">
      <c r="A39" s="256" t="s">
        <v>34</v>
      </c>
      <c r="B39" s="16"/>
      <c r="C39" s="256" t="s">
        <v>34</v>
      </c>
      <c r="D39" s="17"/>
      <c r="E39" s="316"/>
      <c r="F39" s="256" t="s">
        <v>35</v>
      </c>
      <c r="G39" s="90"/>
    </row>
    <row r="40" spans="1:7">
      <c r="A40" s="256" t="s">
        <v>35</v>
      </c>
      <c r="B40" s="89"/>
      <c r="C40" s="256" t="s">
        <v>35</v>
      </c>
      <c r="D40" s="90"/>
      <c r="E40" s="316"/>
      <c r="G40" s="18"/>
    </row>
    <row r="41" spans="1:7">
      <c r="A41" s="256" t="s">
        <v>36</v>
      </c>
      <c r="B41" s="89"/>
      <c r="C41" s="256" t="s">
        <v>36</v>
      </c>
      <c r="D41" s="90"/>
      <c r="E41" s="316"/>
      <c r="F41" s="256" t="s">
        <v>36</v>
      </c>
      <c r="G41" s="90"/>
    </row>
    <row r="42" spans="1:7">
      <c r="A42" s="256" t="s">
        <v>37</v>
      </c>
      <c r="B42" s="89"/>
      <c r="C42" s="256" t="s">
        <v>37</v>
      </c>
      <c r="D42" s="90"/>
      <c r="E42" s="316"/>
      <c r="G42" s="18"/>
    </row>
    <row r="43" spans="1:7">
      <c r="A43" s="256" t="s">
        <v>38</v>
      </c>
      <c r="B43" s="16"/>
      <c r="C43" s="256" t="s">
        <v>38</v>
      </c>
      <c r="D43" s="17"/>
      <c r="E43" s="316"/>
      <c r="F43" s="256" t="s">
        <v>37</v>
      </c>
      <c r="G43" s="90"/>
    </row>
    <row r="44" spans="1:7">
      <c r="A44" s="257" t="s">
        <v>39</v>
      </c>
      <c r="B44" s="19"/>
      <c r="C44" s="257" t="s">
        <v>39</v>
      </c>
      <c r="D44" s="20"/>
      <c r="E44" s="317"/>
      <c r="F44" s="257"/>
      <c r="G44" s="21"/>
    </row>
    <row r="45" spans="1:7" ht="15.75">
      <c r="A45" s="254" t="str">
        <f ca="1">'Daisy 5'!A1</f>
        <v>Daisy 5</v>
      </c>
      <c r="B45" s="10" t="s">
        <v>114</v>
      </c>
      <c r="C45" s="255" t="s">
        <v>28</v>
      </c>
      <c r="D45" s="11"/>
      <c r="E45" s="315" t="s">
        <v>29</v>
      </c>
      <c r="F45" s="12"/>
      <c r="G45" s="13"/>
    </row>
    <row r="46" spans="1:7">
      <c r="A46" s="320" t="s">
        <v>30</v>
      </c>
      <c r="B46" s="320"/>
      <c r="C46" s="320" t="s">
        <v>134</v>
      </c>
      <c r="D46" s="320"/>
      <c r="E46" s="316"/>
      <c r="F46" s="256" t="s">
        <v>31</v>
      </c>
      <c r="G46" s="15"/>
    </row>
    <row r="47" spans="1:7">
      <c r="A47" s="256" t="s">
        <v>32</v>
      </c>
      <c r="B47" s="104"/>
      <c r="C47" s="256" t="s">
        <v>32</v>
      </c>
      <c r="D47" s="17"/>
      <c r="E47" s="316"/>
      <c r="G47" s="18"/>
    </row>
    <row r="48" spans="1:7">
      <c r="A48" s="256" t="s">
        <v>31</v>
      </c>
      <c r="B48" s="104"/>
      <c r="C48" s="256" t="s">
        <v>31</v>
      </c>
      <c r="D48" s="17"/>
      <c r="E48" s="316"/>
      <c r="F48" s="256" t="s">
        <v>133</v>
      </c>
      <c r="G48" s="318"/>
    </row>
    <row r="49" spans="1:7">
      <c r="A49" s="256" t="s">
        <v>33</v>
      </c>
      <c r="B49" s="104"/>
      <c r="C49" s="256" t="s">
        <v>33</v>
      </c>
      <c r="D49" s="17"/>
      <c r="E49" s="316"/>
      <c r="G49" s="319"/>
    </row>
    <row r="50" spans="1:7">
      <c r="A50" s="256" t="s">
        <v>34</v>
      </c>
      <c r="B50" s="16"/>
      <c r="C50" s="256" t="s">
        <v>34</v>
      </c>
      <c r="D50" s="17"/>
      <c r="E50" s="316"/>
      <c r="F50" s="256" t="s">
        <v>35</v>
      </c>
      <c r="G50" s="90"/>
    </row>
    <row r="51" spans="1:7">
      <c r="A51" s="256" t="s">
        <v>35</v>
      </c>
      <c r="B51" s="89"/>
      <c r="C51" s="256" t="s">
        <v>35</v>
      </c>
      <c r="D51" s="90"/>
      <c r="E51" s="316"/>
      <c r="G51" s="18"/>
    </row>
    <row r="52" spans="1:7">
      <c r="A52" s="256" t="s">
        <v>36</v>
      </c>
      <c r="B52" s="89"/>
      <c r="C52" s="256" t="s">
        <v>36</v>
      </c>
      <c r="D52" s="90"/>
      <c r="E52" s="316"/>
      <c r="F52" s="256" t="s">
        <v>36</v>
      </c>
      <c r="G52" s="90"/>
    </row>
    <row r="53" spans="1:7">
      <c r="A53" s="256" t="s">
        <v>37</v>
      </c>
      <c r="B53" s="89"/>
      <c r="C53" s="256" t="s">
        <v>37</v>
      </c>
      <c r="D53" s="90"/>
      <c r="E53" s="316"/>
      <c r="G53" s="18"/>
    </row>
    <row r="54" spans="1:7">
      <c r="A54" s="256" t="s">
        <v>38</v>
      </c>
      <c r="B54" s="16"/>
      <c r="C54" s="256" t="s">
        <v>38</v>
      </c>
      <c r="D54" s="17"/>
      <c r="E54" s="316"/>
      <c r="F54" s="256" t="s">
        <v>37</v>
      </c>
      <c r="G54" s="90"/>
    </row>
    <row r="55" spans="1:7">
      <c r="A55" s="257" t="s">
        <v>39</v>
      </c>
      <c r="B55" s="19"/>
      <c r="C55" s="257" t="s">
        <v>39</v>
      </c>
      <c r="D55" s="20"/>
      <c r="E55" s="317"/>
      <c r="F55" s="257"/>
      <c r="G55" s="21"/>
    </row>
    <row r="56" spans="1:7" ht="15.75">
      <c r="A56" s="254" t="str">
        <f ca="1">'Daisy 6'!A1</f>
        <v>Daisy 6</v>
      </c>
      <c r="B56" s="10" t="s">
        <v>114</v>
      </c>
      <c r="C56" s="255" t="s">
        <v>28</v>
      </c>
      <c r="D56" s="11"/>
      <c r="E56" s="315" t="s">
        <v>29</v>
      </c>
      <c r="F56" s="12"/>
      <c r="G56" s="13"/>
    </row>
    <row r="57" spans="1:7">
      <c r="A57" s="320" t="s">
        <v>30</v>
      </c>
      <c r="B57" s="320"/>
      <c r="C57" s="320" t="s">
        <v>134</v>
      </c>
      <c r="D57" s="320"/>
      <c r="E57" s="316"/>
      <c r="F57" s="256" t="s">
        <v>31</v>
      </c>
      <c r="G57" s="15"/>
    </row>
    <row r="58" spans="1:7">
      <c r="A58" s="256" t="s">
        <v>32</v>
      </c>
      <c r="B58" s="104"/>
      <c r="C58" s="256" t="s">
        <v>32</v>
      </c>
      <c r="D58" s="17"/>
      <c r="E58" s="316"/>
      <c r="G58" s="18"/>
    </row>
    <row r="59" spans="1:7">
      <c r="A59" s="256" t="s">
        <v>31</v>
      </c>
      <c r="B59" s="104"/>
      <c r="C59" s="256" t="s">
        <v>31</v>
      </c>
      <c r="D59" s="17"/>
      <c r="E59" s="316"/>
      <c r="F59" s="256" t="s">
        <v>133</v>
      </c>
      <c r="G59" s="318"/>
    </row>
    <row r="60" spans="1:7">
      <c r="A60" s="256" t="s">
        <v>33</v>
      </c>
      <c r="B60" s="104"/>
      <c r="C60" s="256" t="s">
        <v>33</v>
      </c>
      <c r="D60" s="17"/>
      <c r="E60" s="316"/>
      <c r="G60" s="319"/>
    </row>
    <row r="61" spans="1:7">
      <c r="A61" s="256" t="s">
        <v>34</v>
      </c>
      <c r="B61" s="16"/>
      <c r="C61" s="256" t="s">
        <v>34</v>
      </c>
      <c r="D61" s="17"/>
      <c r="E61" s="316"/>
      <c r="F61" s="256" t="s">
        <v>35</v>
      </c>
      <c r="G61" s="90"/>
    </row>
    <row r="62" spans="1:7">
      <c r="A62" s="256" t="s">
        <v>35</v>
      </c>
      <c r="B62" s="89"/>
      <c r="C62" s="256" t="s">
        <v>35</v>
      </c>
      <c r="D62" s="90"/>
      <c r="E62" s="316"/>
      <c r="G62" s="18"/>
    </row>
    <row r="63" spans="1:7">
      <c r="A63" s="256" t="s">
        <v>36</v>
      </c>
      <c r="B63" s="89"/>
      <c r="C63" s="256" t="s">
        <v>36</v>
      </c>
      <c r="D63" s="90"/>
      <c r="E63" s="316"/>
      <c r="F63" s="256" t="s">
        <v>36</v>
      </c>
      <c r="G63" s="90"/>
    </row>
    <row r="64" spans="1:7">
      <c r="A64" s="256" t="s">
        <v>37</v>
      </c>
      <c r="B64" s="89"/>
      <c r="C64" s="256" t="s">
        <v>37</v>
      </c>
      <c r="D64" s="90"/>
      <c r="E64" s="316"/>
      <c r="G64" s="18"/>
    </row>
    <row r="65" spans="1:7">
      <c r="A65" s="256" t="s">
        <v>38</v>
      </c>
      <c r="B65" s="16"/>
      <c r="C65" s="256" t="s">
        <v>38</v>
      </c>
      <c r="D65" s="17"/>
      <c r="E65" s="316"/>
      <c r="F65" s="256" t="s">
        <v>37</v>
      </c>
      <c r="G65" s="90"/>
    </row>
    <row r="66" spans="1:7">
      <c r="A66" s="257" t="s">
        <v>39</v>
      </c>
      <c r="B66" s="19"/>
      <c r="C66" s="257" t="s">
        <v>39</v>
      </c>
      <c r="D66" s="20"/>
      <c r="E66" s="317"/>
      <c r="F66" s="257"/>
      <c r="G66" s="21"/>
    </row>
    <row r="67" spans="1:7" ht="15.75">
      <c r="A67" s="254" t="str">
        <f ca="1">'Daisy 7'!A1</f>
        <v>Daisy 7</v>
      </c>
      <c r="B67" s="10" t="s">
        <v>114</v>
      </c>
      <c r="C67" s="255" t="s">
        <v>28</v>
      </c>
      <c r="D67" s="11"/>
      <c r="E67" s="315" t="s">
        <v>29</v>
      </c>
      <c r="F67" s="12"/>
      <c r="G67" s="13"/>
    </row>
    <row r="68" spans="1:7">
      <c r="A68" s="320" t="s">
        <v>30</v>
      </c>
      <c r="B68" s="320"/>
      <c r="C68" s="320" t="s">
        <v>134</v>
      </c>
      <c r="D68" s="320"/>
      <c r="E68" s="316"/>
      <c r="F68" s="256" t="s">
        <v>31</v>
      </c>
      <c r="G68" s="15"/>
    </row>
    <row r="69" spans="1:7">
      <c r="A69" s="256" t="s">
        <v>32</v>
      </c>
      <c r="B69" s="104"/>
      <c r="C69" s="256" t="s">
        <v>32</v>
      </c>
      <c r="D69" s="17"/>
      <c r="E69" s="316"/>
      <c r="G69" s="18"/>
    </row>
    <row r="70" spans="1:7">
      <c r="A70" s="256" t="s">
        <v>31</v>
      </c>
      <c r="B70" s="104"/>
      <c r="C70" s="256" t="s">
        <v>31</v>
      </c>
      <c r="D70" s="17"/>
      <c r="E70" s="316"/>
      <c r="F70" s="256" t="s">
        <v>133</v>
      </c>
      <c r="G70" s="318"/>
    </row>
    <row r="71" spans="1:7">
      <c r="A71" s="256" t="s">
        <v>33</v>
      </c>
      <c r="B71" s="104"/>
      <c r="C71" s="256" t="s">
        <v>33</v>
      </c>
      <c r="D71" s="17"/>
      <c r="E71" s="316"/>
      <c r="G71" s="319"/>
    </row>
    <row r="72" spans="1:7">
      <c r="A72" s="256" t="s">
        <v>34</v>
      </c>
      <c r="B72" s="16"/>
      <c r="C72" s="256" t="s">
        <v>34</v>
      </c>
      <c r="D72" s="17"/>
      <c r="E72" s="316"/>
      <c r="F72" s="256" t="s">
        <v>35</v>
      </c>
      <c r="G72" s="90"/>
    </row>
    <row r="73" spans="1:7">
      <c r="A73" s="256" t="s">
        <v>35</v>
      </c>
      <c r="B73" s="89"/>
      <c r="C73" s="256" t="s">
        <v>35</v>
      </c>
      <c r="D73" s="90"/>
      <c r="E73" s="316"/>
      <c r="G73" s="18"/>
    </row>
    <row r="74" spans="1:7">
      <c r="A74" s="256" t="s">
        <v>36</v>
      </c>
      <c r="B74" s="89"/>
      <c r="C74" s="256" t="s">
        <v>36</v>
      </c>
      <c r="D74" s="90"/>
      <c r="E74" s="316"/>
      <c r="F74" s="256" t="s">
        <v>36</v>
      </c>
      <c r="G74" s="90"/>
    </row>
    <row r="75" spans="1:7">
      <c r="A75" s="256" t="s">
        <v>37</v>
      </c>
      <c r="B75" s="89"/>
      <c r="C75" s="256" t="s">
        <v>37</v>
      </c>
      <c r="D75" s="90"/>
      <c r="E75" s="316"/>
      <c r="G75" s="18"/>
    </row>
    <row r="76" spans="1:7">
      <c r="A76" s="256" t="s">
        <v>38</v>
      </c>
      <c r="B76" s="16"/>
      <c r="C76" s="256" t="s">
        <v>38</v>
      </c>
      <c r="D76" s="17"/>
      <c r="E76" s="316"/>
      <c r="F76" s="256" t="s">
        <v>37</v>
      </c>
      <c r="G76" s="90"/>
    </row>
    <row r="77" spans="1:7">
      <c r="A77" s="257" t="s">
        <v>39</v>
      </c>
      <c r="B77" s="19"/>
      <c r="C77" s="257" t="s">
        <v>39</v>
      </c>
      <c r="D77" s="20"/>
      <c r="E77" s="317"/>
      <c r="F77" s="257"/>
      <c r="G77" s="21"/>
    </row>
    <row r="78" spans="1:7" ht="15.75">
      <c r="A78" s="254" t="str">
        <f ca="1">'Daisy 8'!A1</f>
        <v>Daisy 8</v>
      </c>
      <c r="B78" s="10" t="s">
        <v>114</v>
      </c>
      <c r="C78" s="255" t="s">
        <v>28</v>
      </c>
      <c r="D78" s="11"/>
      <c r="E78" s="315" t="s">
        <v>29</v>
      </c>
      <c r="F78" s="12"/>
      <c r="G78" s="13"/>
    </row>
    <row r="79" spans="1:7">
      <c r="A79" s="320" t="s">
        <v>30</v>
      </c>
      <c r="B79" s="320"/>
      <c r="C79" s="320" t="s">
        <v>134</v>
      </c>
      <c r="D79" s="320"/>
      <c r="E79" s="316"/>
      <c r="F79" s="256" t="s">
        <v>31</v>
      </c>
      <c r="G79" s="15"/>
    </row>
    <row r="80" spans="1:7">
      <c r="A80" s="256" t="s">
        <v>32</v>
      </c>
      <c r="B80" s="104"/>
      <c r="C80" s="256" t="s">
        <v>32</v>
      </c>
      <c r="D80" s="17"/>
      <c r="E80" s="316"/>
      <c r="G80" s="18"/>
    </row>
    <row r="81" spans="1:7">
      <c r="A81" s="256" t="s">
        <v>31</v>
      </c>
      <c r="B81" s="104"/>
      <c r="C81" s="256" t="s">
        <v>31</v>
      </c>
      <c r="D81" s="17"/>
      <c r="E81" s="316"/>
      <c r="F81" s="256" t="s">
        <v>133</v>
      </c>
      <c r="G81" s="318"/>
    </row>
    <row r="82" spans="1:7">
      <c r="A82" s="256" t="s">
        <v>33</v>
      </c>
      <c r="B82" s="104"/>
      <c r="C82" s="256" t="s">
        <v>33</v>
      </c>
      <c r="D82" s="17"/>
      <c r="E82" s="316"/>
      <c r="G82" s="319"/>
    </row>
    <row r="83" spans="1:7">
      <c r="A83" s="256" t="s">
        <v>34</v>
      </c>
      <c r="B83" s="16"/>
      <c r="C83" s="256" t="s">
        <v>34</v>
      </c>
      <c r="D83" s="17"/>
      <c r="E83" s="316"/>
      <c r="F83" s="256" t="s">
        <v>35</v>
      </c>
      <c r="G83" s="90"/>
    </row>
    <row r="84" spans="1:7">
      <c r="A84" s="256" t="s">
        <v>35</v>
      </c>
      <c r="B84" s="89"/>
      <c r="C84" s="256" t="s">
        <v>35</v>
      </c>
      <c r="D84" s="90"/>
      <c r="E84" s="316"/>
      <c r="G84" s="18"/>
    </row>
    <row r="85" spans="1:7">
      <c r="A85" s="256" t="s">
        <v>36</v>
      </c>
      <c r="B85" s="89"/>
      <c r="C85" s="256" t="s">
        <v>36</v>
      </c>
      <c r="D85" s="90"/>
      <c r="E85" s="316"/>
      <c r="F85" s="256" t="s">
        <v>36</v>
      </c>
      <c r="G85" s="90"/>
    </row>
    <row r="86" spans="1:7">
      <c r="A86" s="256" t="s">
        <v>37</v>
      </c>
      <c r="B86" s="89"/>
      <c r="C86" s="256" t="s">
        <v>37</v>
      </c>
      <c r="D86" s="90"/>
      <c r="E86" s="316"/>
      <c r="G86" s="18"/>
    </row>
    <row r="87" spans="1:7">
      <c r="A87" s="256" t="s">
        <v>38</v>
      </c>
      <c r="B87" s="16"/>
      <c r="C87" s="256" t="s">
        <v>38</v>
      </c>
      <c r="D87" s="17"/>
      <c r="E87" s="316"/>
      <c r="F87" s="256" t="s">
        <v>37</v>
      </c>
      <c r="G87" s="90"/>
    </row>
    <row r="88" spans="1:7">
      <c r="A88" s="257" t="s">
        <v>39</v>
      </c>
      <c r="B88" s="19"/>
      <c r="C88" s="257" t="s">
        <v>39</v>
      </c>
      <c r="D88" s="20"/>
      <c r="E88" s="317"/>
      <c r="F88" s="257"/>
      <c r="G88" s="21"/>
    </row>
    <row r="89" spans="1:7" ht="15.75">
      <c r="A89" s="254" t="str">
        <f ca="1">'Daisy 9'!A1</f>
        <v>Daisy 9</v>
      </c>
      <c r="B89" s="10" t="s">
        <v>114</v>
      </c>
      <c r="C89" s="255" t="s">
        <v>28</v>
      </c>
      <c r="D89" s="11"/>
      <c r="E89" s="315" t="s">
        <v>29</v>
      </c>
      <c r="F89" s="12"/>
      <c r="G89" s="13"/>
    </row>
    <row r="90" spans="1:7">
      <c r="A90" s="320" t="s">
        <v>30</v>
      </c>
      <c r="B90" s="320"/>
      <c r="C90" s="320" t="s">
        <v>134</v>
      </c>
      <c r="D90" s="320"/>
      <c r="E90" s="316"/>
      <c r="F90" s="256" t="s">
        <v>31</v>
      </c>
      <c r="G90" s="15"/>
    </row>
    <row r="91" spans="1:7">
      <c r="A91" s="256" t="s">
        <v>32</v>
      </c>
      <c r="B91" s="104"/>
      <c r="C91" s="256" t="s">
        <v>32</v>
      </c>
      <c r="D91" s="17"/>
      <c r="E91" s="316"/>
      <c r="G91" s="18"/>
    </row>
    <row r="92" spans="1:7">
      <c r="A92" s="256" t="s">
        <v>31</v>
      </c>
      <c r="B92" s="104"/>
      <c r="C92" s="256" t="s">
        <v>31</v>
      </c>
      <c r="D92" s="17"/>
      <c r="E92" s="316"/>
      <c r="F92" s="256" t="s">
        <v>133</v>
      </c>
      <c r="G92" s="318"/>
    </row>
    <row r="93" spans="1:7">
      <c r="A93" s="256" t="s">
        <v>33</v>
      </c>
      <c r="B93" s="104"/>
      <c r="C93" s="256" t="s">
        <v>33</v>
      </c>
      <c r="D93" s="17"/>
      <c r="E93" s="316"/>
      <c r="G93" s="319"/>
    </row>
    <row r="94" spans="1:7">
      <c r="A94" s="256" t="s">
        <v>34</v>
      </c>
      <c r="B94" s="16"/>
      <c r="C94" s="256" t="s">
        <v>34</v>
      </c>
      <c r="D94" s="17"/>
      <c r="E94" s="316"/>
      <c r="F94" s="256" t="s">
        <v>35</v>
      </c>
      <c r="G94" s="90"/>
    </row>
    <row r="95" spans="1:7">
      <c r="A95" s="256" t="s">
        <v>35</v>
      </c>
      <c r="B95" s="89"/>
      <c r="C95" s="256" t="s">
        <v>35</v>
      </c>
      <c r="D95" s="90"/>
      <c r="E95" s="316"/>
      <c r="G95" s="18"/>
    </row>
    <row r="96" spans="1:7">
      <c r="A96" s="256" t="s">
        <v>36</v>
      </c>
      <c r="B96" s="89"/>
      <c r="C96" s="256" t="s">
        <v>36</v>
      </c>
      <c r="D96" s="90"/>
      <c r="E96" s="316"/>
      <c r="F96" s="256" t="s">
        <v>36</v>
      </c>
      <c r="G96" s="90"/>
    </row>
    <row r="97" spans="1:7">
      <c r="A97" s="256" t="s">
        <v>37</v>
      </c>
      <c r="B97" s="89"/>
      <c r="C97" s="256" t="s">
        <v>37</v>
      </c>
      <c r="D97" s="90"/>
      <c r="E97" s="316"/>
      <c r="G97" s="18"/>
    </row>
    <row r="98" spans="1:7">
      <c r="A98" s="256" t="s">
        <v>38</v>
      </c>
      <c r="B98" s="16"/>
      <c r="C98" s="256" t="s">
        <v>38</v>
      </c>
      <c r="D98" s="17"/>
      <c r="E98" s="316"/>
      <c r="F98" s="256" t="s">
        <v>37</v>
      </c>
      <c r="G98" s="90"/>
    </row>
    <row r="99" spans="1:7">
      <c r="A99" s="257" t="s">
        <v>39</v>
      </c>
      <c r="B99" s="19"/>
      <c r="C99" s="257" t="s">
        <v>39</v>
      </c>
      <c r="D99" s="20"/>
      <c r="E99" s="317"/>
      <c r="F99" s="257"/>
      <c r="G99" s="21"/>
    </row>
    <row r="100" spans="1:7" ht="15.75">
      <c r="A100" s="254" t="str">
        <f ca="1">'Daisy 10'!A1</f>
        <v>Daisy 10</v>
      </c>
      <c r="B100" s="10" t="s">
        <v>114</v>
      </c>
      <c r="C100" s="255" t="s">
        <v>28</v>
      </c>
      <c r="D100" s="11"/>
      <c r="E100" s="315" t="s">
        <v>29</v>
      </c>
      <c r="F100" s="12"/>
      <c r="G100" s="13"/>
    </row>
    <row r="101" spans="1:7">
      <c r="A101" s="320" t="s">
        <v>30</v>
      </c>
      <c r="B101" s="320"/>
      <c r="C101" s="320" t="s">
        <v>134</v>
      </c>
      <c r="D101" s="320"/>
      <c r="E101" s="316"/>
      <c r="F101" s="256" t="s">
        <v>31</v>
      </c>
      <c r="G101" s="15"/>
    </row>
    <row r="102" spans="1:7">
      <c r="A102" s="256" t="s">
        <v>32</v>
      </c>
      <c r="B102" s="104"/>
      <c r="C102" s="256" t="s">
        <v>32</v>
      </c>
      <c r="D102" s="17"/>
      <c r="E102" s="316"/>
      <c r="G102" s="18"/>
    </row>
    <row r="103" spans="1:7">
      <c r="A103" s="256" t="s">
        <v>31</v>
      </c>
      <c r="B103" s="104"/>
      <c r="C103" s="256" t="s">
        <v>31</v>
      </c>
      <c r="D103" s="17"/>
      <c r="E103" s="316"/>
      <c r="F103" s="256" t="s">
        <v>133</v>
      </c>
      <c r="G103" s="318"/>
    </row>
    <row r="104" spans="1:7">
      <c r="A104" s="256" t="s">
        <v>33</v>
      </c>
      <c r="B104" s="104"/>
      <c r="C104" s="256" t="s">
        <v>33</v>
      </c>
      <c r="D104" s="17"/>
      <c r="E104" s="316"/>
      <c r="G104" s="319"/>
    </row>
    <row r="105" spans="1:7">
      <c r="A105" s="256" t="s">
        <v>34</v>
      </c>
      <c r="B105" s="16"/>
      <c r="C105" s="256" t="s">
        <v>34</v>
      </c>
      <c r="D105" s="17"/>
      <c r="E105" s="316"/>
      <c r="F105" s="256" t="s">
        <v>35</v>
      </c>
      <c r="G105" s="90"/>
    </row>
    <row r="106" spans="1:7">
      <c r="A106" s="256" t="s">
        <v>35</v>
      </c>
      <c r="B106" s="89"/>
      <c r="C106" s="256" t="s">
        <v>35</v>
      </c>
      <c r="D106" s="90"/>
      <c r="E106" s="316"/>
      <c r="G106" s="18"/>
    </row>
    <row r="107" spans="1:7">
      <c r="A107" s="256" t="s">
        <v>36</v>
      </c>
      <c r="B107" s="89"/>
      <c r="C107" s="256" t="s">
        <v>36</v>
      </c>
      <c r="D107" s="90"/>
      <c r="E107" s="316"/>
      <c r="F107" s="256" t="s">
        <v>36</v>
      </c>
      <c r="G107" s="90"/>
    </row>
    <row r="108" spans="1:7">
      <c r="A108" s="256" t="s">
        <v>37</v>
      </c>
      <c r="B108" s="89"/>
      <c r="C108" s="256" t="s">
        <v>37</v>
      </c>
      <c r="D108" s="90"/>
      <c r="E108" s="316"/>
      <c r="G108" s="18"/>
    </row>
    <row r="109" spans="1:7">
      <c r="A109" s="256" t="s">
        <v>38</v>
      </c>
      <c r="B109" s="16"/>
      <c r="C109" s="256" t="s">
        <v>38</v>
      </c>
      <c r="D109" s="17"/>
      <c r="E109" s="316"/>
      <c r="F109" s="256" t="s">
        <v>37</v>
      </c>
      <c r="G109" s="90"/>
    </row>
    <row r="110" spans="1:7">
      <c r="A110" s="257" t="s">
        <v>39</v>
      </c>
      <c r="B110" s="19"/>
      <c r="C110" s="257" t="s">
        <v>39</v>
      </c>
      <c r="D110" s="20"/>
      <c r="E110" s="317"/>
      <c r="F110" s="257"/>
      <c r="G110" s="21"/>
    </row>
    <row r="111" spans="1:7" ht="15.75">
      <c r="A111" s="254" t="str">
        <f ca="1">'Daisy 11'!A1</f>
        <v>Daisy 11</v>
      </c>
      <c r="B111" s="10" t="s">
        <v>114</v>
      </c>
      <c r="C111" s="255" t="s">
        <v>28</v>
      </c>
      <c r="D111" s="11"/>
      <c r="E111" s="315" t="s">
        <v>29</v>
      </c>
      <c r="F111" s="12"/>
      <c r="G111" s="13"/>
    </row>
    <row r="112" spans="1:7">
      <c r="A112" s="320" t="s">
        <v>30</v>
      </c>
      <c r="B112" s="320"/>
      <c r="C112" s="320" t="s">
        <v>134</v>
      </c>
      <c r="D112" s="320"/>
      <c r="E112" s="316"/>
      <c r="F112" s="256" t="s">
        <v>31</v>
      </c>
      <c r="G112" s="15"/>
    </row>
    <row r="113" spans="1:7">
      <c r="A113" s="256" t="s">
        <v>32</v>
      </c>
      <c r="B113" s="104"/>
      <c r="C113" s="256" t="s">
        <v>32</v>
      </c>
      <c r="D113" s="17"/>
      <c r="E113" s="316"/>
      <c r="G113" s="18"/>
    </row>
    <row r="114" spans="1:7">
      <c r="A114" s="256" t="s">
        <v>31</v>
      </c>
      <c r="B114" s="104"/>
      <c r="C114" s="256" t="s">
        <v>31</v>
      </c>
      <c r="D114" s="17"/>
      <c r="E114" s="316"/>
      <c r="F114" s="256" t="s">
        <v>133</v>
      </c>
      <c r="G114" s="318"/>
    </row>
    <row r="115" spans="1:7">
      <c r="A115" s="256" t="s">
        <v>33</v>
      </c>
      <c r="B115" s="104"/>
      <c r="C115" s="256" t="s">
        <v>33</v>
      </c>
      <c r="D115" s="17"/>
      <c r="E115" s="316"/>
      <c r="G115" s="319"/>
    </row>
    <row r="116" spans="1:7">
      <c r="A116" s="256" t="s">
        <v>34</v>
      </c>
      <c r="B116" s="16"/>
      <c r="C116" s="256" t="s">
        <v>34</v>
      </c>
      <c r="D116" s="17"/>
      <c r="E116" s="316"/>
      <c r="F116" s="256" t="s">
        <v>35</v>
      </c>
      <c r="G116" s="90"/>
    </row>
    <row r="117" spans="1:7">
      <c r="A117" s="256" t="s">
        <v>35</v>
      </c>
      <c r="B117" s="89"/>
      <c r="C117" s="256" t="s">
        <v>35</v>
      </c>
      <c r="D117" s="90"/>
      <c r="E117" s="316"/>
      <c r="G117" s="18"/>
    </row>
    <row r="118" spans="1:7">
      <c r="A118" s="256" t="s">
        <v>36</v>
      </c>
      <c r="B118" s="89"/>
      <c r="C118" s="256" t="s">
        <v>36</v>
      </c>
      <c r="D118" s="90"/>
      <c r="E118" s="316"/>
      <c r="F118" s="256" t="s">
        <v>36</v>
      </c>
      <c r="G118" s="90"/>
    </row>
    <row r="119" spans="1:7">
      <c r="A119" s="256" t="s">
        <v>37</v>
      </c>
      <c r="B119" s="89"/>
      <c r="C119" s="256" t="s">
        <v>37</v>
      </c>
      <c r="D119" s="90"/>
      <c r="E119" s="316"/>
      <c r="G119" s="18"/>
    </row>
    <row r="120" spans="1:7">
      <c r="A120" s="256" t="s">
        <v>38</v>
      </c>
      <c r="B120" s="16"/>
      <c r="C120" s="256" t="s">
        <v>38</v>
      </c>
      <c r="D120" s="17"/>
      <c r="E120" s="316"/>
      <c r="F120" s="256" t="s">
        <v>37</v>
      </c>
      <c r="G120" s="90"/>
    </row>
    <row r="121" spans="1:7">
      <c r="A121" s="257" t="s">
        <v>39</v>
      </c>
      <c r="B121" s="19"/>
      <c r="C121" s="257" t="s">
        <v>39</v>
      </c>
      <c r="D121" s="20"/>
      <c r="E121" s="317"/>
      <c r="F121" s="257"/>
      <c r="G121" s="21"/>
    </row>
    <row r="122" spans="1:7" ht="15.75">
      <c r="A122" s="254" t="str">
        <f ca="1">'Daisy 12'!A1</f>
        <v>Daisy 12</v>
      </c>
      <c r="B122" s="10" t="s">
        <v>114</v>
      </c>
      <c r="C122" s="255" t="s">
        <v>28</v>
      </c>
      <c r="D122" s="11"/>
      <c r="E122" s="315" t="s">
        <v>29</v>
      </c>
      <c r="F122" s="12"/>
      <c r="G122" s="13"/>
    </row>
    <row r="123" spans="1:7">
      <c r="A123" s="320" t="s">
        <v>30</v>
      </c>
      <c r="B123" s="320"/>
      <c r="C123" s="320" t="s">
        <v>134</v>
      </c>
      <c r="D123" s="320"/>
      <c r="E123" s="316"/>
      <c r="F123" s="256" t="s">
        <v>31</v>
      </c>
      <c r="G123" s="15"/>
    </row>
    <row r="124" spans="1:7">
      <c r="A124" s="256" t="s">
        <v>32</v>
      </c>
      <c r="B124" s="104"/>
      <c r="C124" s="256" t="s">
        <v>32</v>
      </c>
      <c r="D124" s="17"/>
      <c r="E124" s="316"/>
      <c r="G124" s="18"/>
    </row>
    <row r="125" spans="1:7">
      <c r="A125" s="256" t="s">
        <v>31</v>
      </c>
      <c r="B125" s="104"/>
      <c r="C125" s="256" t="s">
        <v>31</v>
      </c>
      <c r="D125" s="17"/>
      <c r="E125" s="316"/>
      <c r="F125" s="256" t="s">
        <v>133</v>
      </c>
      <c r="G125" s="318"/>
    </row>
    <row r="126" spans="1:7">
      <c r="A126" s="256" t="s">
        <v>33</v>
      </c>
      <c r="B126" s="104"/>
      <c r="C126" s="256" t="s">
        <v>33</v>
      </c>
      <c r="D126" s="17"/>
      <c r="E126" s="316"/>
      <c r="G126" s="319"/>
    </row>
    <row r="127" spans="1:7">
      <c r="A127" s="256" t="s">
        <v>34</v>
      </c>
      <c r="B127" s="16"/>
      <c r="C127" s="256" t="s">
        <v>34</v>
      </c>
      <c r="D127" s="17"/>
      <c r="E127" s="316"/>
      <c r="F127" s="256" t="s">
        <v>35</v>
      </c>
      <c r="G127" s="90"/>
    </row>
    <row r="128" spans="1:7">
      <c r="A128" s="256" t="s">
        <v>35</v>
      </c>
      <c r="B128" s="89"/>
      <c r="C128" s="256" t="s">
        <v>35</v>
      </c>
      <c r="D128" s="90"/>
      <c r="E128" s="316"/>
      <c r="G128" s="18"/>
    </row>
    <row r="129" spans="1:7">
      <c r="A129" s="256" t="s">
        <v>36</v>
      </c>
      <c r="B129" s="89"/>
      <c r="C129" s="256" t="s">
        <v>36</v>
      </c>
      <c r="D129" s="90"/>
      <c r="E129" s="316"/>
      <c r="F129" s="256" t="s">
        <v>36</v>
      </c>
      <c r="G129" s="90"/>
    </row>
    <row r="130" spans="1:7">
      <c r="A130" s="256" t="s">
        <v>37</v>
      </c>
      <c r="B130" s="89"/>
      <c r="C130" s="256" t="s">
        <v>37</v>
      </c>
      <c r="D130" s="90"/>
      <c r="E130" s="316"/>
      <c r="G130" s="18"/>
    </row>
    <row r="131" spans="1:7">
      <c r="A131" s="256" t="s">
        <v>38</v>
      </c>
      <c r="B131" s="16"/>
      <c r="C131" s="256" t="s">
        <v>38</v>
      </c>
      <c r="D131" s="17"/>
      <c r="E131" s="316"/>
      <c r="F131" s="256" t="s">
        <v>37</v>
      </c>
      <c r="G131" s="90"/>
    </row>
    <row r="132" spans="1:7">
      <c r="A132" s="257" t="s">
        <v>39</v>
      </c>
      <c r="B132" s="19"/>
      <c r="C132" s="257" t="s">
        <v>39</v>
      </c>
      <c r="D132" s="20"/>
      <c r="E132" s="317"/>
      <c r="F132" s="257"/>
      <c r="G132" s="21"/>
    </row>
    <row r="133" spans="1:7" ht="15.75">
      <c r="A133" s="254" t="str">
        <f ca="1">'Daisy 13'!A1</f>
        <v>Daisy 13</v>
      </c>
      <c r="B133" s="10" t="s">
        <v>114</v>
      </c>
      <c r="C133" s="255" t="s">
        <v>28</v>
      </c>
      <c r="D133" s="11"/>
      <c r="E133" s="315" t="s">
        <v>29</v>
      </c>
      <c r="F133" s="12"/>
      <c r="G133" s="13"/>
    </row>
    <row r="134" spans="1:7">
      <c r="A134" s="320" t="s">
        <v>30</v>
      </c>
      <c r="B134" s="320"/>
      <c r="C134" s="320" t="s">
        <v>134</v>
      </c>
      <c r="D134" s="320"/>
      <c r="E134" s="316"/>
      <c r="F134" s="256" t="s">
        <v>31</v>
      </c>
      <c r="G134" s="15"/>
    </row>
    <row r="135" spans="1:7">
      <c r="A135" s="256" t="s">
        <v>32</v>
      </c>
      <c r="B135" s="104"/>
      <c r="C135" s="256" t="s">
        <v>32</v>
      </c>
      <c r="D135" s="17"/>
      <c r="E135" s="316"/>
      <c r="G135" s="18"/>
    </row>
    <row r="136" spans="1:7">
      <c r="A136" s="256" t="s">
        <v>31</v>
      </c>
      <c r="B136" s="104"/>
      <c r="C136" s="256" t="s">
        <v>31</v>
      </c>
      <c r="D136" s="17"/>
      <c r="E136" s="316"/>
      <c r="F136" s="256" t="s">
        <v>133</v>
      </c>
      <c r="G136" s="318"/>
    </row>
    <row r="137" spans="1:7">
      <c r="A137" s="256" t="s">
        <v>33</v>
      </c>
      <c r="B137" s="104"/>
      <c r="C137" s="256" t="s">
        <v>33</v>
      </c>
      <c r="D137" s="17"/>
      <c r="E137" s="316"/>
      <c r="G137" s="319"/>
    </row>
    <row r="138" spans="1:7">
      <c r="A138" s="256" t="s">
        <v>34</v>
      </c>
      <c r="B138" s="16"/>
      <c r="C138" s="256" t="s">
        <v>34</v>
      </c>
      <c r="D138" s="17"/>
      <c r="E138" s="316"/>
      <c r="F138" s="256" t="s">
        <v>35</v>
      </c>
      <c r="G138" s="90"/>
    </row>
    <row r="139" spans="1:7">
      <c r="A139" s="256" t="s">
        <v>35</v>
      </c>
      <c r="B139" s="89"/>
      <c r="C139" s="256" t="s">
        <v>35</v>
      </c>
      <c r="D139" s="90"/>
      <c r="E139" s="316"/>
      <c r="G139" s="18"/>
    </row>
    <row r="140" spans="1:7">
      <c r="A140" s="256" t="s">
        <v>36</v>
      </c>
      <c r="B140" s="89"/>
      <c r="C140" s="256" t="s">
        <v>36</v>
      </c>
      <c r="D140" s="90"/>
      <c r="E140" s="316"/>
      <c r="F140" s="256" t="s">
        <v>36</v>
      </c>
      <c r="G140" s="90"/>
    </row>
    <row r="141" spans="1:7">
      <c r="A141" s="256" t="s">
        <v>37</v>
      </c>
      <c r="B141" s="89"/>
      <c r="C141" s="256" t="s">
        <v>37</v>
      </c>
      <c r="D141" s="90"/>
      <c r="E141" s="316"/>
      <c r="G141" s="18"/>
    </row>
    <row r="142" spans="1:7">
      <c r="A142" s="256" t="s">
        <v>38</v>
      </c>
      <c r="B142" s="16"/>
      <c r="C142" s="256" t="s">
        <v>38</v>
      </c>
      <c r="D142" s="17"/>
      <c r="E142" s="316"/>
      <c r="F142" s="256" t="s">
        <v>37</v>
      </c>
      <c r="G142" s="90"/>
    </row>
    <row r="143" spans="1:7">
      <c r="A143" s="257" t="s">
        <v>39</v>
      </c>
      <c r="B143" s="19"/>
      <c r="C143" s="257" t="s">
        <v>39</v>
      </c>
      <c r="D143" s="20"/>
      <c r="E143" s="317"/>
      <c r="F143" s="257"/>
      <c r="G143" s="21"/>
    </row>
    <row r="144" spans="1:7" ht="15.75">
      <c r="A144" s="254" t="str">
        <f ca="1">'Daisy 14'!A1</f>
        <v>Daisy 14</v>
      </c>
      <c r="B144" s="10" t="s">
        <v>114</v>
      </c>
      <c r="C144" s="255" t="s">
        <v>28</v>
      </c>
      <c r="D144" s="11"/>
      <c r="E144" s="315" t="s">
        <v>29</v>
      </c>
      <c r="F144" s="12"/>
      <c r="G144" s="13"/>
    </row>
    <row r="145" spans="1:7">
      <c r="A145" s="320" t="s">
        <v>30</v>
      </c>
      <c r="B145" s="320"/>
      <c r="C145" s="320" t="s">
        <v>134</v>
      </c>
      <c r="D145" s="320"/>
      <c r="E145" s="316"/>
      <c r="F145" s="256" t="s">
        <v>31</v>
      </c>
      <c r="G145" s="15"/>
    </row>
    <row r="146" spans="1:7">
      <c r="A146" s="256" t="s">
        <v>32</v>
      </c>
      <c r="B146" s="104"/>
      <c r="C146" s="256" t="s">
        <v>32</v>
      </c>
      <c r="D146" s="17"/>
      <c r="E146" s="316"/>
      <c r="G146" s="18"/>
    </row>
    <row r="147" spans="1:7">
      <c r="A147" s="256" t="s">
        <v>31</v>
      </c>
      <c r="B147" s="104"/>
      <c r="C147" s="256" t="s">
        <v>31</v>
      </c>
      <c r="D147" s="17"/>
      <c r="E147" s="316"/>
      <c r="F147" s="256" t="s">
        <v>133</v>
      </c>
      <c r="G147" s="318"/>
    </row>
    <row r="148" spans="1:7">
      <c r="A148" s="256" t="s">
        <v>33</v>
      </c>
      <c r="B148" s="104"/>
      <c r="C148" s="256" t="s">
        <v>33</v>
      </c>
      <c r="D148" s="17"/>
      <c r="E148" s="316"/>
      <c r="G148" s="319"/>
    </row>
    <row r="149" spans="1:7">
      <c r="A149" s="256" t="s">
        <v>34</v>
      </c>
      <c r="B149" s="16"/>
      <c r="C149" s="256" t="s">
        <v>34</v>
      </c>
      <c r="D149" s="17"/>
      <c r="E149" s="316"/>
      <c r="F149" s="256" t="s">
        <v>35</v>
      </c>
      <c r="G149" s="90"/>
    </row>
    <row r="150" spans="1:7">
      <c r="A150" s="256" t="s">
        <v>35</v>
      </c>
      <c r="B150" s="89"/>
      <c r="C150" s="256" t="s">
        <v>35</v>
      </c>
      <c r="D150" s="90"/>
      <c r="E150" s="316"/>
      <c r="G150" s="18"/>
    </row>
    <row r="151" spans="1:7">
      <c r="A151" s="256" t="s">
        <v>36</v>
      </c>
      <c r="B151" s="89"/>
      <c r="C151" s="256" t="s">
        <v>36</v>
      </c>
      <c r="D151" s="90"/>
      <c r="E151" s="316"/>
      <c r="F151" s="256" t="s">
        <v>36</v>
      </c>
      <c r="G151" s="90"/>
    </row>
    <row r="152" spans="1:7">
      <c r="A152" s="256" t="s">
        <v>37</v>
      </c>
      <c r="B152" s="89"/>
      <c r="C152" s="256" t="s">
        <v>37</v>
      </c>
      <c r="D152" s="90"/>
      <c r="E152" s="316"/>
      <c r="G152" s="18"/>
    </row>
    <row r="153" spans="1:7">
      <c r="A153" s="256" t="s">
        <v>38</v>
      </c>
      <c r="B153" s="16"/>
      <c r="C153" s="256" t="s">
        <v>38</v>
      </c>
      <c r="D153" s="17"/>
      <c r="E153" s="316"/>
      <c r="F153" s="256" t="s">
        <v>37</v>
      </c>
      <c r="G153" s="90"/>
    </row>
    <row r="154" spans="1:7">
      <c r="A154" s="257" t="s">
        <v>39</v>
      </c>
      <c r="B154" s="19"/>
      <c r="C154" s="257" t="s">
        <v>39</v>
      </c>
      <c r="D154" s="20"/>
      <c r="E154" s="317"/>
      <c r="F154" s="257"/>
      <c r="G154" s="21"/>
    </row>
    <row r="155" spans="1:7" ht="15.75">
      <c r="A155" s="254" t="str">
        <f ca="1">'Daisy 15'!A1</f>
        <v>Daisy 15</v>
      </c>
      <c r="B155" s="10" t="s">
        <v>114</v>
      </c>
      <c r="C155" s="255" t="s">
        <v>28</v>
      </c>
      <c r="D155" s="11"/>
      <c r="E155" s="315" t="s">
        <v>29</v>
      </c>
      <c r="F155" s="12"/>
      <c r="G155" s="13"/>
    </row>
    <row r="156" spans="1:7">
      <c r="A156" s="320" t="s">
        <v>30</v>
      </c>
      <c r="B156" s="320"/>
      <c r="C156" s="320" t="s">
        <v>134</v>
      </c>
      <c r="D156" s="320"/>
      <c r="E156" s="316"/>
      <c r="F156" s="256" t="s">
        <v>31</v>
      </c>
      <c r="G156" s="15"/>
    </row>
    <row r="157" spans="1:7">
      <c r="A157" s="256" t="s">
        <v>32</v>
      </c>
      <c r="B157" s="104"/>
      <c r="C157" s="256" t="s">
        <v>32</v>
      </c>
      <c r="D157" s="17"/>
      <c r="E157" s="316"/>
      <c r="G157" s="18"/>
    </row>
    <row r="158" spans="1:7">
      <c r="A158" s="256" t="s">
        <v>31</v>
      </c>
      <c r="B158" s="104"/>
      <c r="C158" s="256" t="s">
        <v>31</v>
      </c>
      <c r="D158" s="17"/>
      <c r="E158" s="316"/>
      <c r="F158" s="256" t="s">
        <v>133</v>
      </c>
      <c r="G158" s="318"/>
    </row>
    <row r="159" spans="1:7">
      <c r="A159" s="256" t="s">
        <v>33</v>
      </c>
      <c r="B159" s="104"/>
      <c r="C159" s="256" t="s">
        <v>33</v>
      </c>
      <c r="D159" s="17"/>
      <c r="E159" s="316"/>
      <c r="G159" s="319"/>
    </row>
    <row r="160" spans="1:7">
      <c r="A160" s="256" t="s">
        <v>34</v>
      </c>
      <c r="B160" s="16"/>
      <c r="C160" s="256" t="s">
        <v>34</v>
      </c>
      <c r="D160" s="17"/>
      <c r="E160" s="316"/>
      <c r="F160" s="256" t="s">
        <v>35</v>
      </c>
      <c r="G160" s="90"/>
    </row>
    <row r="161" spans="1:7">
      <c r="A161" s="256" t="s">
        <v>35</v>
      </c>
      <c r="B161" s="89"/>
      <c r="C161" s="256" t="s">
        <v>35</v>
      </c>
      <c r="D161" s="90"/>
      <c r="E161" s="316"/>
      <c r="G161" s="18"/>
    </row>
    <row r="162" spans="1:7">
      <c r="A162" s="256" t="s">
        <v>36</v>
      </c>
      <c r="B162" s="89"/>
      <c r="C162" s="256" t="s">
        <v>36</v>
      </c>
      <c r="D162" s="90"/>
      <c r="E162" s="316"/>
      <c r="F162" s="256" t="s">
        <v>36</v>
      </c>
      <c r="G162" s="90"/>
    </row>
    <row r="163" spans="1:7">
      <c r="A163" s="256" t="s">
        <v>37</v>
      </c>
      <c r="B163" s="89"/>
      <c r="C163" s="256" t="s">
        <v>37</v>
      </c>
      <c r="D163" s="90"/>
      <c r="E163" s="316"/>
      <c r="G163" s="18"/>
    </row>
    <row r="164" spans="1:7">
      <c r="A164" s="256" t="s">
        <v>38</v>
      </c>
      <c r="B164" s="16"/>
      <c r="C164" s="256" t="s">
        <v>38</v>
      </c>
      <c r="D164" s="17"/>
      <c r="E164" s="316"/>
      <c r="F164" s="256" t="s">
        <v>37</v>
      </c>
      <c r="G164" s="90"/>
    </row>
    <row r="165" spans="1:7">
      <c r="A165" s="257" t="s">
        <v>39</v>
      </c>
      <c r="B165" s="19"/>
      <c r="C165" s="257" t="s">
        <v>39</v>
      </c>
      <c r="D165" s="20"/>
      <c r="E165" s="317"/>
      <c r="F165" s="257"/>
      <c r="G165" s="21"/>
    </row>
    <row r="166" spans="1:7" ht="15.75">
      <c r="A166" s="254" t="str">
        <f ca="1">'Daisy 16'!A1</f>
        <v>Daisy 16</v>
      </c>
      <c r="B166" s="10" t="s">
        <v>114</v>
      </c>
      <c r="C166" s="255" t="s">
        <v>28</v>
      </c>
      <c r="D166" s="11"/>
      <c r="E166" s="321" t="s">
        <v>29</v>
      </c>
      <c r="F166" s="12"/>
      <c r="G166" s="13"/>
    </row>
    <row r="167" spans="1:7">
      <c r="A167" s="320" t="s">
        <v>30</v>
      </c>
      <c r="B167" s="320"/>
      <c r="C167" s="320" t="s">
        <v>134</v>
      </c>
      <c r="D167" s="320"/>
      <c r="E167" s="322"/>
      <c r="F167" s="256" t="s">
        <v>31</v>
      </c>
      <c r="G167" s="15"/>
    </row>
    <row r="168" spans="1:7">
      <c r="A168" s="256" t="s">
        <v>32</v>
      </c>
      <c r="B168" s="104"/>
      <c r="C168" s="256" t="s">
        <v>32</v>
      </c>
      <c r="D168" s="17"/>
      <c r="E168" s="322"/>
      <c r="G168" s="18"/>
    </row>
    <row r="169" spans="1:7">
      <c r="A169" s="256" t="s">
        <v>31</v>
      </c>
      <c r="B169" s="104"/>
      <c r="C169" s="256" t="s">
        <v>31</v>
      </c>
      <c r="D169" s="17"/>
      <c r="E169" s="322"/>
      <c r="F169" s="256" t="s">
        <v>133</v>
      </c>
      <c r="G169" s="318"/>
    </row>
    <row r="170" spans="1:7">
      <c r="A170" s="256" t="s">
        <v>33</v>
      </c>
      <c r="B170" s="104"/>
      <c r="C170" s="256" t="s">
        <v>33</v>
      </c>
      <c r="D170" s="17"/>
      <c r="E170" s="322"/>
      <c r="G170" s="319"/>
    </row>
    <row r="171" spans="1:7">
      <c r="A171" s="256" t="s">
        <v>34</v>
      </c>
      <c r="B171" s="16"/>
      <c r="C171" s="256" t="s">
        <v>34</v>
      </c>
      <c r="D171" s="17"/>
      <c r="E171" s="322"/>
      <c r="F171" s="256" t="s">
        <v>35</v>
      </c>
      <c r="G171" s="90"/>
    </row>
    <row r="172" spans="1:7">
      <c r="A172" s="256" t="s">
        <v>35</v>
      </c>
      <c r="B172" s="89"/>
      <c r="C172" s="256" t="s">
        <v>35</v>
      </c>
      <c r="D172" s="90"/>
      <c r="E172" s="322"/>
      <c r="G172" s="18"/>
    </row>
    <row r="173" spans="1:7">
      <c r="A173" s="256" t="s">
        <v>36</v>
      </c>
      <c r="B173" s="89"/>
      <c r="C173" s="256" t="s">
        <v>36</v>
      </c>
      <c r="D173" s="90"/>
      <c r="E173" s="322"/>
      <c r="F173" s="256" t="s">
        <v>36</v>
      </c>
      <c r="G173" s="90"/>
    </row>
    <row r="174" spans="1:7">
      <c r="A174" s="256" t="s">
        <v>37</v>
      </c>
      <c r="B174" s="89"/>
      <c r="C174" s="256" t="s">
        <v>37</v>
      </c>
      <c r="D174" s="90"/>
      <c r="E174" s="322"/>
      <c r="G174" s="18"/>
    </row>
    <row r="175" spans="1:7">
      <c r="A175" s="256" t="s">
        <v>38</v>
      </c>
      <c r="B175" s="16"/>
      <c r="C175" s="256" t="s">
        <v>38</v>
      </c>
      <c r="D175" s="17"/>
      <c r="E175" s="322"/>
      <c r="F175" s="256" t="s">
        <v>37</v>
      </c>
      <c r="G175" s="90"/>
    </row>
    <row r="176" spans="1:7">
      <c r="A176" s="257" t="s">
        <v>39</v>
      </c>
      <c r="B176" s="19"/>
      <c r="C176" s="257" t="s">
        <v>39</v>
      </c>
      <c r="D176" s="20"/>
      <c r="E176" s="323"/>
      <c r="F176" s="257"/>
      <c r="G176" s="21"/>
    </row>
    <row r="177" spans="1:7" ht="15.75">
      <c r="A177" s="254" t="str">
        <f ca="1">'Daisy 17'!A1</f>
        <v>Daisy 17</v>
      </c>
      <c r="B177" s="10" t="s">
        <v>114</v>
      </c>
      <c r="C177" s="255" t="s">
        <v>28</v>
      </c>
      <c r="D177" s="11"/>
      <c r="E177" s="315" t="s">
        <v>29</v>
      </c>
      <c r="F177" s="12"/>
      <c r="G177" s="13"/>
    </row>
    <row r="178" spans="1:7">
      <c r="A178" s="320" t="s">
        <v>30</v>
      </c>
      <c r="B178" s="320"/>
      <c r="C178" s="320" t="s">
        <v>134</v>
      </c>
      <c r="D178" s="320"/>
      <c r="E178" s="316"/>
      <c r="F178" s="256" t="s">
        <v>31</v>
      </c>
      <c r="G178" s="15"/>
    </row>
    <row r="179" spans="1:7">
      <c r="A179" s="256" t="s">
        <v>32</v>
      </c>
      <c r="B179" s="104"/>
      <c r="C179" s="256" t="s">
        <v>32</v>
      </c>
      <c r="D179" s="17"/>
      <c r="E179" s="316"/>
      <c r="G179" s="18"/>
    </row>
    <row r="180" spans="1:7">
      <c r="A180" s="256" t="s">
        <v>31</v>
      </c>
      <c r="B180" s="104"/>
      <c r="C180" s="256" t="s">
        <v>31</v>
      </c>
      <c r="D180" s="17"/>
      <c r="E180" s="316"/>
      <c r="F180" s="256" t="s">
        <v>133</v>
      </c>
      <c r="G180" s="318"/>
    </row>
    <row r="181" spans="1:7">
      <c r="A181" s="256" t="s">
        <v>33</v>
      </c>
      <c r="B181" s="104"/>
      <c r="C181" s="256" t="s">
        <v>33</v>
      </c>
      <c r="D181" s="17"/>
      <c r="E181" s="316"/>
      <c r="G181" s="319"/>
    </row>
    <row r="182" spans="1:7">
      <c r="A182" s="256" t="s">
        <v>34</v>
      </c>
      <c r="B182" s="16"/>
      <c r="C182" s="256" t="s">
        <v>34</v>
      </c>
      <c r="D182" s="17"/>
      <c r="E182" s="316"/>
      <c r="F182" s="256" t="s">
        <v>35</v>
      </c>
      <c r="G182" s="90"/>
    </row>
    <row r="183" spans="1:7">
      <c r="A183" s="256" t="s">
        <v>35</v>
      </c>
      <c r="B183" s="89"/>
      <c r="C183" s="256" t="s">
        <v>35</v>
      </c>
      <c r="D183" s="90"/>
      <c r="E183" s="316"/>
      <c r="G183" s="18"/>
    </row>
    <row r="184" spans="1:7">
      <c r="A184" s="256" t="s">
        <v>36</v>
      </c>
      <c r="B184" s="89"/>
      <c r="C184" s="256" t="s">
        <v>36</v>
      </c>
      <c r="D184" s="90"/>
      <c r="E184" s="316"/>
      <c r="F184" s="256" t="s">
        <v>36</v>
      </c>
      <c r="G184" s="90"/>
    </row>
    <row r="185" spans="1:7">
      <c r="A185" s="256" t="s">
        <v>37</v>
      </c>
      <c r="B185" s="89"/>
      <c r="C185" s="256" t="s">
        <v>37</v>
      </c>
      <c r="D185" s="90"/>
      <c r="E185" s="316"/>
      <c r="G185" s="18"/>
    </row>
    <row r="186" spans="1:7">
      <c r="A186" s="256" t="s">
        <v>38</v>
      </c>
      <c r="B186" s="16"/>
      <c r="C186" s="256" t="s">
        <v>38</v>
      </c>
      <c r="D186" s="17"/>
      <c r="E186" s="316"/>
      <c r="F186" s="256" t="s">
        <v>37</v>
      </c>
      <c r="G186" s="90"/>
    </row>
    <row r="187" spans="1:7">
      <c r="A187" s="257" t="s">
        <v>39</v>
      </c>
      <c r="B187" s="19"/>
      <c r="C187" s="257" t="s">
        <v>39</v>
      </c>
      <c r="D187" s="20"/>
      <c r="E187" s="317"/>
      <c r="F187" s="257"/>
      <c r="G187" s="21"/>
    </row>
    <row r="188" spans="1:7" ht="15.75">
      <c r="A188" s="254" t="str">
        <f ca="1">'Daisy 18'!A1</f>
        <v>Daisy 18</v>
      </c>
      <c r="B188" s="10" t="s">
        <v>114</v>
      </c>
      <c r="C188" s="255" t="s">
        <v>28</v>
      </c>
      <c r="D188" s="11"/>
      <c r="E188" s="315" t="s">
        <v>29</v>
      </c>
      <c r="F188" s="12"/>
      <c r="G188" s="13"/>
    </row>
    <row r="189" spans="1:7">
      <c r="A189" s="320" t="s">
        <v>30</v>
      </c>
      <c r="B189" s="320"/>
      <c r="C189" s="320" t="s">
        <v>134</v>
      </c>
      <c r="D189" s="320"/>
      <c r="E189" s="316"/>
      <c r="F189" s="256" t="s">
        <v>31</v>
      </c>
      <c r="G189" s="15"/>
    </row>
    <row r="190" spans="1:7">
      <c r="A190" s="256" t="s">
        <v>32</v>
      </c>
      <c r="B190" s="104"/>
      <c r="C190" s="256" t="s">
        <v>32</v>
      </c>
      <c r="D190" s="17"/>
      <c r="E190" s="316"/>
      <c r="G190" s="18"/>
    </row>
    <row r="191" spans="1:7">
      <c r="A191" s="256" t="s">
        <v>31</v>
      </c>
      <c r="B191" s="104"/>
      <c r="C191" s="256" t="s">
        <v>31</v>
      </c>
      <c r="D191" s="17"/>
      <c r="E191" s="316"/>
      <c r="F191" s="256" t="s">
        <v>133</v>
      </c>
      <c r="G191" s="318"/>
    </row>
    <row r="192" spans="1:7">
      <c r="A192" s="256" t="s">
        <v>33</v>
      </c>
      <c r="B192" s="104"/>
      <c r="C192" s="256" t="s">
        <v>33</v>
      </c>
      <c r="D192" s="17"/>
      <c r="E192" s="316"/>
      <c r="G192" s="319"/>
    </row>
    <row r="193" spans="1:7">
      <c r="A193" s="256" t="s">
        <v>34</v>
      </c>
      <c r="B193" s="16"/>
      <c r="C193" s="256" t="s">
        <v>34</v>
      </c>
      <c r="D193" s="17"/>
      <c r="E193" s="316"/>
      <c r="F193" s="256" t="s">
        <v>35</v>
      </c>
      <c r="G193" s="90"/>
    </row>
    <row r="194" spans="1:7">
      <c r="A194" s="256" t="s">
        <v>35</v>
      </c>
      <c r="B194" s="89"/>
      <c r="C194" s="256" t="s">
        <v>35</v>
      </c>
      <c r="D194" s="90"/>
      <c r="E194" s="316"/>
      <c r="G194" s="18"/>
    </row>
    <row r="195" spans="1:7">
      <c r="A195" s="256" t="s">
        <v>36</v>
      </c>
      <c r="B195" s="89"/>
      <c r="C195" s="256" t="s">
        <v>36</v>
      </c>
      <c r="D195" s="90"/>
      <c r="E195" s="316"/>
      <c r="F195" s="256" t="s">
        <v>36</v>
      </c>
      <c r="G195" s="90"/>
    </row>
    <row r="196" spans="1:7">
      <c r="A196" s="256" t="s">
        <v>37</v>
      </c>
      <c r="B196" s="89"/>
      <c r="C196" s="256" t="s">
        <v>37</v>
      </c>
      <c r="D196" s="90"/>
      <c r="E196" s="316"/>
      <c r="G196" s="18"/>
    </row>
    <row r="197" spans="1:7">
      <c r="A197" s="256" t="s">
        <v>38</v>
      </c>
      <c r="B197" s="16"/>
      <c r="C197" s="256" t="s">
        <v>38</v>
      </c>
      <c r="D197" s="17"/>
      <c r="E197" s="316"/>
      <c r="F197" s="256" t="s">
        <v>37</v>
      </c>
      <c r="G197" s="90"/>
    </row>
    <row r="198" spans="1:7">
      <c r="A198" s="257" t="s">
        <v>39</v>
      </c>
      <c r="B198" s="19"/>
      <c r="C198" s="257" t="s">
        <v>39</v>
      </c>
      <c r="D198" s="20"/>
      <c r="E198" s="317"/>
      <c r="F198" s="257"/>
      <c r="G198" s="21"/>
    </row>
    <row r="199" spans="1:7" ht="15.75">
      <c r="A199" s="254" t="str">
        <f ca="1">'Daisy 19'!A1</f>
        <v>Daisy 19</v>
      </c>
      <c r="B199" s="10" t="s">
        <v>114</v>
      </c>
      <c r="C199" s="255" t="s">
        <v>28</v>
      </c>
      <c r="D199" s="11"/>
      <c r="E199" s="315" t="s">
        <v>29</v>
      </c>
      <c r="F199" s="12"/>
      <c r="G199" s="13"/>
    </row>
    <row r="200" spans="1:7">
      <c r="A200" s="320" t="s">
        <v>30</v>
      </c>
      <c r="B200" s="320"/>
      <c r="C200" s="320" t="s">
        <v>134</v>
      </c>
      <c r="D200" s="320"/>
      <c r="E200" s="316"/>
      <c r="F200" s="256" t="s">
        <v>31</v>
      </c>
      <c r="G200" s="15"/>
    </row>
    <row r="201" spans="1:7">
      <c r="A201" s="256" t="s">
        <v>32</v>
      </c>
      <c r="B201" s="104"/>
      <c r="C201" s="256" t="s">
        <v>32</v>
      </c>
      <c r="D201" s="17"/>
      <c r="E201" s="316"/>
      <c r="G201" s="18"/>
    </row>
    <row r="202" spans="1:7">
      <c r="A202" s="256" t="s">
        <v>31</v>
      </c>
      <c r="B202" s="104"/>
      <c r="C202" s="256" t="s">
        <v>31</v>
      </c>
      <c r="D202" s="17"/>
      <c r="E202" s="316"/>
      <c r="F202" s="256" t="s">
        <v>133</v>
      </c>
      <c r="G202" s="318"/>
    </row>
    <row r="203" spans="1:7">
      <c r="A203" s="256" t="s">
        <v>33</v>
      </c>
      <c r="B203" s="104"/>
      <c r="C203" s="256" t="s">
        <v>33</v>
      </c>
      <c r="D203" s="17"/>
      <c r="E203" s="316"/>
      <c r="G203" s="319"/>
    </row>
    <row r="204" spans="1:7">
      <c r="A204" s="256" t="s">
        <v>34</v>
      </c>
      <c r="B204" s="16"/>
      <c r="C204" s="256" t="s">
        <v>34</v>
      </c>
      <c r="D204" s="17"/>
      <c r="E204" s="316"/>
      <c r="F204" s="256" t="s">
        <v>35</v>
      </c>
      <c r="G204" s="90"/>
    </row>
    <row r="205" spans="1:7">
      <c r="A205" s="256" t="s">
        <v>35</v>
      </c>
      <c r="B205" s="89"/>
      <c r="C205" s="256" t="s">
        <v>35</v>
      </c>
      <c r="D205" s="90"/>
      <c r="E205" s="316"/>
      <c r="G205" s="18"/>
    </row>
    <row r="206" spans="1:7">
      <c r="A206" s="256" t="s">
        <v>36</v>
      </c>
      <c r="B206" s="89"/>
      <c r="C206" s="256" t="s">
        <v>36</v>
      </c>
      <c r="D206" s="90"/>
      <c r="E206" s="316"/>
      <c r="F206" s="256" t="s">
        <v>36</v>
      </c>
      <c r="G206" s="90"/>
    </row>
    <row r="207" spans="1:7">
      <c r="A207" s="256" t="s">
        <v>37</v>
      </c>
      <c r="B207" s="89"/>
      <c r="C207" s="256" t="s">
        <v>37</v>
      </c>
      <c r="D207" s="90"/>
      <c r="E207" s="316"/>
      <c r="G207" s="18"/>
    </row>
    <row r="208" spans="1:7">
      <c r="A208" s="256" t="s">
        <v>38</v>
      </c>
      <c r="B208" s="16"/>
      <c r="C208" s="256" t="s">
        <v>38</v>
      </c>
      <c r="D208" s="17"/>
      <c r="E208" s="316"/>
      <c r="F208" s="256" t="s">
        <v>37</v>
      </c>
      <c r="G208" s="90"/>
    </row>
    <row r="209" spans="1:7">
      <c r="A209" s="257" t="s">
        <v>39</v>
      </c>
      <c r="B209" s="19"/>
      <c r="C209" s="257" t="s">
        <v>39</v>
      </c>
      <c r="D209" s="20"/>
      <c r="E209" s="317"/>
      <c r="F209" s="257"/>
      <c r="G209" s="21"/>
    </row>
    <row r="210" spans="1:7" ht="15.75">
      <c r="A210" s="254" t="str">
        <f ca="1">'Daisy 20'!A1</f>
        <v>Daisy 20</v>
      </c>
      <c r="B210" s="10" t="s">
        <v>114</v>
      </c>
      <c r="C210" s="255" t="s">
        <v>28</v>
      </c>
      <c r="D210" s="11"/>
      <c r="E210" s="315" t="s">
        <v>29</v>
      </c>
      <c r="F210" s="12"/>
      <c r="G210" s="13"/>
    </row>
    <row r="211" spans="1:7">
      <c r="A211" s="320" t="s">
        <v>30</v>
      </c>
      <c r="B211" s="320"/>
      <c r="C211" s="320" t="s">
        <v>134</v>
      </c>
      <c r="D211" s="320"/>
      <c r="E211" s="316"/>
      <c r="F211" s="256" t="s">
        <v>31</v>
      </c>
      <c r="G211" s="15"/>
    </row>
    <row r="212" spans="1:7">
      <c r="A212" s="256" t="s">
        <v>32</v>
      </c>
      <c r="B212" s="104"/>
      <c r="C212" s="256" t="s">
        <v>32</v>
      </c>
      <c r="D212" s="17"/>
      <c r="E212" s="316"/>
      <c r="G212" s="18"/>
    </row>
    <row r="213" spans="1:7">
      <c r="A213" s="256" t="s">
        <v>31</v>
      </c>
      <c r="B213" s="104"/>
      <c r="C213" s="256" t="s">
        <v>31</v>
      </c>
      <c r="D213" s="17"/>
      <c r="E213" s="316"/>
      <c r="F213" s="256" t="s">
        <v>133</v>
      </c>
      <c r="G213" s="318"/>
    </row>
    <row r="214" spans="1:7">
      <c r="A214" s="256" t="s">
        <v>33</v>
      </c>
      <c r="B214" s="104"/>
      <c r="C214" s="256" t="s">
        <v>33</v>
      </c>
      <c r="D214" s="17"/>
      <c r="E214" s="316"/>
      <c r="G214" s="319"/>
    </row>
    <row r="215" spans="1:7">
      <c r="A215" s="256" t="s">
        <v>34</v>
      </c>
      <c r="B215" s="16"/>
      <c r="C215" s="256" t="s">
        <v>34</v>
      </c>
      <c r="D215" s="17"/>
      <c r="E215" s="316"/>
      <c r="F215" s="256" t="s">
        <v>35</v>
      </c>
      <c r="G215" s="90"/>
    </row>
    <row r="216" spans="1:7">
      <c r="A216" s="256" t="s">
        <v>35</v>
      </c>
      <c r="B216" s="89"/>
      <c r="C216" s="256" t="s">
        <v>35</v>
      </c>
      <c r="D216" s="90"/>
      <c r="E216" s="316"/>
      <c r="G216" s="18"/>
    </row>
    <row r="217" spans="1:7">
      <c r="A217" s="256" t="s">
        <v>36</v>
      </c>
      <c r="B217" s="89"/>
      <c r="C217" s="256" t="s">
        <v>36</v>
      </c>
      <c r="D217" s="90"/>
      <c r="E217" s="316"/>
      <c r="F217" s="256" t="s">
        <v>36</v>
      </c>
      <c r="G217" s="90"/>
    </row>
    <row r="218" spans="1:7">
      <c r="A218" s="256" t="s">
        <v>37</v>
      </c>
      <c r="B218" s="89"/>
      <c r="C218" s="256" t="s">
        <v>37</v>
      </c>
      <c r="D218" s="90"/>
      <c r="E218" s="316"/>
      <c r="G218" s="18"/>
    </row>
    <row r="219" spans="1:7">
      <c r="A219" s="256" t="s">
        <v>38</v>
      </c>
      <c r="B219" s="16"/>
      <c r="C219" s="256" t="s">
        <v>38</v>
      </c>
      <c r="D219" s="17"/>
      <c r="E219" s="316"/>
      <c r="F219" s="256" t="s">
        <v>37</v>
      </c>
      <c r="G219" s="90"/>
    </row>
    <row r="220" spans="1:7">
      <c r="A220" s="257" t="s">
        <v>39</v>
      </c>
      <c r="B220" s="19"/>
      <c r="C220" s="257" t="s">
        <v>39</v>
      </c>
      <c r="D220" s="20"/>
      <c r="E220" s="317"/>
      <c r="F220" s="257"/>
      <c r="G220" s="21"/>
    </row>
    <row r="221" spans="1:7" ht="15.75">
      <c r="A221" s="254" t="str">
        <f ca="1">'Daisy 21'!A1</f>
        <v>Daisy 21</v>
      </c>
      <c r="B221" s="10" t="s">
        <v>114</v>
      </c>
      <c r="C221" s="255" t="s">
        <v>28</v>
      </c>
      <c r="D221" s="11"/>
      <c r="E221" s="315" t="s">
        <v>29</v>
      </c>
      <c r="F221" s="12"/>
      <c r="G221" s="13"/>
    </row>
    <row r="222" spans="1:7">
      <c r="A222" s="320" t="s">
        <v>30</v>
      </c>
      <c r="B222" s="320"/>
      <c r="C222" s="320" t="s">
        <v>134</v>
      </c>
      <c r="D222" s="320"/>
      <c r="E222" s="316"/>
      <c r="F222" s="256" t="s">
        <v>31</v>
      </c>
      <c r="G222" s="15"/>
    </row>
    <row r="223" spans="1:7">
      <c r="A223" s="256" t="s">
        <v>32</v>
      </c>
      <c r="B223" s="104"/>
      <c r="C223" s="256" t="s">
        <v>32</v>
      </c>
      <c r="D223" s="17"/>
      <c r="E223" s="316"/>
      <c r="G223" s="18"/>
    </row>
    <row r="224" spans="1:7">
      <c r="A224" s="256" t="s">
        <v>31</v>
      </c>
      <c r="B224" s="104"/>
      <c r="C224" s="256" t="s">
        <v>31</v>
      </c>
      <c r="D224" s="17"/>
      <c r="E224" s="316"/>
      <c r="F224" s="256" t="s">
        <v>133</v>
      </c>
      <c r="G224" s="318"/>
    </row>
    <row r="225" spans="1:7">
      <c r="A225" s="256" t="s">
        <v>33</v>
      </c>
      <c r="B225" s="104"/>
      <c r="C225" s="256" t="s">
        <v>33</v>
      </c>
      <c r="D225" s="17"/>
      <c r="E225" s="316"/>
      <c r="G225" s="319"/>
    </row>
    <row r="226" spans="1:7">
      <c r="A226" s="256" t="s">
        <v>34</v>
      </c>
      <c r="B226" s="16"/>
      <c r="C226" s="256" t="s">
        <v>34</v>
      </c>
      <c r="D226" s="17"/>
      <c r="E226" s="316"/>
      <c r="F226" s="256" t="s">
        <v>35</v>
      </c>
      <c r="G226" s="90"/>
    </row>
    <row r="227" spans="1:7">
      <c r="A227" s="256" t="s">
        <v>35</v>
      </c>
      <c r="B227" s="89"/>
      <c r="C227" s="256" t="s">
        <v>35</v>
      </c>
      <c r="D227" s="90"/>
      <c r="E227" s="316"/>
      <c r="G227" s="18"/>
    </row>
    <row r="228" spans="1:7">
      <c r="A228" s="256" t="s">
        <v>36</v>
      </c>
      <c r="B228" s="89"/>
      <c r="C228" s="256" t="s">
        <v>36</v>
      </c>
      <c r="D228" s="90"/>
      <c r="E228" s="316"/>
      <c r="F228" s="256" t="s">
        <v>36</v>
      </c>
      <c r="G228" s="90"/>
    </row>
    <row r="229" spans="1:7">
      <c r="A229" s="256" t="s">
        <v>37</v>
      </c>
      <c r="B229" s="89"/>
      <c r="C229" s="256" t="s">
        <v>37</v>
      </c>
      <c r="D229" s="90"/>
      <c r="E229" s="316"/>
      <c r="G229" s="18"/>
    </row>
    <row r="230" spans="1:7">
      <c r="A230" s="256" t="s">
        <v>38</v>
      </c>
      <c r="B230" s="16"/>
      <c r="C230" s="256" t="s">
        <v>38</v>
      </c>
      <c r="D230" s="17"/>
      <c r="E230" s="316"/>
      <c r="F230" s="256" t="s">
        <v>37</v>
      </c>
      <c r="G230" s="90"/>
    </row>
    <row r="231" spans="1:7">
      <c r="A231" s="257" t="s">
        <v>39</v>
      </c>
      <c r="B231" s="19"/>
      <c r="C231" s="257" t="s">
        <v>39</v>
      </c>
      <c r="D231" s="20"/>
      <c r="E231" s="317"/>
      <c r="F231" s="257"/>
      <c r="G231" s="21"/>
    </row>
    <row r="232" spans="1:7" ht="15.75">
      <c r="A232" s="254" t="str">
        <f ca="1">'Daisy 22'!A1</f>
        <v>Daisy 22</v>
      </c>
      <c r="B232" s="10" t="s">
        <v>114</v>
      </c>
      <c r="C232" s="255" t="s">
        <v>28</v>
      </c>
      <c r="D232" s="11"/>
      <c r="E232" s="315" t="s">
        <v>29</v>
      </c>
      <c r="F232" s="12"/>
      <c r="G232" s="13"/>
    </row>
    <row r="233" spans="1:7">
      <c r="A233" s="320" t="s">
        <v>30</v>
      </c>
      <c r="B233" s="320"/>
      <c r="C233" s="320" t="s">
        <v>134</v>
      </c>
      <c r="D233" s="320"/>
      <c r="E233" s="316"/>
      <c r="F233" s="256" t="s">
        <v>31</v>
      </c>
      <c r="G233" s="15"/>
    </row>
    <row r="234" spans="1:7">
      <c r="A234" s="256" t="s">
        <v>32</v>
      </c>
      <c r="B234" s="104"/>
      <c r="C234" s="256" t="s">
        <v>32</v>
      </c>
      <c r="D234" s="17"/>
      <c r="E234" s="316"/>
      <c r="G234" s="18"/>
    </row>
    <row r="235" spans="1:7">
      <c r="A235" s="256" t="s">
        <v>31</v>
      </c>
      <c r="B235" s="104"/>
      <c r="C235" s="256" t="s">
        <v>31</v>
      </c>
      <c r="D235" s="17"/>
      <c r="E235" s="316"/>
      <c r="F235" s="256" t="s">
        <v>133</v>
      </c>
      <c r="G235" s="318"/>
    </row>
    <row r="236" spans="1:7">
      <c r="A236" s="256" t="s">
        <v>33</v>
      </c>
      <c r="B236" s="104"/>
      <c r="C236" s="256" t="s">
        <v>33</v>
      </c>
      <c r="D236" s="17"/>
      <c r="E236" s="316"/>
      <c r="G236" s="319"/>
    </row>
    <row r="237" spans="1:7">
      <c r="A237" s="256" t="s">
        <v>34</v>
      </c>
      <c r="B237" s="16"/>
      <c r="C237" s="256" t="s">
        <v>34</v>
      </c>
      <c r="D237" s="17"/>
      <c r="E237" s="316"/>
      <c r="F237" s="256" t="s">
        <v>35</v>
      </c>
      <c r="G237" s="90"/>
    </row>
    <row r="238" spans="1:7">
      <c r="A238" s="256" t="s">
        <v>35</v>
      </c>
      <c r="B238" s="89"/>
      <c r="C238" s="256" t="s">
        <v>35</v>
      </c>
      <c r="D238" s="90"/>
      <c r="E238" s="316"/>
      <c r="G238" s="18"/>
    </row>
    <row r="239" spans="1:7">
      <c r="A239" s="256" t="s">
        <v>36</v>
      </c>
      <c r="B239" s="89"/>
      <c r="C239" s="256" t="s">
        <v>36</v>
      </c>
      <c r="D239" s="90"/>
      <c r="E239" s="316"/>
      <c r="F239" s="256" t="s">
        <v>36</v>
      </c>
      <c r="G239" s="90"/>
    </row>
    <row r="240" spans="1:7">
      <c r="A240" s="256" t="s">
        <v>37</v>
      </c>
      <c r="B240" s="89"/>
      <c r="C240" s="256" t="s">
        <v>37</v>
      </c>
      <c r="D240" s="90"/>
      <c r="E240" s="316"/>
      <c r="G240" s="18"/>
    </row>
    <row r="241" spans="1:7">
      <c r="A241" s="256" t="s">
        <v>38</v>
      </c>
      <c r="B241" s="16"/>
      <c r="C241" s="256" t="s">
        <v>38</v>
      </c>
      <c r="D241" s="17"/>
      <c r="E241" s="316"/>
      <c r="F241" s="256" t="s">
        <v>37</v>
      </c>
      <c r="G241" s="90"/>
    </row>
    <row r="242" spans="1:7">
      <c r="A242" s="257" t="s">
        <v>39</v>
      </c>
      <c r="B242" s="19"/>
      <c r="C242" s="257" t="s">
        <v>39</v>
      </c>
      <c r="D242" s="20"/>
      <c r="E242" s="317"/>
      <c r="F242" s="257"/>
      <c r="G242" s="21"/>
    </row>
    <row r="243" spans="1:7" ht="15.75">
      <c r="A243" s="254" t="str">
        <f ca="1">'Daisy 23'!A1</f>
        <v>Daisy 23</v>
      </c>
      <c r="B243" s="10" t="s">
        <v>114</v>
      </c>
      <c r="C243" s="255" t="s">
        <v>28</v>
      </c>
      <c r="D243" s="11"/>
      <c r="E243" s="315" t="s">
        <v>29</v>
      </c>
      <c r="F243" s="12"/>
      <c r="G243" s="13"/>
    </row>
    <row r="244" spans="1:7">
      <c r="A244" s="320" t="s">
        <v>30</v>
      </c>
      <c r="B244" s="320"/>
      <c r="C244" s="320" t="s">
        <v>134</v>
      </c>
      <c r="D244" s="320"/>
      <c r="E244" s="316"/>
      <c r="F244" s="256" t="s">
        <v>31</v>
      </c>
      <c r="G244" s="15"/>
    </row>
    <row r="245" spans="1:7">
      <c r="A245" s="256" t="s">
        <v>32</v>
      </c>
      <c r="B245" s="104"/>
      <c r="C245" s="256" t="s">
        <v>32</v>
      </c>
      <c r="D245" s="17"/>
      <c r="E245" s="316"/>
      <c r="G245" s="18"/>
    </row>
    <row r="246" spans="1:7">
      <c r="A246" s="256" t="s">
        <v>31</v>
      </c>
      <c r="B246" s="104"/>
      <c r="C246" s="256" t="s">
        <v>31</v>
      </c>
      <c r="D246" s="17"/>
      <c r="E246" s="316"/>
      <c r="F246" s="256" t="s">
        <v>133</v>
      </c>
      <c r="G246" s="318"/>
    </row>
    <row r="247" spans="1:7">
      <c r="A247" s="256" t="s">
        <v>33</v>
      </c>
      <c r="B247" s="104"/>
      <c r="C247" s="256" t="s">
        <v>33</v>
      </c>
      <c r="D247" s="17"/>
      <c r="E247" s="316"/>
      <c r="G247" s="319"/>
    </row>
    <row r="248" spans="1:7">
      <c r="A248" s="256" t="s">
        <v>34</v>
      </c>
      <c r="B248" s="16"/>
      <c r="C248" s="256" t="s">
        <v>34</v>
      </c>
      <c r="D248" s="17"/>
      <c r="E248" s="316"/>
      <c r="F248" s="256" t="s">
        <v>35</v>
      </c>
      <c r="G248" s="90"/>
    </row>
    <row r="249" spans="1:7">
      <c r="A249" s="256" t="s">
        <v>35</v>
      </c>
      <c r="B249" s="89"/>
      <c r="C249" s="256" t="s">
        <v>35</v>
      </c>
      <c r="D249" s="90"/>
      <c r="E249" s="316"/>
      <c r="G249" s="18"/>
    </row>
    <row r="250" spans="1:7">
      <c r="A250" s="256" t="s">
        <v>36</v>
      </c>
      <c r="B250" s="89"/>
      <c r="C250" s="256" t="s">
        <v>36</v>
      </c>
      <c r="D250" s="90"/>
      <c r="E250" s="316"/>
      <c r="F250" s="256" t="s">
        <v>36</v>
      </c>
      <c r="G250" s="90"/>
    </row>
    <row r="251" spans="1:7">
      <c r="A251" s="256" t="s">
        <v>37</v>
      </c>
      <c r="B251" s="89"/>
      <c r="C251" s="256" t="s">
        <v>37</v>
      </c>
      <c r="D251" s="90"/>
      <c r="E251" s="316"/>
      <c r="G251" s="18"/>
    </row>
    <row r="252" spans="1:7">
      <c r="A252" s="256" t="s">
        <v>38</v>
      </c>
      <c r="B252" s="16"/>
      <c r="C252" s="256" t="s">
        <v>38</v>
      </c>
      <c r="D252" s="17"/>
      <c r="E252" s="316"/>
      <c r="F252" s="256" t="s">
        <v>37</v>
      </c>
      <c r="G252" s="90"/>
    </row>
    <row r="253" spans="1:7">
      <c r="A253" s="257" t="s">
        <v>39</v>
      </c>
      <c r="B253" s="19"/>
      <c r="C253" s="257" t="s">
        <v>39</v>
      </c>
      <c r="D253" s="20"/>
      <c r="E253" s="317"/>
      <c r="F253" s="257"/>
      <c r="G253" s="21"/>
    </row>
    <row r="254" spans="1:7" ht="15.75">
      <c r="A254" s="254" t="str">
        <f ca="1">'Daisy 24'!A1</f>
        <v>Daisy 24</v>
      </c>
      <c r="B254" s="10" t="s">
        <v>114</v>
      </c>
      <c r="C254" s="255" t="s">
        <v>28</v>
      </c>
      <c r="D254" s="11"/>
      <c r="E254" s="315" t="s">
        <v>29</v>
      </c>
      <c r="F254" s="12"/>
      <c r="G254" s="13"/>
    </row>
    <row r="255" spans="1:7">
      <c r="A255" s="320" t="s">
        <v>30</v>
      </c>
      <c r="B255" s="320"/>
      <c r="C255" s="320" t="s">
        <v>134</v>
      </c>
      <c r="D255" s="320"/>
      <c r="E255" s="316"/>
      <c r="F255" s="256" t="s">
        <v>31</v>
      </c>
      <c r="G255" s="15"/>
    </row>
    <row r="256" spans="1:7">
      <c r="A256" s="256" t="s">
        <v>32</v>
      </c>
      <c r="B256" s="104"/>
      <c r="C256" s="256" t="s">
        <v>32</v>
      </c>
      <c r="D256" s="17"/>
      <c r="E256" s="316"/>
      <c r="G256" s="18"/>
    </row>
    <row r="257" spans="1:7">
      <c r="A257" s="256" t="s">
        <v>31</v>
      </c>
      <c r="B257" s="104"/>
      <c r="C257" s="256" t="s">
        <v>31</v>
      </c>
      <c r="D257" s="17"/>
      <c r="E257" s="316"/>
      <c r="F257" s="256" t="s">
        <v>133</v>
      </c>
      <c r="G257" s="318"/>
    </row>
    <row r="258" spans="1:7">
      <c r="A258" s="256" t="s">
        <v>33</v>
      </c>
      <c r="B258" s="104"/>
      <c r="C258" s="256" t="s">
        <v>33</v>
      </c>
      <c r="D258" s="17"/>
      <c r="E258" s="316"/>
      <c r="G258" s="319"/>
    </row>
    <row r="259" spans="1:7">
      <c r="A259" s="256" t="s">
        <v>34</v>
      </c>
      <c r="B259" s="16"/>
      <c r="C259" s="256" t="s">
        <v>34</v>
      </c>
      <c r="D259" s="17"/>
      <c r="E259" s="316"/>
      <c r="F259" s="256" t="s">
        <v>35</v>
      </c>
      <c r="G259" s="90"/>
    </row>
    <row r="260" spans="1:7">
      <c r="A260" s="256" t="s">
        <v>35</v>
      </c>
      <c r="B260" s="89"/>
      <c r="C260" s="256" t="s">
        <v>35</v>
      </c>
      <c r="D260" s="90"/>
      <c r="E260" s="316"/>
      <c r="G260" s="18"/>
    </row>
    <row r="261" spans="1:7">
      <c r="A261" s="256" t="s">
        <v>36</v>
      </c>
      <c r="B261" s="89"/>
      <c r="C261" s="256" t="s">
        <v>36</v>
      </c>
      <c r="D261" s="90"/>
      <c r="E261" s="316"/>
      <c r="F261" s="256" t="s">
        <v>36</v>
      </c>
      <c r="G261" s="90"/>
    </row>
    <row r="262" spans="1:7">
      <c r="A262" s="256" t="s">
        <v>37</v>
      </c>
      <c r="B262" s="89"/>
      <c r="C262" s="256" t="s">
        <v>37</v>
      </c>
      <c r="D262" s="90"/>
      <c r="E262" s="316"/>
      <c r="G262" s="18"/>
    </row>
    <row r="263" spans="1:7">
      <c r="A263" s="256" t="s">
        <v>38</v>
      </c>
      <c r="B263" s="16"/>
      <c r="C263" s="256" t="s">
        <v>38</v>
      </c>
      <c r="D263" s="17"/>
      <c r="E263" s="316"/>
      <c r="F263" s="256" t="s">
        <v>37</v>
      </c>
      <c r="G263" s="90"/>
    </row>
    <row r="264" spans="1:7">
      <c r="A264" s="257" t="s">
        <v>39</v>
      </c>
      <c r="B264" s="19"/>
      <c r="C264" s="257" t="s">
        <v>39</v>
      </c>
      <c r="D264" s="20"/>
      <c r="E264" s="317"/>
      <c r="F264" s="257"/>
      <c r="G264" s="21"/>
    </row>
    <row r="265" spans="1:7" ht="15.75">
      <c r="A265" s="254" t="str">
        <f ca="1">'Daisy 25'!A1</f>
        <v>Daisy 25</v>
      </c>
      <c r="B265" s="10" t="s">
        <v>114</v>
      </c>
      <c r="C265" s="255" t="s">
        <v>28</v>
      </c>
      <c r="D265" s="11"/>
      <c r="E265" s="315" t="s">
        <v>29</v>
      </c>
      <c r="F265" s="12"/>
      <c r="G265" s="13"/>
    </row>
    <row r="266" spans="1:7">
      <c r="A266" s="320" t="s">
        <v>30</v>
      </c>
      <c r="B266" s="320"/>
      <c r="C266" s="320" t="s">
        <v>134</v>
      </c>
      <c r="D266" s="320"/>
      <c r="E266" s="316"/>
      <c r="F266" s="256" t="s">
        <v>31</v>
      </c>
      <c r="G266" s="15"/>
    </row>
    <row r="267" spans="1:7">
      <c r="A267" s="256" t="s">
        <v>32</v>
      </c>
      <c r="B267" s="104"/>
      <c r="C267" s="256" t="s">
        <v>32</v>
      </c>
      <c r="D267" s="17"/>
      <c r="E267" s="316"/>
      <c r="G267" s="18"/>
    </row>
    <row r="268" spans="1:7">
      <c r="A268" s="256" t="s">
        <v>31</v>
      </c>
      <c r="B268" s="104"/>
      <c r="C268" s="256" t="s">
        <v>31</v>
      </c>
      <c r="D268" s="17"/>
      <c r="E268" s="316"/>
      <c r="F268" s="256" t="s">
        <v>133</v>
      </c>
      <c r="G268" s="318"/>
    </row>
    <row r="269" spans="1:7">
      <c r="A269" s="256" t="s">
        <v>33</v>
      </c>
      <c r="B269" s="104"/>
      <c r="C269" s="256" t="s">
        <v>33</v>
      </c>
      <c r="D269" s="17"/>
      <c r="E269" s="316"/>
      <c r="G269" s="319"/>
    </row>
    <row r="270" spans="1:7">
      <c r="A270" s="256" t="s">
        <v>34</v>
      </c>
      <c r="B270" s="16"/>
      <c r="C270" s="256" t="s">
        <v>34</v>
      </c>
      <c r="D270" s="17"/>
      <c r="E270" s="316"/>
      <c r="F270" s="256" t="s">
        <v>35</v>
      </c>
      <c r="G270" s="90"/>
    </row>
    <row r="271" spans="1:7">
      <c r="A271" s="256" t="s">
        <v>35</v>
      </c>
      <c r="B271" s="89"/>
      <c r="C271" s="256" t="s">
        <v>35</v>
      </c>
      <c r="D271" s="90"/>
      <c r="E271" s="316"/>
      <c r="G271" s="18"/>
    </row>
    <row r="272" spans="1:7">
      <c r="A272" s="256" t="s">
        <v>36</v>
      </c>
      <c r="B272" s="89"/>
      <c r="C272" s="256" t="s">
        <v>36</v>
      </c>
      <c r="D272" s="90"/>
      <c r="E272" s="316"/>
      <c r="F272" s="256" t="s">
        <v>36</v>
      </c>
      <c r="G272" s="90"/>
    </row>
    <row r="273" spans="1:7">
      <c r="A273" s="256" t="s">
        <v>37</v>
      </c>
      <c r="B273" s="89"/>
      <c r="C273" s="256" t="s">
        <v>37</v>
      </c>
      <c r="D273" s="90"/>
      <c r="E273" s="316"/>
      <c r="G273" s="18"/>
    </row>
    <row r="274" spans="1:7">
      <c r="A274" s="256" t="s">
        <v>38</v>
      </c>
      <c r="B274" s="16"/>
      <c r="C274" s="256" t="s">
        <v>38</v>
      </c>
      <c r="D274" s="17"/>
      <c r="E274" s="316"/>
      <c r="F274" s="256" t="s">
        <v>37</v>
      </c>
      <c r="G274" s="90"/>
    </row>
    <row r="275" spans="1:7">
      <c r="A275" s="257" t="s">
        <v>39</v>
      </c>
      <c r="B275" s="19"/>
      <c r="C275" s="257" t="s">
        <v>39</v>
      </c>
      <c r="D275" s="20"/>
      <c r="E275" s="317"/>
      <c r="F275" s="257"/>
      <c r="G275" s="21"/>
    </row>
    <row r="276" spans="1:7" ht="15.75">
      <c r="A276" s="254" t="str">
        <f ca="1">'Daisy 26'!A1</f>
        <v>Daisy 26</v>
      </c>
      <c r="B276" s="10" t="s">
        <v>114</v>
      </c>
      <c r="C276" s="255" t="s">
        <v>28</v>
      </c>
      <c r="D276" s="11"/>
      <c r="E276" s="315" t="s">
        <v>29</v>
      </c>
      <c r="F276" s="12"/>
      <c r="G276" s="13"/>
    </row>
    <row r="277" spans="1:7">
      <c r="A277" s="320" t="s">
        <v>30</v>
      </c>
      <c r="B277" s="320"/>
      <c r="C277" s="320" t="s">
        <v>134</v>
      </c>
      <c r="D277" s="320"/>
      <c r="E277" s="316"/>
      <c r="F277" s="256" t="s">
        <v>31</v>
      </c>
      <c r="G277" s="15"/>
    </row>
    <row r="278" spans="1:7">
      <c r="A278" s="256" t="s">
        <v>32</v>
      </c>
      <c r="B278" s="104"/>
      <c r="C278" s="256" t="s">
        <v>32</v>
      </c>
      <c r="D278" s="17"/>
      <c r="E278" s="316"/>
      <c r="G278" s="18"/>
    </row>
    <row r="279" spans="1:7">
      <c r="A279" s="256" t="s">
        <v>31</v>
      </c>
      <c r="B279" s="104"/>
      <c r="C279" s="256" t="s">
        <v>31</v>
      </c>
      <c r="D279" s="17"/>
      <c r="E279" s="316"/>
      <c r="F279" s="256" t="s">
        <v>133</v>
      </c>
      <c r="G279" s="318"/>
    </row>
    <row r="280" spans="1:7">
      <c r="A280" s="256" t="s">
        <v>33</v>
      </c>
      <c r="B280" s="104"/>
      <c r="C280" s="256" t="s">
        <v>33</v>
      </c>
      <c r="D280" s="17"/>
      <c r="E280" s="316"/>
      <c r="G280" s="319"/>
    </row>
    <row r="281" spans="1:7">
      <c r="A281" s="256" t="s">
        <v>34</v>
      </c>
      <c r="B281" s="16"/>
      <c r="C281" s="256" t="s">
        <v>34</v>
      </c>
      <c r="D281" s="17"/>
      <c r="E281" s="316"/>
      <c r="F281" s="256" t="s">
        <v>35</v>
      </c>
      <c r="G281" s="90"/>
    </row>
    <row r="282" spans="1:7">
      <c r="A282" s="256" t="s">
        <v>35</v>
      </c>
      <c r="B282" s="89"/>
      <c r="C282" s="256" t="s">
        <v>35</v>
      </c>
      <c r="D282" s="90"/>
      <c r="E282" s="316"/>
      <c r="G282" s="18"/>
    </row>
    <row r="283" spans="1:7">
      <c r="A283" s="256" t="s">
        <v>36</v>
      </c>
      <c r="B283" s="89"/>
      <c r="C283" s="256" t="s">
        <v>36</v>
      </c>
      <c r="D283" s="90"/>
      <c r="E283" s="316"/>
      <c r="F283" s="256" t="s">
        <v>36</v>
      </c>
      <c r="G283" s="90"/>
    </row>
    <row r="284" spans="1:7">
      <c r="A284" s="256" t="s">
        <v>37</v>
      </c>
      <c r="B284" s="89"/>
      <c r="C284" s="256" t="s">
        <v>37</v>
      </c>
      <c r="D284" s="90"/>
      <c r="E284" s="316"/>
      <c r="G284" s="18"/>
    </row>
    <row r="285" spans="1:7">
      <c r="A285" s="256" t="s">
        <v>38</v>
      </c>
      <c r="B285" s="16"/>
      <c r="C285" s="256" t="s">
        <v>38</v>
      </c>
      <c r="D285" s="17"/>
      <c r="E285" s="316"/>
      <c r="F285" s="256" t="s">
        <v>37</v>
      </c>
      <c r="G285" s="90"/>
    </row>
    <row r="286" spans="1:7">
      <c r="A286" s="257" t="s">
        <v>39</v>
      </c>
      <c r="B286" s="19"/>
      <c r="C286" s="257" t="s">
        <v>39</v>
      </c>
      <c r="D286" s="20"/>
      <c r="E286" s="317"/>
      <c r="F286" s="257"/>
      <c r="G286" s="21"/>
    </row>
    <row r="287" spans="1:7" ht="15.75">
      <c r="A287" s="254" t="str">
        <f ca="1">'Daisy 27'!A1</f>
        <v>Daisy 27</v>
      </c>
      <c r="B287" s="10" t="s">
        <v>114</v>
      </c>
      <c r="C287" s="255" t="s">
        <v>28</v>
      </c>
      <c r="D287" s="11"/>
      <c r="E287" s="315" t="s">
        <v>29</v>
      </c>
      <c r="F287" s="12"/>
      <c r="G287" s="13"/>
    </row>
    <row r="288" spans="1:7">
      <c r="A288" s="320" t="s">
        <v>30</v>
      </c>
      <c r="B288" s="320"/>
      <c r="C288" s="320" t="s">
        <v>134</v>
      </c>
      <c r="D288" s="320"/>
      <c r="E288" s="316"/>
      <c r="F288" s="256" t="s">
        <v>31</v>
      </c>
      <c r="G288" s="15"/>
    </row>
    <row r="289" spans="1:7">
      <c r="A289" s="256" t="s">
        <v>32</v>
      </c>
      <c r="B289" s="104"/>
      <c r="C289" s="256" t="s">
        <v>32</v>
      </c>
      <c r="D289" s="17"/>
      <c r="E289" s="316"/>
      <c r="G289" s="18"/>
    </row>
    <row r="290" spans="1:7">
      <c r="A290" s="256" t="s">
        <v>31</v>
      </c>
      <c r="B290" s="104"/>
      <c r="C290" s="256" t="s">
        <v>31</v>
      </c>
      <c r="D290" s="17"/>
      <c r="E290" s="316"/>
      <c r="F290" s="256" t="s">
        <v>133</v>
      </c>
      <c r="G290" s="318"/>
    </row>
    <row r="291" spans="1:7">
      <c r="A291" s="256" t="s">
        <v>33</v>
      </c>
      <c r="B291" s="104"/>
      <c r="C291" s="256" t="s">
        <v>33</v>
      </c>
      <c r="D291" s="17"/>
      <c r="E291" s="316"/>
      <c r="G291" s="319"/>
    </row>
    <row r="292" spans="1:7">
      <c r="A292" s="256" t="s">
        <v>34</v>
      </c>
      <c r="B292" s="16"/>
      <c r="C292" s="256" t="s">
        <v>34</v>
      </c>
      <c r="D292" s="17"/>
      <c r="E292" s="316"/>
      <c r="F292" s="256" t="s">
        <v>35</v>
      </c>
      <c r="G292" s="90"/>
    </row>
    <row r="293" spans="1:7">
      <c r="A293" s="256" t="s">
        <v>35</v>
      </c>
      <c r="B293" s="89"/>
      <c r="C293" s="256" t="s">
        <v>35</v>
      </c>
      <c r="D293" s="90"/>
      <c r="E293" s="316"/>
      <c r="G293" s="18"/>
    </row>
    <row r="294" spans="1:7">
      <c r="A294" s="256" t="s">
        <v>36</v>
      </c>
      <c r="B294" s="89"/>
      <c r="C294" s="256" t="s">
        <v>36</v>
      </c>
      <c r="D294" s="90"/>
      <c r="E294" s="316"/>
      <c r="F294" s="256" t="s">
        <v>36</v>
      </c>
      <c r="G294" s="90"/>
    </row>
    <row r="295" spans="1:7">
      <c r="A295" s="256" t="s">
        <v>37</v>
      </c>
      <c r="B295" s="89"/>
      <c r="C295" s="256" t="s">
        <v>37</v>
      </c>
      <c r="D295" s="90"/>
      <c r="E295" s="316"/>
      <c r="G295" s="18"/>
    </row>
    <row r="296" spans="1:7">
      <c r="A296" s="256" t="s">
        <v>38</v>
      </c>
      <c r="B296" s="16"/>
      <c r="C296" s="256" t="s">
        <v>38</v>
      </c>
      <c r="D296" s="17"/>
      <c r="E296" s="316"/>
      <c r="F296" s="256" t="s">
        <v>37</v>
      </c>
      <c r="G296" s="90"/>
    </row>
    <row r="297" spans="1:7">
      <c r="A297" s="257" t="s">
        <v>39</v>
      </c>
      <c r="B297" s="19"/>
      <c r="C297" s="257" t="s">
        <v>39</v>
      </c>
      <c r="D297" s="20"/>
      <c r="E297" s="317"/>
      <c r="F297" s="257"/>
      <c r="G297" s="21"/>
    </row>
    <row r="298" spans="1:7" ht="15.75">
      <c r="A298" s="254" t="str">
        <f ca="1">'Daisy 28'!A1</f>
        <v>Daisy 28</v>
      </c>
      <c r="B298" s="10" t="s">
        <v>114</v>
      </c>
      <c r="C298" s="255" t="s">
        <v>28</v>
      </c>
      <c r="D298" s="11"/>
      <c r="E298" s="315" t="s">
        <v>29</v>
      </c>
      <c r="F298" s="12"/>
      <c r="G298" s="13"/>
    </row>
    <row r="299" spans="1:7">
      <c r="A299" s="320" t="s">
        <v>30</v>
      </c>
      <c r="B299" s="320"/>
      <c r="C299" s="320" t="s">
        <v>134</v>
      </c>
      <c r="D299" s="320"/>
      <c r="E299" s="316"/>
      <c r="F299" s="256" t="s">
        <v>31</v>
      </c>
      <c r="G299" s="15"/>
    </row>
    <row r="300" spans="1:7">
      <c r="A300" s="256" t="s">
        <v>32</v>
      </c>
      <c r="B300" s="104"/>
      <c r="C300" s="256" t="s">
        <v>32</v>
      </c>
      <c r="D300" s="17"/>
      <c r="E300" s="316"/>
      <c r="G300" s="18"/>
    </row>
    <row r="301" spans="1:7">
      <c r="A301" s="256" t="s">
        <v>31</v>
      </c>
      <c r="B301" s="104"/>
      <c r="C301" s="256" t="s">
        <v>31</v>
      </c>
      <c r="D301" s="17"/>
      <c r="E301" s="316"/>
      <c r="F301" s="256" t="s">
        <v>133</v>
      </c>
      <c r="G301" s="318"/>
    </row>
    <row r="302" spans="1:7">
      <c r="A302" s="256" t="s">
        <v>33</v>
      </c>
      <c r="B302" s="104"/>
      <c r="C302" s="256" t="s">
        <v>33</v>
      </c>
      <c r="D302" s="17"/>
      <c r="E302" s="316"/>
      <c r="G302" s="319"/>
    </row>
    <row r="303" spans="1:7">
      <c r="A303" s="256" t="s">
        <v>34</v>
      </c>
      <c r="B303" s="16"/>
      <c r="C303" s="256" t="s">
        <v>34</v>
      </c>
      <c r="D303" s="17"/>
      <c r="E303" s="316"/>
      <c r="F303" s="256" t="s">
        <v>35</v>
      </c>
      <c r="G303" s="90"/>
    </row>
    <row r="304" spans="1:7">
      <c r="A304" s="256" t="s">
        <v>35</v>
      </c>
      <c r="B304" s="89"/>
      <c r="C304" s="256" t="s">
        <v>35</v>
      </c>
      <c r="D304" s="90"/>
      <c r="E304" s="316"/>
      <c r="G304" s="18"/>
    </row>
    <row r="305" spans="1:7">
      <c r="A305" s="256" t="s">
        <v>36</v>
      </c>
      <c r="B305" s="89"/>
      <c r="C305" s="256" t="s">
        <v>36</v>
      </c>
      <c r="D305" s="90"/>
      <c r="E305" s="316"/>
      <c r="F305" s="256" t="s">
        <v>36</v>
      </c>
      <c r="G305" s="90"/>
    </row>
    <row r="306" spans="1:7">
      <c r="A306" s="256" t="s">
        <v>37</v>
      </c>
      <c r="B306" s="89"/>
      <c r="C306" s="256" t="s">
        <v>37</v>
      </c>
      <c r="D306" s="90"/>
      <c r="E306" s="316"/>
      <c r="G306" s="18"/>
    </row>
    <row r="307" spans="1:7">
      <c r="A307" s="256" t="s">
        <v>38</v>
      </c>
      <c r="B307" s="16"/>
      <c r="C307" s="256" t="s">
        <v>38</v>
      </c>
      <c r="D307" s="17"/>
      <c r="E307" s="316"/>
      <c r="F307" s="256" t="s">
        <v>37</v>
      </c>
      <c r="G307" s="90"/>
    </row>
    <row r="308" spans="1:7">
      <c r="A308" s="257" t="s">
        <v>39</v>
      </c>
      <c r="B308" s="19"/>
      <c r="C308" s="257" t="s">
        <v>39</v>
      </c>
      <c r="D308" s="20"/>
      <c r="E308" s="317"/>
      <c r="F308" s="257"/>
      <c r="G308" s="21"/>
    </row>
    <row r="309" spans="1:7" ht="15.75">
      <c r="A309" s="254" t="str">
        <f ca="1">'Daisy 29'!A1</f>
        <v>Daisy 29</v>
      </c>
      <c r="B309" s="10" t="s">
        <v>114</v>
      </c>
      <c r="C309" s="255" t="s">
        <v>28</v>
      </c>
      <c r="D309" s="11"/>
      <c r="E309" s="315" t="s">
        <v>29</v>
      </c>
      <c r="F309" s="12"/>
      <c r="G309" s="13"/>
    </row>
    <row r="310" spans="1:7">
      <c r="A310" s="320" t="s">
        <v>30</v>
      </c>
      <c r="B310" s="320"/>
      <c r="C310" s="320" t="s">
        <v>134</v>
      </c>
      <c r="D310" s="320"/>
      <c r="E310" s="316"/>
      <c r="F310" s="256" t="s">
        <v>31</v>
      </c>
      <c r="G310" s="15"/>
    </row>
    <row r="311" spans="1:7">
      <c r="A311" s="256" t="s">
        <v>32</v>
      </c>
      <c r="B311" s="104"/>
      <c r="C311" s="256" t="s">
        <v>32</v>
      </c>
      <c r="D311" s="17"/>
      <c r="E311" s="316"/>
      <c r="G311" s="18"/>
    </row>
    <row r="312" spans="1:7">
      <c r="A312" s="256" t="s">
        <v>31</v>
      </c>
      <c r="B312" s="104"/>
      <c r="C312" s="256" t="s">
        <v>31</v>
      </c>
      <c r="D312" s="17"/>
      <c r="E312" s="316"/>
      <c r="F312" s="256" t="s">
        <v>133</v>
      </c>
      <c r="G312" s="318"/>
    </row>
    <row r="313" spans="1:7">
      <c r="A313" s="256" t="s">
        <v>33</v>
      </c>
      <c r="B313" s="104"/>
      <c r="C313" s="256" t="s">
        <v>33</v>
      </c>
      <c r="D313" s="17"/>
      <c r="E313" s="316"/>
      <c r="G313" s="319"/>
    </row>
    <row r="314" spans="1:7">
      <c r="A314" s="256" t="s">
        <v>34</v>
      </c>
      <c r="B314" s="16"/>
      <c r="C314" s="256" t="s">
        <v>34</v>
      </c>
      <c r="D314" s="17"/>
      <c r="E314" s="316"/>
      <c r="F314" s="256" t="s">
        <v>35</v>
      </c>
      <c r="G314" s="90"/>
    </row>
    <row r="315" spans="1:7">
      <c r="A315" s="256" t="s">
        <v>35</v>
      </c>
      <c r="B315" s="89"/>
      <c r="C315" s="256" t="s">
        <v>35</v>
      </c>
      <c r="D315" s="90"/>
      <c r="E315" s="316"/>
      <c r="G315" s="18"/>
    </row>
    <row r="316" spans="1:7">
      <c r="A316" s="256" t="s">
        <v>36</v>
      </c>
      <c r="B316" s="89"/>
      <c r="C316" s="256" t="s">
        <v>36</v>
      </c>
      <c r="D316" s="90"/>
      <c r="E316" s="316"/>
      <c r="F316" s="256" t="s">
        <v>36</v>
      </c>
      <c r="G316" s="90"/>
    </row>
    <row r="317" spans="1:7">
      <c r="A317" s="256" t="s">
        <v>37</v>
      </c>
      <c r="B317" s="89"/>
      <c r="C317" s="256" t="s">
        <v>37</v>
      </c>
      <c r="D317" s="90"/>
      <c r="E317" s="316"/>
      <c r="G317" s="18"/>
    </row>
    <row r="318" spans="1:7">
      <c r="A318" s="256" t="s">
        <v>38</v>
      </c>
      <c r="B318" s="16"/>
      <c r="C318" s="256" t="s">
        <v>38</v>
      </c>
      <c r="D318" s="17"/>
      <c r="E318" s="316"/>
      <c r="F318" s="256" t="s">
        <v>37</v>
      </c>
      <c r="G318" s="90"/>
    </row>
    <row r="319" spans="1:7">
      <c r="A319" s="257" t="s">
        <v>39</v>
      </c>
      <c r="B319" s="19"/>
      <c r="C319" s="257" t="s">
        <v>39</v>
      </c>
      <c r="D319" s="20"/>
      <c r="E319" s="317"/>
      <c r="F319" s="257"/>
      <c r="G319" s="21"/>
    </row>
    <row r="320" spans="1:7" ht="15.75">
      <c r="A320" s="254" t="str">
        <f ca="1">'Daisy 30'!A1</f>
        <v>Daisy 30</v>
      </c>
      <c r="B320" s="10" t="s">
        <v>114</v>
      </c>
      <c r="C320" s="255" t="s">
        <v>28</v>
      </c>
      <c r="D320" s="11"/>
      <c r="E320" s="315" t="s">
        <v>29</v>
      </c>
      <c r="F320" s="12"/>
      <c r="G320" s="13"/>
    </row>
    <row r="321" spans="1:7">
      <c r="A321" s="320" t="s">
        <v>30</v>
      </c>
      <c r="B321" s="320"/>
      <c r="C321" s="320" t="s">
        <v>134</v>
      </c>
      <c r="D321" s="320"/>
      <c r="E321" s="316"/>
      <c r="F321" s="256" t="s">
        <v>31</v>
      </c>
      <c r="G321" s="15"/>
    </row>
    <row r="322" spans="1:7">
      <c r="A322" s="256" t="s">
        <v>32</v>
      </c>
      <c r="B322" s="104"/>
      <c r="C322" s="256" t="s">
        <v>32</v>
      </c>
      <c r="D322" s="17"/>
      <c r="E322" s="316"/>
      <c r="G322" s="18"/>
    </row>
    <row r="323" spans="1:7">
      <c r="A323" s="256" t="s">
        <v>31</v>
      </c>
      <c r="B323" s="104"/>
      <c r="C323" s="256" t="s">
        <v>31</v>
      </c>
      <c r="D323" s="17"/>
      <c r="E323" s="316"/>
      <c r="F323" s="256" t="s">
        <v>133</v>
      </c>
      <c r="G323" s="318"/>
    </row>
    <row r="324" spans="1:7">
      <c r="A324" s="256" t="s">
        <v>33</v>
      </c>
      <c r="B324" s="104"/>
      <c r="C324" s="256" t="s">
        <v>33</v>
      </c>
      <c r="D324" s="17"/>
      <c r="E324" s="316"/>
      <c r="G324" s="319"/>
    </row>
    <row r="325" spans="1:7">
      <c r="A325" s="256" t="s">
        <v>34</v>
      </c>
      <c r="B325" s="16"/>
      <c r="C325" s="256" t="s">
        <v>34</v>
      </c>
      <c r="D325" s="17"/>
      <c r="E325" s="316"/>
      <c r="F325" s="256" t="s">
        <v>35</v>
      </c>
      <c r="G325" s="90"/>
    </row>
    <row r="326" spans="1:7">
      <c r="A326" s="256" t="s">
        <v>35</v>
      </c>
      <c r="B326" s="89"/>
      <c r="C326" s="256" t="s">
        <v>35</v>
      </c>
      <c r="D326" s="90"/>
      <c r="E326" s="316"/>
      <c r="G326" s="18"/>
    </row>
    <row r="327" spans="1:7">
      <c r="A327" s="256" t="s">
        <v>36</v>
      </c>
      <c r="B327" s="89"/>
      <c r="C327" s="256" t="s">
        <v>36</v>
      </c>
      <c r="D327" s="90"/>
      <c r="E327" s="316"/>
      <c r="F327" s="256" t="s">
        <v>36</v>
      </c>
      <c r="G327" s="90"/>
    </row>
    <row r="328" spans="1:7">
      <c r="A328" s="256" t="s">
        <v>37</v>
      </c>
      <c r="B328" s="89"/>
      <c r="C328" s="256" t="s">
        <v>37</v>
      </c>
      <c r="D328" s="90"/>
      <c r="E328" s="316"/>
      <c r="G328" s="18"/>
    </row>
    <row r="329" spans="1:7">
      <c r="A329" s="256" t="s">
        <v>38</v>
      </c>
      <c r="B329" s="16"/>
      <c r="C329" s="256" t="s">
        <v>38</v>
      </c>
      <c r="D329" s="17"/>
      <c r="E329" s="316"/>
      <c r="F329" s="256" t="s">
        <v>37</v>
      </c>
      <c r="G329" s="90"/>
    </row>
    <row r="330" spans="1:7">
      <c r="A330" s="257" t="s">
        <v>39</v>
      </c>
      <c r="B330" s="19"/>
      <c r="C330" s="257" t="s">
        <v>39</v>
      </c>
      <c r="D330" s="20"/>
      <c r="E330" s="317"/>
      <c r="F330" s="257"/>
      <c r="G330" s="21"/>
    </row>
  </sheetData>
  <sheetProtection password="C45A" sheet="1" objects="1" scenarios="1" selectLockedCells="1"/>
  <protectedRanges>
    <protectedRange sqref="D1:G1 D12:G12 D23:G23 D34:G34 D45:G45 D56:G56 D67:G67 D78:G78 D89:G89 D100:G100 D111:G111 D122:G122 D133:G133 D144:G144 D155:G155 D166:G166 D177:G177 D188:G188 D199:G199 D210:G210 D221:G221 D232:G232 D243:G243 D254:G254 D265:G265 D276:G276 D287:G287 D298:G298 D309:G309 D320:G320" name="Range2"/>
    <protectedRange sqref="B1 B12 B23 B34 B45 B56 B67 B78 B89 B100 B111 B122 B133 B144 B155 B166 B177 B188 B199 B210 B221 B232 B243 B254 B265 B276 B287 B298 B309 B320" name="Range1"/>
  </protectedRanges>
  <mergeCells count="120">
    <mergeCell ref="E320:E330"/>
    <mergeCell ref="A321:B321"/>
    <mergeCell ref="C321:D321"/>
    <mergeCell ref="G323:G324"/>
    <mergeCell ref="E298:E308"/>
    <mergeCell ref="A299:B299"/>
    <mergeCell ref="C299:D299"/>
    <mergeCell ref="G301:G302"/>
    <mergeCell ref="E309:E319"/>
    <mergeCell ref="A310:B310"/>
    <mergeCell ref="C310:D310"/>
    <mergeCell ref="G312:G313"/>
    <mergeCell ref="E276:E286"/>
    <mergeCell ref="A277:B277"/>
    <mergeCell ref="C277:D277"/>
    <mergeCell ref="G279:G280"/>
    <mergeCell ref="E287:E297"/>
    <mergeCell ref="A288:B288"/>
    <mergeCell ref="C288:D288"/>
    <mergeCell ref="G290:G291"/>
    <mergeCell ref="E254:E264"/>
    <mergeCell ref="A255:B255"/>
    <mergeCell ref="C255:D255"/>
    <mergeCell ref="G257:G258"/>
    <mergeCell ref="E265:E275"/>
    <mergeCell ref="A266:B266"/>
    <mergeCell ref="C266:D266"/>
    <mergeCell ref="G268:G269"/>
    <mergeCell ref="E232:E242"/>
    <mergeCell ref="A233:B233"/>
    <mergeCell ref="C233:D233"/>
    <mergeCell ref="G235:G236"/>
    <mergeCell ref="E243:E253"/>
    <mergeCell ref="A244:B244"/>
    <mergeCell ref="C244:D244"/>
    <mergeCell ref="G246:G247"/>
    <mergeCell ref="E210:E220"/>
    <mergeCell ref="A211:B211"/>
    <mergeCell ref="C211:D211"/>
    <mergeCell ref="G213:G214"/>
    <mergeCell ref="E221:E231"/>
    <mergeCell ref="A222:B222"/>
    <mergeCell ref="C222:D222"/>
    <mergeCell ref="G224:G225"/>
    <mergeCell ref="E188:E198"/>
    <mergeCell ref="A189:B189"/>
    <mergeCell ref="C189:D189"/>
    <mergeCell ref="G191:G192"/>
    <mergeCell ref="E199:E209"/>
    <mergeCell ref="A200:B200"/>
    <mergeCell ref="C200:D200"/>
    <mergeCell ref="G202:G203"/>
    <mergeCell ref="E166:E176"/>
    <mergeCell ref="A167:B167"/>
    <mergeCell ref="C167:D167"/>
    <mergeCell ref="G169:G170"/>
    <mergeCell ref="E177:E187"/>
    <mergeCell ref="A178:B178"/>
    <mergeCell ref="C178:D178"/>
    <mergeCell ref="G180:G181"/>
    <mergeCell ref="A2:B2"/>
    <mergeCell ref="C2:D2"/>
    <mergeCell ref="G4:G5"/>
    <mergeCell ref="E1:E11"/>
    <mergeCell ref="A13:B13"/>
    <mergeCell ref="C13:D13"/>
    <mergeCell ref="G15:G16"/>
    <mergeCell ref="A24:B24"/>
    <mergeCell ref="C24:D24"/>
    <mergeCell ref="G26:G27"/>
    <mergeCell ref="A35:B35"/>
    <mergeCell ref="C35:D35"/>
    <mergeCell ref="E12:E22"/>
    <mergeCell ref="E23:E33"/>
    <mergeCell ref="G37:G38"/>
    <mergeCell ref="A46:B46"/>
    <mergeCell ref="C46:D46"/>
    <mergeCell ref="G48:G49"/>
    <mergeCell ref="A57:B57"/>
    <mergeCell ref="C57:D57"/>
    <mergeCell ref="E34:E44"/>
    <mergeCell ref="E45:E55"/>
    <mergeCell ref="G59:G60"/>
    <mergeCell ref="A68:B68"/>
    <mergeCell ref="C68:D68"/>
    <mergeCell ref="G70:G71"/>
    <mergeCell ref="A79:B79"/>
    <mergeCell ref="C79:D79"/>
    <mergeCell ref="E56:E66"/>
    <mergeCell ref="E67:E77"/>
    <mergeCell ref="G81:G82"/>
    <mergeCell ref="E78:E88"/>
    <mergeCell ref="E89:E99"/>
    <mergeCell ref="A90:B90"/>
    <mergeCell ref="C90:D90"/>
    <mergeCell ref="G92:G93"/>
    <mergeCell ref="G136:G137"/>
    <mergeCell ref="E122:E132"/>
    <mergeCell ref="E133:E143"/>
    <mergeCell ref="G103:G104"/>
    <mergeCell ref="A112:B112"/>
    <mergeCell ref="C112:D112"/>
    <mergeCell ref="G114:G115"/>
    <mergeCell ref="A123:B123"/>
    <mergeCell ref="C123:D123"/>
    <mergeCell ref="E100:E110"/>
    <mergeCell ref="E111:E121"/>
    <mergeCell ref="A101:B101"/>
    <mergeCell ref="C101:D101"/>
    <mergeCell ref="G125:G126"/>
    <mergeCell ref="A134:B134"/>
    <mergeCell ref="C134:D134"/>
    <mergeCell ref="E155:E165"/>
    <mergeCell ref="E144:E154"/>
    <mergeCell ref="G147:G148"/>
    <mergeCell ref="A156:B156"/>
    <mergeCell ref="C156:D156"/>
    <mergeCell ref="G158:G159"/>
    <mergeCell ref="A145:B145"/>
    <mergeCell ref="C145:D145"/>
  </mergeCells>
  <pageMargins left="0.75" right="0.75" top="1" bottom="0.5" header="0.25" footer="0.25"/>
  <pageSetup fitToHeight="0" orientation="landscape" horizontalDpi="300" verticalDpi="300" r:id="rId1"/>
  <headerFooter>
    <oddHeader>&amp;C&amp;"Arial,Bold"&amp;14DaisyTrax
&amp;12Parent Contact Information - &amp;D</oddHeader>
    <oddFooter>&amp;CPage &amp;P</oddFooter>
  </headerFooter>
  <rowBreaks count="9" manualBreakCount="9">
    <brk id="33" max="16383" man="1"/>
    <brk id="66" max="16383" man="1"/>
    <brk id="99" max="16383" man="1"/>
    <brk id="132" max="16383" man="1"/>
    <brk id="165" max="16383" man="1"/>
    <brk id="198" max="16383" man="1"/>
    <brk id="231" max="16383" man="1"/>
    <brk id="264" max="16383" man="1"/>
    <brk id="297" max="16383"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enableFormatConditionsCalculation="0">
    <tabColor rgb="FF92D050"/>
    <pageSetUpPr fitToPage="1"/>
  </sheetPr>
  <dimension ref="A1:AQ18"/>
  <sheetViews>
    <sheetView showGridLines="0" zoomScaleNormal="100" workbookViewId="0">
      <selection activeCell="D6" sqref="D6"/>
    </sheetView>
  </sheetViews>
  <sheetFormatPr defaultRowHeight="12.75"/>
  <cols>
    <col min="1" max="1" width="2.5703125" style="3" customWidth="1"/>
    <col min="2" max="3" width="17.7109375" style="3" customWidth="1"/>
    <col min="4" max="43" width="3.28515625" style="3" customWidth="1"/>
    <col min="44" max="16384" width="9.140625" style="3"/>
  </cols>
  <sheetData>
    <row r="1" spans="1:43" ht="15.75" customHeight="1">
      <c r="A1" s="108"/>
      <c r="B1" s="109" t="s">
        <v>55</v>
      </c>
      <c r="C1" s="110">
        <f>Instructions!E3</f>
        <v>0</v>
      </c>
      <c r="D1" s="325" t="str">
        <f ca="1">'Daisy 1'!$A1</f>
        <v>Daisy 1</v>
      </c>
      <c r="E1" s="325" t="str">
        <f ca="1">'Daisy 2'!$A1</f>
        <v>Daisy 2</v>
      </c>
      <c r="F1" s="325" t="str">
        <f ca="1">'Daisy 3'!$A1</f>
        <v>Daisy 3</v>
      </c>
      <c r="G1" s="325" t="str">
        <f ca="1">'Daisy 4'!$A1</f>
        <v>Daisy 4</v>
      </c>
      <c r="H1" s="325" t="str">
        <f ca="1">'Daisy 5'!$A1</f>
        <v>Daisy 5</v>
      </c>
      <c r="I1" s="325" t="str">
        <f ca="1">'Daisy 6'!$A1</f>
        <v>Daisy 6</v>
      </c>
      <c r="J1" s="325" t="str">
        <f ca="1">'Daisy 7'!$A1</f>
        <v>Daisy 7</v>
      </c>
      <c r="K1" s="325" t="str">
        <f ca="1">'Daisy 8'!$A1</f>
        <v>Daisy 8</v>
      </c>
      <c r="L1" s="325" t="str">
        <f ca="1">'Daisy 9'!$A1</f>
        <v>Daisy 9</v>
      </c>
      <c r="M1" s="325" t="str">
        <f ca="1">'Daisy 10'!$A1</f>
        <v>Daisy 10</v>
      </c>
      <c r="N1" s="325" t="str">
        <f ca="1">'Daisy 11'!$A1</f>
        <v>Daisy 11</v>
      </c>
      <c r="O1" s="325" t="str">
        <f ca="1">'Daisy 12'!$A1</f>
        <v>Daisy 12</v>
      </c>
      <c r="P1" s="325" t="str">
        <f ca="1">'Daisy 13'!$A1</f>
        <v>Daisy 13</v>
      </c>
      <c r="Q1" s="325" t="str">
        <f ca="1">'Daisy 14'!$A1</f>
        <v>Daisy 14</v>
      </c>
      <c r="R1" s="325" t="str">
        <f ca="1">'Daisy 15'!$A1</f>
        <v>Daisy 15</v>
      </c>
      <c r="S1" s="325" t="str">
        <f ca="1">'Daisy 16'!$A1</f>
        <v>Daisy 16</v>
      </c>
      <c r="T1" s="325" t="str">
        <f ca="1">'Daisy 17'!$A1</f>
        <v>Daisy 17</v>
      </c>
      <c r="U1" s="325" t="str">
        <f ca="1">'Daisy 18'!$A1</f>
        <v>Daisy 18</v>
      </c>
      <c r="V1" s="325" t="str">
        <f ca="1">'Daisy 19'!$A1</f>
        <v>Daisy 19</v>
      </c>
      <c r="W1" s="325" t="str">
        <f ca="1">'Daisy 20'!$A1</f>
        <v>Daisy 20</v>
      </c>
      <c r="X1" s="325" t="str">
        <f ca="1">'Daisy 21'!$A1</f>
        <v>Daisy 21</v>
      </c>
      <c r="Y1" s="325" t="str">
        <f ca="1">'Daisy 22'!$A1</f>
        <v>Daisy 22</v>
      </c>
      <c r="Z1" s="325" t="str">
        <f ca="1">'Daisy 23'!$A1</f>
        <v>Daisy 23</v>
      </c>
      <c r="AA1" s="325" t="str">
        <f ca="1">'Daisy 24'!$A1</f>
        <v>Daisy 24</v>
      </c>
      <c r="AB1" s="325" t="str">
        <f ca="1">'Daisy 25'!$A1</f>
        <v>Daisy 25</v>
      </c>
      <c r="AC1" s="325" t="str">
        <f ca="1">'Daisy 26'!$A1</f>
        <v>Daisy 26</v>
      </c>
      <c r="AD1" s="325" t="str">
        <f ca="1">'Daisy 27'!$A1</f>
        <v>Daisy 27</v>
      </c>
      <c r="AE1" s="325" t="str">
        <f ca="1">'Daisy 28'!$A1</f>
        <v>Daisy 28</v>
      </c>
      <c r="AF1" s="325" t="str">
        <f ca="1">'Daisy 29'!$A1</f>
        <v>Daisy 29</v>
      </c>
      <c r="AG1" s="325" t="str">
        <f ca="1">'Daisy 30'!$A1</f>
        <v>Daisy 30</v>
      </c>
      <c r="AH1" s="336" t="s">
        <v>80</v>
      </c>
      <c r="AI1" s="336" t="s">
        <v>81</v>
      </c>
      <c r="AJ1" s="336" t="s">
        <v>82</v>
      </c>
      <c r="AK1" s="336" t="s">
        <v>83</v>
      </c>
      <c r="AL1" s="336" t="s">
        <v>84</v>
      </c>
      <c r="AM1" s="336" t="s">
        <v>85</v>
      </c>
      <c r="AN1" s="338" t="s">
        <v>86</v>
      </c>
      <c r="AO1" s="336" t="s">
        <v>226</v>
      </c>
      <c r="AP1" s="336" t="s">
        <v>227</v>
      </c>
      <c r="AQ1" s="338" t="s">
        <v>228</v>
      </c>
    </row>
    <row r="2" spans="1:43" ht="15">
      <c r="A2" s="18"/>
      <c r="B2" s="111" t="s">
        <v>42</v>
      </c>
      <c r="C2" s="112">
        <f>Instructions!E5</f>
        <v>0</v>
      </c>
      <c r="D2" s="325"/>
      <c r="E2" s="325"/>
      <c r="F2" s="325"/>
      <c r="G2" s="325"/>
      <c r="H2" s="325"/>
      <c r="I2" s="325"/>
      <c r="J2" s="325"/>
      <c r="K2" s="325"/>
      <c r="L2" s="325"/>
      <c r="M2" s="325"/>
      <c r="N2" s="325"/>
      <c r="O2" s="325"/>
      <c r="P2" s="325"/>
      <c r="Q2" s="325"/>
      <c r="R2" s="325"/>
      <c r="S2" s="325"/>
      <c r="T2" s="325"/>
      <c r="U2" s="325"/>
      <c r="V2" s="325"/>
      <c r="W2" s="325"/>
      <c r="X2" s="325"/>
      <c r="Y2" s="325"/>
      <c r="Z2" s="325"/>
      <c r="AA2" s="325"/>
      <c r="AB2" s="325"/>
      <c r="AC2" s="325"/>
      <c r="AD2" s="325"/>
      <c r="AE2" s="325"/>
      <c r="AF2" s="325"/>
      <c r="AG2" s="325"/>
      <c r="AH2" s="336"/>
      <c r="AI2" s="336"/>
      <c r="AJ2" s="336"/>
      <c r="AK2" s="336"/>
      <c r="AL2" s="336"/>
      <c r="AM2" s="336"/>
      <c r="AN2" s="338"/>
      <c r="AO2" s="336"/>
      <c r="AP2" s="336"/>
      <c r="AQ2" s="338"/>
    </row>
    <row r="3" spans="1:43">
      <c r="A3" s="328"/>
      <c r="B3" s="328"/>
      <c r="C3" s="329"/>
      <c r="D3" s="325"/>
      <c r="E3" s="325"/>
      <c r="F3" s="325"/>
      <c r="G3" s="325"/>
      <c r="H3" s="325"/>
      <c r="I3" s="325"/>
      <c r="J3" s="325"/>
      <c r="K3" s="325"/>
      <c r="L3" s="325"/>
      <c r="M3" s="325"/>
      <c r="N3" s="325"/>
      <c r="O3" s="325"/>
      <c r="P3" s="325"/>
      <c r="Q3" s="325"/>
      <c r="R3" s="325"/>
      <c r="S3" s="325"/>
      <c r="T3" s="325"/>
      <c r="U3" s="325"/>
      <c r="V3" s="325"/>
      <c r="W3" s="325"/>
      <c r="X3" s="325"/>
      <c r="Y3" s="325"/>
      <c r="Z3" s="325"/>
      <c r="AA3" s="325"/>
      <c r="AB3" s="325"/>
      <c r="AC3" s="325"/>
      <c r="AD3" s="325"/>
      <c r="AE3" s="325"/>
      <c r="AF3" s="325"/>
      <c r="AG3" s="325"/>
      <c r="AH3" s="336"/>
      <c r="AI3" s="336"/>
      <c r="AJ3" s="336"/>
      <c r="AK3" s="336"/>
      <c r="AL3" s="336"/>
      <c r="AM3" s="336"/>
      <c r="AN3" s="338"/>
      <c r="AO3" s="336"/>
      <c r="AP3" s="336"/>
      <c r="AQ3" s="338"/>
    </row>
    <row r="4" spans="1:43" ht="12.75" customHeight="1">
      <c r="A4" s="332" t="s">
        <v>117</v>
      </c>
      <c r="B4" s="332"/>
      <c r="C4" s="333"/>
      <c r="D4" s="326"/>
      <c r="E4" s="326"/>
      <c r="F4" s="326"/>
      <c r="G4" s="326"/>
      <c r="H4" s="326"/>
      <c r="I4" s="326"/>
      <c r="J4" s="326"/>
      <c r="K4" s="326"/>
      <c r="L4" s="326"/>
      <c r="M4" s="326"/>
      <c r="N4" s="326"/>
      <c r="O4" s="326"/>
      <c r="P4" s="326"/>
      <c r="Q4" s="326"/>
      <c r="R4" s="326"/>
      <c r="S4" s="326"/>
      <c r="T4" s="326"/>
      <c r="U4" s="326"/>
      <c r="V4" s="326"/>
      <c r="W4" s="326"/>
      <c r="X4" s="326"/>
      <c r="Y4" s="326"/>
      <c r="Z4" s="326"/>
      <c r="AA4" s="326"/>
      <c r="AB4" s="326"/>
      <c r="AC4" s="326"/>
      <c r="AD4" s="326"/>
      <c r="AE4" s="326"/>
      <c r="AF4" s="326"/>
      <c r="AG4" s="326"/>
      <c r="AH4" s="337"/>
      <c r="AI4" s="337"/>
      <c r="AJ4" s="337"/>
      <c r="AK4" s="337"/>
      <c r="AL4" s="337"/>
      <c r="AM4" s="337"/>
      <c r="AN4" s="339"/>
      <c r="AO4" s="337"/>
      <c r="AP4" s="337"/>
      <c r="AQ4" s="339"/>
    </row>
    <row r="5" spans="1:43" ht="20.25" customHeight="1">
      <c r="A5" s="25"/>
      <c r="B5" s="152"/>
      <c r="C5" s="152"/>
      <c r="D5" s="153"/>
      <c r="E5" s="152"/>
      <c r="F5" s="152"/>
      <c r="G5" s="152"/>
      <c r="H5" s="152"/>
      <c r="I5" s="152"/>
      <c r="J5" s="152"/>
      <c r="K5" s="152"/>
      <c r="L5" s="152"/>
      <c r="M5" s="152"/>
      <c r="N5" s="152"/>
      <c r="O5" s="152"/>
      <c r="P5" s="152"/>
      <c r="Q5" s="152"/>
      <c r="R5" s="152"/>
      <c r="S5" s="153"/>
      <c r="T5" s="152"/>
      <c r="U5" s="152"/>
      <c r="V5" s="152"/>
      <c r="W5" s="152"/>
      <c r="X5" s="152"/>
      <c r="Y5" s="152"/>
      <c r="Z5" s="152"/>
      <c r="AA5" s="152"/>
      <c r="AB5" s="152"/>
      <c r="AC5" s="152"/>
      <c r="AD5" s="152"/>
      <c r="AE5" s="152"/>
      <c r="AF5" s="152"/>
      <c r="AG5" s="152"/>
      <c r="AH5" s="152"/>
      <c r="AI5" s="152"/>
      <c r="AJ5" s="152"/>
      <c r="AK5" s="152"/>
      <c r="AL5" s="152"/>
      <c r="AM5" s="152"/>
      <c r="AN5" s="152"/>
      <c r="AO5" s="152"/>
      <c r="AP5" s="152"/>
      <c r="AQ5" s="152"/>
    </row>
    <row r="6" spans="1:43">
      <c r="A6" s="113">
        <v>1</v>
      </c>
      <c r="B6" s="327" t="s">
        <v>87</v>
      </c>
      <c r="C6" s="327"/>
      <c r="D6" s="22"/>
      <c r="E6" s="22"/>
      <c r="F6" s="22"/>
      <c r="G6" s="22"/>
      <c r="H6" s="22"/>
      <c r="I6" s="22"/>
      <c r="J6" s="22"/>
      <c r="K6" s="22"/>
      <c r="L6" s="22"/>
      <c r="M6" s="22"/>
      <c r="N6" s="22"/>
      <c r="O6" s="22"/>
      <c r="P6" s="22"/>
      <c r="Q6" s="22"/>
      <c r="R6" s="22"/>
      <c r="S6" s="22"/>
      <c r="T6" s="22"/>
      <c r="U6" s="22"/>
      <c r="V6" s="22"/>
      <c r="W6" s="22"/>
      <c r="X6" s="22"/>
      <c r="Y6" s="22"/>
      <c r="Z6" s="22"/>
      <c r="AA6" s="22"/>
      <c r="AB6" s="22"/>
      <c r="AC6" s="22"/>
      <c r="AD6" s="22"/>
      <c r="AE6" s="22"/>
      <c r="AF6" s="22"/>
      <c r="AG6" s="22"/>
      <c r="AH6" s="284"/>
      <c r="AI6" s="284"/>
      <c r="AJ6" s="284"/>
      <c r="AK6" s="284"/>
      <c r="AL6" s="284"/>
      <c r="AM6" s="284"/>
      <c r="AN6" s="284"/>
      <c r="AO6" s="284"/>
      <c r="AP6" s="284"/>
      <c r="AQ6" s="284"/>
    </row>
    <row r="7" spans="1:43">
      <c r="A7" s="113">
        <v>2</v>
      </c>
      <c r="B7" s="327" t="s">
        <v>111</v>
      </c>
      <c r="C7" s="327"/>
      <c r="D7" s="22"/>
      <c r="E7" s="22"/>
      <c r="F7" s="22"/>
      <c r="G7" s="22"/>
      <c r="H7" s="22"/>
      <c r="I7" s="22"/>
      <c r="J7" s="22"/>
      <c r="K7" s="22"/>
      <c r="L7" s="22"/>
      <c r="M7" s="22"/>
      <c r="N7" s="22"/>
      <c r="O7" s="22"/>
      <c r="P7" s="22"/>
      <c r="Q7" s="22"/>
      <c r="R7" s="22"/>
      <c r="S7" s="22"/>
      <c r="T7" s="22"/>
      <c r="U7" s="22"/>
      <c r="V7" s="22"/>
      <c r="W7" s="22"/>
      <c r="X7" s="22"/>
      <c r="Y7" s="22"/>
      <c r="Z7" s="22"/>
      <c r="AA7" s="22"/>
      <c r="AB7" s="22"/>
      <c r="AC7" s="22"/>
      <c r="AD7" s="22"/>
      <c r="AE7" s="22"/>
      <c r="AF7" s="22"/>
      <c r="AG7" s="22"/>
      <c r="AH7" s="284"/>
      <c r="AI7" s="284"/>
      <c r="AJ7" s="284"/>
      <c r="AK7" s="284"/>
      <c r="AL7" s="284"/>
      <c r="AM7" s="284"/>
      <c r="AN7" s="284"/>
      <c r="AO7" s="284"/>
      <c r="AP7" s="284"/>
      <c r="AQ7" s="284"/>
    </row>
    <row r="8" spans="1:43">
      <c r="A8" s="113">
        <v>3</v>
      </c>
      <c r="B8" s="327" t="s">
        <v>112</v>
      </c>
      <c r="C8" s="327"/>
      <c r="D8" s="22"/>
      <c r="E8" s="22"/>
      <c r="F8" s="22"/>
      <c r="G8" s="22"/>
      <c r="H8" s="22"/>
      <c r="I8" s="22"/>
      <c r="J8" s="22"/>
      <c r="K8" s="22"/>
      <c r="L8" s="22"/>
      <c r="M8" s="22"/>
      <c r="N8" s="22"/>
      <c r="O8" s="22"/>
      <c r="P8" s="22"/>
      <c r="Q8" s="22"/>
      <c r="R8" s="22"/>
      <c r="S8" s="22"/>
      <c r="T8" s="22"/>
      <c r="U8" s="22"/>
      <c r="V8" s="22"/>
      <c r="W8" s="22"/>
      <c r="X8" s="22"/>
      <c r="Y8" s="22"/>
      <c r="Z8" s="22"/>
      <c r="AA8" s="22"/>
      <c r="AB8" s="22"/>
      <c r="AC8" s="22"/>
      <c r="AD8" s="22"/>
      <c r="AE8" s="22"/>
      <c r="AF8" s="22"/>
      <c r="AG8" s="22"/>
      <c r="AH8" s="74"/>
      <c r="AI8" s="75"/>
      <c r="AJ8" s="75"/>
      <c r="AK8" s="75"/>
      <c r="AL8" s="75"/>
      <c r="AM8" s="75"/>
      <c r="AN8" s="75"/>
      <c r="AO8" s="75"/>
      <c r="AP8" s="75"/>
      <c r="AQ8" s="75"/>
    </row>
    <row r="9" spans="1:43">
      <c r="A9" s="113">
        <v>4</v>
      </c>
      <c r="B9" s="330" t="s">
        <v>113</v>
      </c>
      <c r="C9" s="331"/>
      <c r="D9" s="22"/>
      <c r="E9" s="22"/>
      <c r="F9" s="22"/>
      <c r="G9" s="22"/>
      <c r="H9" s="22"/>
      <c r="I9" s="22"/>
      <c r="J9" s="22"/>
      <c r="K9" s="22"/>
      <c r="L9" s="22"/>
      <c r="M9" s="22"/>
      <c r="N9" s="22"/>
      <c r="O9" s="22"/>
      <c r="P9" s="22"/>
      <c r="Q9" s="22"/>
      <c r="R9" s="22"/>
      <c r="S9" s="22"/>
      <c r="T9" s="22"/>
      <c r="U9" s="22"/>
      <c r="V9" s="22"/>
      <c r="W9" s="22"/>
      <c r="X9" s="22"/>
      <c r="Y9" s="22"/>
      <c r="Z9" s="22"/>
      <c r="AA9" s="22"/>
      <c r="AB9" s="22"/>
      <c r="AC9" s="22"/>
      <c r="AD9" s="22"/>
      <c r="AE9" s="22"/>
      <c r="AF9" s="22"/>
      <c r="AG9" s="22"/>
      <c r="AH9" s="76"/>
      <c r="AI9" s="77"/>
      <c r="AJ9" s="77"/>
      <c r="AK9" s="77"/>
      <c r="AL9" s="77"/>
      <c r="AM9" s="77"/>
      <c r="AN9" s="77"/>
      <c r="AO9" s="77"/>
      <c r="AP9" s="77"/>
      <c r="AQ9" s="77"/>
    </row>
    <row r="10" spans="1:43" ht="13.5" thickBot="1">
      <c r="A10" s="113">
        <v>5</v>
      </c>
      <c r="B10" s="330" t="s">
        <v>88</v>
      </c>
      <c r="C10" s="331"/>
      <c r="D10" s="22"/>
      <c r="E10" s="22"/>
      <c r="F10" s="22"/>
      <c r="G10" s="22"/>
      <c r="H10" s="22"/>
      <c r="I10" s="22"/>
      <c r="J10" s="22"/>
      <c r="K10" s="22"/>
      <c r="L10" s="22"/>
      <c r="M10" s="22"/>
      <c r="N10" s="22"/>
      <c r="O10" s="22"/>
      <c r="P10" s="22"/>
      <c r="Q10" s="22"/>
      <c r="R10" s="22"/>
      <c r="S10" s="22"/>
      <c r="T10" s="22"/>
      <c r="U10" s="22"/>
      <c r="V10" s="22"/>
      <c r="W10" s="22"/>
      <c r="X10" s="22"/>
      <c r="Y10" s="22"/>
      <c r="Z10" s="22"/>
      <c r="AA10" s="22"/>
      <c r="AB10" s="22"/>
      <c r="AC10" s="22"/>
      <c r="AD10" s="22"/>
      <c r="AE10" s="22"/>
      <c r="AF10" s="22"/>
      <c r="AG10" s="22"/>
      <c r="AH10" s="284"/>
      <c r="AI10" s="284"/>
      <c r="AJ10" s="284"/>
      <c r="AK10" s="284"/>
      <c r="AL10" s="284"/>
      <c r="AM10" s="284"/>
      <c r="AN10" s="284"/>
      <c r="AO10" s="284"/>
      <c r="AP10" s="284"/>
      <c r="AQ10" s="284"/>
    </row>
    <row r="11" spans="1:43" ht="13.5" thickBot="1">
      <c r="B11" s="324" t="s">
        <v>54</v>
      </c>
      <c r="C11" s="324"/>
      <c r="D11" s="114" t="str">
        <f>IF(COUNTIF(D6:D10,"A")=5,"C",IF(COUNTIF(D6:D10,"A")&gt;0,"P"," "))</f>
        <v xml:space="preserve"> </v>
      </c>
      <c r="E11" s="114" t="str">
        <f t="shared" ref="E11:O11" si="0">IF(COUNTIF(E6:E10,"A")=5,"C",IF(COUNTIF(E6:E10,"A")&gt;0,"P"," "))</f>
        <v xml:space="preserve"> </v>
      </c>
      <c r="F11" s="114" t="str">
        <f t="shared" si="0"/>
        <v xml:space="preserve"> </v>
      </c>
      <c r="G11" s="114" t="str">
        <f t="shared" si="0"/>
        <v xml:space="preserve"> </v>
      </c>
      <c r="H11" s="114" t="str">
        <f t="shared" si="0"/>
        <v xml:space="preserve"> </v>
      </c>
      <c r="I11" s="114" t="str">
        <f t="shared" si="0"/>
        <v xml:space="preserve"> </v>
      </c>
      <c r="J11" s="114" t="str">
        <f t="shared" si="0"/>
        <v xml:space="preserve"> </v>
      </c>
      <c r="K11" s="114" t="str">
        <f t="shared" si="0"/>
        <v xml:space="preserve"> </v>
      </c>
      <c r="L11" s="114" t="str">
        <f t="shared" si="0"/>
        <v xml:space="preserve"> </v>
      </c>
      <c r="M11" s="114" t="str">
        <f t="shared" si="0"/>
        <v xml:space="preserve"> </v>
      </c>
      <c r="N11" s="114" t="str">
        <f t="shared" si="0"/>
        <v xml:space="preserve"> </v>
      </c>
      <c r="O11" s="114" t="str">
        <f t="shared" si="0"/>
        <v xml:space="preserve"> </v>
      </c>
      <c r="P11" s="114" t="str">
        <f t="shared" ref="P11:R11" si="1">IF(COUNTIF(P6:P10,"A")=5,"C",IF(COUNTIF(P6:P10,"A")&gt;0,"P"," "))</f>
        <v xml:space="preserve"> </v>
      </c>
      <c r="Q11" s="114" t="str">
        <f t="shared" si="1"/>
        <v xml:space="preserve"> </v>
      </c>
      <c r="R11" s="114" t="str">
        <f t="shared" si="1"/>
        <v xml:space="preserve"> </v>
      </c>
      <c r="S11" s="114" t="str">
        <f>IF(COUNTIF(S6:S10,"A")=5,"C",IF(COUNTIF(S6:S10,"A")&gt;0,"P"," "))</f>
        <v xml:space="preserve"> </v>
      </c>
      <c r="T11" s="114" t="str">
        <f t="shared" ref="T11:AG11" si="2">IF(COUNTIF(T6:T10,"A")=5,"C",IF(COUNTIF(T6:T10,"A")&gt;0,"P"," "))</f>
        <v xml:space="preserve"> </v>
      </c>
      <c r="U11" s="114" t="str">
        <f t="shared" si="2"/>
        <v xml:space="preserve"> </v>
      </c>
      <c r="V11" s="114" t="str">
        <f t="shared" si="2"/>
        <v xml:space="preserve"> </v>
      </c>
      <c r="W11" s="114" t="str">
        <f t="shared" si="2"/>
        <v xml:space="preserve"> </v>
      </c>
      <c r="X11" s="114" t="str">
        <f t="shared" si="2"/>
        <v xml:space="preserve"> </v>
      </c>
      <c r="Y11" s="114" t="str">
        <f t="shared" si="2"/>
        <v xml:space="preserve"> </v>
      </c>
      <c r="Z11" s="114" t="str">
        <f t="shared" si="2"/>
        <v xml:space="preserve"> </v>
      </c>
      <c r="AA11" s="114" t="str">
        <f t="shared" si="2"/>
        <v xml:space="preserve"> </v>
      </c>
      <c r="AB11" s="114" t="str">
        <f t="shared" si="2"/>
        <v xml:space="preserve"> </v>
      </c>
      <c r="AC11" s="114" t="str">
        <f t="shared" si="2"/>
        <v xml:space="preserve"> </v>
      </c>
      <c r="AD11" s="114" t="str">
        <f t="shared" si="2"/>
        <v xml:space="preserve"> </v>
      </c>
      <c r="AE11" s="114" t="str">
        <f t="shared" si="2"/>
        <v xml:space="preserve"> </v>
      </c>
      <c r="AF11" s="114" t="str">
        <f t="shared" si="2"/>
        <v xml:space="preserve"> </v>
      </c>
      <c r="AG11" s="114" t="str">
        <f t="shared" si="2"/>
        <v xml:space="preserve"> </v>
      </c>
      <c r="AH11" s="114" t="str">
        <f>IF(COUNTIF(AH6:AH10,"A")=3,"C",IF(COUNTIF(AH6:AH10,"A")&gt;0,"P"," "))</f>
        <v xml:space="preserve"> </v>
      </c>
      <c r="AI11" s="114" t="str">
        <f t="shared" ref="AI11:AQ11" si="3">IF(COUNTIF(AI6:AI10,"A")=3,"C",IF(COUNTIF(AI6:AI10,"A")&gt;0,"P"," "))</f>
        <v xml:space="preserve"> </v>
      </c>
      <c r="AJ11" s="114" t="str">
        <f t="shared" si="3"/>
        <v xml:space="preserve"> </v>
      </c>
      <c r="AK11" s="114" t="str">
        <f t="shared" si="3"/>
        <v xml:space="preserve"> </v>
      </c>
      <c r="AL11" s="114" t="str">
        <f t="shared" ref="AL11:AN11" si="4">IF(COUNTIF(AL6:AL10,"A")=3,"C",IF(COUNTIF(AL6:AL10,"A")&gt;0,"P"," "))</f>
        <v xml:space="preserve"> </v>
      </c>
      <c r="AM11" s="114" t="str">
        <f t="shared" si="4"/>
        <v xml:space="preserve"> </v>
      </c>
      <c r="AN11" s="114" t="str">
        <f t="shared" si="4"/>
        <v xml:space="preserve"> </v>
      </c>
      <c r="AO11" s="114" t="str">
        <f t="shared" si="3"/>
        <v xml:space="preserve"> </v>
      </c>
      <c r="AP11" s="114" t="str">
        <f t="shared" si="3"/>
        <v xml:space="preserve"> </v>
      </c>
      <c r="AQ11" s="114" t="str">
        <f t="shared" si="3"/>
        <v xml:space="preserve"> </v>
      </c>
    </row>
    <row r="12" spans="1:43" ht="20.25" customHeight="1">
      <c r="A12" s="115"/>
      <c r="B12" s="334"/>
      <c r="C12" s="334"/>
      <c r="D12" s="335"/>
      <c r="E12" s="334"/>
      <c r="F12" s="334"/>
      <c r="G12" s="334"/>
      <c r="H12" s="334"/>
      <c r="I12" s="334"/>
      <c r="J12" s="334"/>
      <c r="K12" s="334"/>
      <c r="L12" s="334"/>
      <c r="M12" s="334"/>
      <c r="N12" s="334"/>
      <c r="O12" s="334"/>
      <c r="P12" s="334"/>
      <c r="Q12" s="334"/>
      <c r="R12" s="334"/>
      <c r="S12" s="334"/>
      <c r="T12" s="334"/>
      <c r="U12" s="334"/>
      <c r="V12" s="334"/>
      <c r="W12" s="334"/>
      <c r="X12" s="334"/>
      <c r="Y12" s="334"/>
      <c r="Z12" s="334"/>
      <c r="AA12" s="334"/>
      <c r="AB12" s="334"/>
      <c r="AC12" s="334"/>
      <c r="AD12" s="334"/>
      <c r="AE12" s="334"/>
      <c r="AF12" s="334"/>
      <c r="AG12" s="334"/>
      <c r="AH12" s="334"/>
      <c r="AI12" s="334"/>
      <c r="AJ12" s="334"/>
      <c r="AK12" s="334"/>
      <c r="AL12" s="334"/>
      <c r="AM12" s="334"/>
      <c r="AN12" s="334"/>
      <c r="AO12" s="334"/>
      <c r="AP12" s="334"/>
      <c r="AQ12" s="334"/>
    </row>
    <row r="13" spans="1:43">
      <c r="A13" s="113">
        <v>1</v>
      </c>
      <c r="B13" s="327" t="s">
        <v>87</v>
      </c>
      <c r="C13" s="327"/>
      <c r="D13" s="22"/>
      <c r="E13" s="22"/>
      <c r="F13" s="22"/>
      <c r="G13" s="22"/>
      <c r="H13" s="22"/>
      <c r="I13" s="22"/>
      <c r="J13" s="22"/>
      <c r="K13" s="22"/>
      <c r="L13" s="22"/>
      <c r="M13" s="22"/>
      <c r="N13" s="22"/>
      <c r="O13" s="22"/>
      <c r="P13" s="22"/>
      <c r="Q13" s="22"/>
      <c r="R13" s="22"/>
      <c r="S13" s="22"/>
      <c r="T13" s="22"/>
      <c r="U13" s="22"/>
      <c r="V13" s="22"/>
      <c r="W13" s="22"/>
      <c r="X13" s="22"/>
      <c r="Y13" s="22"/>
      <c r="Z13" s="22"/>
      <c r="AA13" s="22"/>
      <c r="AB13" s="22"/>
      <c r="AC13" s="22"/>
      <c r="AD13" s="22"/>
      <c r="AE13" s="22"/>
      <c r="AF13" s="22"/>
      <c r="AG13" s="22"/>
      <c r="AH13" s="284"/>
      <c r="AI13" s="284"/>
      <c r="AJ13" s="284"/>
      <c r="AK13" s="284"/>
      <c r="AL13" s="284"/>
      <c r="AM13" s="284"/>
      <c r="AN13" s="284"/>
      <c r="AO13" s="284"/>
      <c r="AP13" s="284"/>
      <c r="AQ13" s="284"/>
    </row>
    <row r="14" spans="1:43">
      <c r="A14" s="113">
        <v>2</v>
      </c>
      <c r="B14" s="327" t="s">
        <v>111</v>
      </c>
      <c r="C14" s="327"/>
      <c r="D14" s="22"/>
      <c r="E14" s="22"/>
      <c r="F14" s="22"/>
      <c r="G14" s="22"/>
      <c r="H14" s="22"/>
      <c r="I14" s="22"/>
      <c r="J14" s="22"/>
      <c r="K14" s="22"/>
      <c r="L14" s="22"/>
      <c r="M14" s="22"/>
      <c r="N14" s="22"/>
      <c r="O14" s="22"/>
      <c r="P14" s="22"/>
      <c r="Q14" s="22"/>
      <c r="R14" s="22"/>
      <c r="S14" s="22"/>
      <c r="T14" s="22"/>
      <c r="U14" s="22"/>
      <c r="V14" s="22"/>
      <c r="W14" s="22"/>
      <c r="X14" s="22"/>
      <c r="Y14" s="22"/>
      <c r="Z14" s="22"/>
      <c r="AA14" s="22"/>
      <c r="AB14" s="22"/>
      <c r="AC14" s="22"/>
      <c r="AD14" s="22"/>
      <c r="AE14" s="22"/>
      <c r="AF14" s="22"/>
      <c r="AG14" s="22"/>
      <c r="AH14" s="284"/>
      <c r="AI14" s="284"/>
      <c r="AJ14" s="284"/>
      <c r="AK14" s="284"/>
      <c r="AL14" s="284"/>
      <c r="AM14" s="284"/>
      <c r="AN14" s="284"/>
      <c r="AO14" s="284"/>
      <c r="AP14" s="284"/>
      <c r="AQ14" s="284"/>
    </row>
    <row r="15" spans="1:43">
      <c r="A15" s="113">
        <v>3</v>
      </c>
      <c r="B15" s="327" t="s">
        <v>112</v>
      </c>
      <c r="C15" s="327"/>
      <c r="D15" s="22"/>
      <c r="E15" s="22"/>
      <c r="F15" s="22"/>
      <c r="G15" s="22"/>
      <c r="H15" s="22"/>
      <c r="I15" s="22"/>
      <c r="J15" s="22"/>
      <c r="K15" s="22"/>
      <c r="L15" s="22"/>
      <c r="M15" s="22"/>
      <c r="N15" s="22"/>
      <c r="O15" s="22"/>
      <c r="P15" s="22"/>
      <c r="Q15" s="22"/>
      <c r="R15" s="22"/>
      <c r="S15" s="22"/>
      <c r="T15" s="22"/>
      <c r="U15" s="22"/>
      <c r="V15" s="22"/>
      <c r="W15" s="22"/>
      <c r="X15" s="22"/>
      <c r="Y15" s="22"/>
      <c r="Z15" s="22"/>
      <c r="AA15" s="22"/>
      <c r="AB15" s="22"/>
      <c r="AC15" s="22"/>
      <c r="AD15" s="22"/>
      <c r="AE15" s="22"/>
      <c r="AF15" s="22"/>
      <c r="AG15" s="22"/>
      <c r="AH15" s="74"/>
      <c r="AI15" s="75"/>
      <c r="AJ15" s="75"/>
      <c r="AK15" s="75"/>
      <c r="AL15" s="75"/>
      <c r="AM15" s="75"/>
      <c r="AN15" s="75"/>
      <c r="AO15" s="75"/>
      <c r="AP15" s="75"/>
      <c r="AQ15" s="75"/>
    </row>
    <row r="16" spans="1:43">
      <c r="A16" s="113">
        <v>4</v>
      </c>
      <c r="B16" s="330" t="s">
        <v>113</v>
      </c>
      <c r="C16" s="331"/>
      <c r="D16" s="22"/>
      <c r="E16" s="22"/>
      <c r="F16" s="22"/>
      <c r="G16" s="22"/>
      <c r="H16" s="22"/>
      <c r="I16" s="22"/>
      <c r="J16" s="22"/>
      <c r="K16" s="22"/>
      <c r="L16" s="22"/>
      <c r="M16" s="22"/>
      <c r="N16" s="22"/>
      <c r="O16" s="22"/>
      <c r="P16" s="22"/>
      <c r="Q16" s="22"/>
      <c r="R16" s="22"/>
      <c r="S16" s="22"/>
      <c r="T16" s="22"/>
      <c r="U16" s="22"/>
      <c r="V16" s="22"/>
      <c r="W16" s="22"/>
      <c r="X16" s="22"/>
      <c r="Y16" s="22"/>
      <c r="Z16" s="22"/>
      <c r="AA16" s="22"/>
      <c r="AB16" s="22"/>
      <c r="AC16" s="22"/>
      <c r="AD16" s="22"/>
      <c r="AE16" s="22"/>
      <c r="AF16" s="22"/>
      <c r="AG16" s="22"/>
      <c r="AH16" s="76"/>
      <c r="AI16" s="77"/>
      <c r="AJ16" s="77"/>
      <c r="AK16" s="77"/>
      <c r="AL16" s="77"/>
      <c r="AM16" s="77"/>
      <c r="AN16" s="77"/>
      <c r="AO16" s="77"/>
      <c r="AP16" s="77"/>
      <c r="AQ16" s="77"/>
    </row>
    <row r="17" spans="1:43" ht="13.5" thickBot="1">
      <c r="A17" s="113">
        <v>5</v>
      </c>
      <c r="B17" s="330" t="s">
        <v>88</v>
      </c>
      <c r="C17" s="331"/>
      <c r="D17" s="22"/>
      <c r="E17" s="22"/>
      <c r="F17" s="22"/>
      <c r="G17" s="22"/>
      <c r="H17" s="22"/>
      <c r="I17" s="22"/>
      <c r="J17" s="22"/>
      <c r="K17" s="22"/>
      <c r="L17" s="22"/>
      <c r="M17" s="22"/>
      <c r="N17" s="22"/>
      <c r="O17" s="22"/>
      <c r="P17" s="22"/>
      <c r="Q17" s="22"/>
      <c r="R17" s="22"/>
      <c r="S17" s="22"/>
      <c r="T17" s="22"/>
      <c r="U17" s="22"/>
      <c r="V17" s="22"/>
      <c r="W17" s="22"/>
      <c r="X17" s="22"/>
      <c r="Y17" s="22"/>
      <c r="Z17" s="22"/>
      <c r="AA17" s="22"/>
      <c r="AB17" s="22"/>
      <c r="AC17" s="22"/>
      <c r="AD17" s="22"/>
      <c r="AE17" s="22"/>
      <c r="AF17" s="22"/>
      <c r="AG17" s="22"/>
      <c r="AH17" s="284"/>
      <c r="AI17" s="284"/>
      <c r="AJ17" s="284"/>
      <c r="AK17" s="284"/>
      <c r="AL17" s="284"/>
      <c r="AM17" s="284"/>
      <c r="AN17" s="284"/>
      <c r="AO17" s="284"/>
      <c r="AP17" s="284"/>
      <c r="AQ17" s="284"/>
    </row>
    <row r="18" spans="1:43" ht="13.5" thickBot="1">
      <c r="B18" s="324" t="s">
        <v>54</v>
      </c>
      <c r="C18" s="324"/>
      <c r="D18" s="114" t="str">
        <f t="shared" ref="D18:O18" si="5">IF(COUNTIF(D13:D17,"A")=5,"C",IF(COUNTIF(D13:D17,"A")&gt;0,"P"," "))</f>
        <v xml:space="preserve"> </v>
      </c>
      <c r="E18" s="114" t="str">
        <f t="shared" si="5"/>
        <v xml:space="preserve"> </v>
      </c>
      <c r="F18" s="114" t="str">
        <f t="shared" si="5"/>
        <v xml:space="preserve"> </v>
      </c>
      <c r="G18" s="114" t="str">
        <f t="shared" si="5"/>
        <v xml:space="preserve"> </v>
      </c>
      <c r="H18" s="114" t="str">
        <f t="shared" si="5"/>
        <v xml:space="preserve"> </v>
      </c>
      <c r="I18" s="114" t="str">
        <f t="shared" si="5"/>
        <v xml:space="preserve"> </v>
      </c>
      <c r="J18" s="114" t="str">
        <f t="shared" si="5"/>
        <v xml:space="preserve"> </v>
      </c>
      <c r="K18" s="114" t="str">
        <f t="shared" si="5"/>
        <v xml:space="preserve"> </v>
      </c>
      <c r="L18" s="114" t="str">
        <f t="shared" si="5"/>
        <v xml:space="preserve"> </v>
      </c>
      <c r="M18" s="114" t="str">
        <f t="shared" si="5"/>
        <v xml:space="preserve"> </v>
      </c>
      <c r="N18" s="114" t="str">
        <f t="shared" si="5"/>
        <v xml:space="preserve"> </v>
      </c>
      <c r="O18" s="114" t="str">
        <f t="shared" si="5"/>
        <v xml:space="preserve"> </v>
      </c>
      <c r="P18" s="114" t="str">
        <f t="shared" ref="P18:AD18" si="6">IF(COUNTIF(P13:P17,"A")=5,"C",IF(COUNTIF(P13:P17,"A")&gt;0,"P"," "))</f>
        <v xml:space="preserve"> </v>
      </c>
      <c r="Q18" s="114" t="str">
        <f t="shared" si="6"/>
        <v xml:space="preserve"> </v>
      </c>
      <c r="R18" s="114" t="str">
        <f t="shared" si="6"/>
        <v xml:space="preserve"> </v>
      </c>
      <c r="S18" s="114" t="str">
        <f t="shared" si="6"/>
        <v xml:space="preserve"> </v>
      </c>
      <c r="T18" s="114" t="str">
        <f t="shared" si="6"/>
        <v xml:space="preserve"> </v>
      </c>
      <c r="U18" s="114" t="str">
        <f t="shared" si="6"/>
        <v xml:space="preserve"> </v>
      </c>
      <c r="V18" s="114" t="str">
        <f t="shared" si="6"/>
        <v xml:space="preserve"> </v>
      </c>
      <c r="W18" s="114" t="str">
        <f t="shared" si="6"/>
        <v xml:space="preserve"> </v>
      </c>
      <c r="X18" s="114" t="str">
        <f t="shared" si="6"/>
        <v xml:space="preserve"> </v>
      </c>
      <c r="Y18" s="114" t="str">
        <f t="shared" si="6"/>
        <v xml:space="preserve"> </v>
      </c>
      <c r="Z18" s="114" t="str">
        <f t="shared" si="6"/>
        <v xml:space="preserve"> </v>
      </c>
      <c r="AA18" s="114" t="str">
        <f t="shared" si="6"/>
        <v xml:space="preserve"> </v>
      </c>
      <c r="AB18" s="114" t="str">
        <f t="shared" si="6"/>
        <v xml:space="preserve"> </v>
      </c>
      <c r="AC18" s="114" t="str">
        <f t="shared" si="6"/>
        <v xml:space="preserve"> </v>
      </c>
      <c r="AD18" s="114" t="str">
        <f t="shared" si="6"/>
        <v xml:space="preserve"> </v>
      </c>
      <c r="AE18" s="114" t="str">
        <f t="shared" ref="AE18:AG18" si="7">IF(COUNTIF(AE13:AE17,"A")=5,"C",IF(COUNTIF(AE13:AE17,"A")&gt;0,"P"," "))</f>
        <v xml:space="preserve"> </v>
      </c>
      <c r="AF18" s="114" t="str">
        <f t="shared" si="7"/>
        <v xml:space="preserve"> </v>
      </c>
      <c r="AG18" s="114" t="str">
        <f t="shared" si="7"/>
        <v xml:space="preserve"> </v>
      </c>
      <c r="AH18" s="114" t="str">
        <f t="shared" ref="AH18:AQ18" si="8">IF(COUNTIF(AH13:AH17,"A")=3,"C",IF(COUNTIF(AH13:AH17,"A")&gt;0,"P"," "))</f>
        <v xml:space="preserve"> </v>
      </c>
      <c r="AI18" s="114" t="str">
        <f t="shared" si="8"/>
        <v xml:space="preserve"> </v>
      </c>
      <c r="AJ18" s="114" t="str">
        <f t="shared" si="8"/>
        <v xml:space="preserve"> </v>
      </c>
      <c r="AK18" s="114" t="str">
        <f t="shared" si="8"/>
        <v xml:space="preserve"> </v>
      </c>
      <c r="AL18" s="114" t="str">
        <f t="shared" ref="AL18:AN18" si="9">IF(COUNTIF(AL13:AL17,"A")=3,"C",IF(COUNTIF(AL13:AL17,"A")&gt;0,"P"," "))</f>
        <v xml:space="preserve"> </v>
      </c>
      <c r="AM18" s="114" t="str">
        <f t="shared" si="9"/>
        <v xml:space="preserve"> </v>
      </c>
      <c r="AN18" s="114" t="str">
        <f t="shared" si="9"/>
        <v xml:space="preserve"> </v>
      </c>
      <c r="AO18" s="114" t="str">
        <f t="shared" si="8"/>
        <v xml:space="preserve"> </v>
      </c>
      <c r="AP18" s="114" t="str">
        <f t="shared" si="8"/>
        <v xml:space="preserve"> </v>
      </c>
      <c r="AQ18" s="114" t="str">
        <f t="shared" si="8"/>
        <v xml:space="preserve"> </v>
      </c>
    </row>
  </sheetData>
  <sheetProtection password="C45A" sheet="1" objects="1" scenarios="1" selectLockedCells="1"/>
  <mergeCells count="55">
    <mergeCell ref="AM1:AM4"/>
    <mergeCell ref="AN1:AN4"/>
    <mergeCell ref="AD1:AD4"/>
    <mergeCell ref="AE1:AE4"/>
    <mergeCell ref="AF1:AF4"/>
    <mergeCell ref="AG1:AG4"/>
    <mergeCell ref="AL1:AL4"/>
    <mergeCell ref="R1:R4"/>
    <mergeCell ref="AH1:AH4"/>
    <mergeCell ref="AJ1:AJ4"/>
    <mergeCell ref="AI1:AI4"/>
    <mergeCell ref="AK1:AK4"/>
    <mergeCell ref="S1:S4"/>
    <mergeCell ref="T1:T4"/>
    <mergeCell ref="U1:U4"/>
    <mergeCell ref="V1:V4"/>
    <mergeCell ref="W1:W4"/>
    <mergeCell ref="X1:X4"/>
    <mergeCell ref="Y1:Y4"/>
    <mergeCell ref="Z1:Z4"/>
    <mergeCell ref="AA1:AA4"/>
    <mergeCell ref="AB1:AB4"/>
    <mergeCell ref="AC1:AC4"/>
    <mergeCell ref="G1:G4"/>
    <mergeCell ref="B18:C18"/>
    <mergeCell ref="B16:C16"/>
    <mergeCell ref="B17:C17"/>
    <mergeCell ref="B12:AQ12"/>
    <mergeCell ref="B13:C13"/>
    <mergeCell ref="B14:C14"/>
    <mergeCell ref="B15:C15"/>
    <mergeCell ref="M1:M4"/>
    <mergeCell ref="N1:N4"/>
    <mergeCell ref="O1:O4"/>
    <mergeCell ref="P1:P4"/>
    <mergeCell ref="Q1:Q4"/>
    <mergeCell ref="AO1:AO4"/>
    <mergeCell ref="AQ1:AQ4"/>
    <mergeCell ref="AP1:AP4"/>
    <mergeCell ref="B11:C11"/>
    <mergeCell ref="L1:L4"/>
    <mergeCell ref="F1:F4"/>
    <mergeCell ref="B8:C8"/>
    <mergeCell ref="A3:C3"/>
    <mergeCell ref="E1:E4"/>
    <mergeCell ref="K1:K4"/>
    <mergeCell ref="J1:J4"/>
    <mergeCell ref="B6:C6"/>
    <mergeCell ref="D1:D4"/>
    <mergeCell ref="B10:C10"/>
    <mergeCell ref="B9:C9"/>
    <mergeCell ref="A4:C4"/>
    <mergeCell ref="B7:C7"/>
    <mergeCell ref="I1:I4"/>
    <mergeCell ref="H1:H4"/>
  </mergeCells>
  <phoneticPr fontId="7" type="noConversion"/>
  <printOptions horizontalCentered="1"/>
  <pageMargins left="0.75" right="0.75" top="1" bottom="0.5" header="0.25" footer="0.25"/>
  <pageSetup scale="73" orientation="landscape" r:id="rId1"/>
  <headerFooter alignWithMargins="0">
    <oddHeader>&amp;C&amp;"Arial,Bold"&amp;14DaisyTrax&amp;12
Annual Registration - &amp;D</oddHeader>
    <oddFooter>Page &amp;P</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enableFormatConditionsCalculation="0">
    <tabColor rgb="FF00B050"/>
    <pageSetUpPr fitToPage="1"/>
  </sheetPr>
  <dimension ref="A1:AF38"/>
  <sheetViews>
    <sheetView showGridLines="0" zoomScaleNormal="100" workbookViewId="0">
      <pane ySplit="4" topLeftCell="A5" activePane="bottomLeft" state="frozen"/>
      <selection pane="bottomLeft" activeCell="A5" sqref="A5"/>
    </sheetView>
  </sheetViews>
  <sheetFormatPr defaultRowHeight="12.75"/>
  <cols>
    <col min="1" max="1" width="12.140625" bestFit="1" customWidth="1"/>
    <col min="2" max="31" width="7.7109375" customWidth="1"/>
    <col min="32" max="32" width="8.5703125" style="126" customWidth="1"/>
  </cols>
  <sheetData>
    <row r="1" spans="1:32" ht="25.5" customHeight="1">
      <c r="A1" s="345" t="s">
        <v>73</v>
      </c>
      <c r="B1" s="340" t="str">
        <f ca="1">'Daisy 1'!$A1</f>
        <v>Daisy 1</v>
      </c>
      <c r="C1" s="340" t="str">
        <f ca="1">'Daisy 2'!$A1</f>
        <v>Daisy 2</v>
      </c>
      <c r="D1" s="340" t="str">
        <f ca="1">'Daisy 3'!$A1</f>
        <v>Daisy 3</v>
      </c>
      <c r="E1" s="340" t="str">
        <f ca="1">'Daisy 4'!$A1</f>
        <v>Daisy 4</v>
      </c>
      <c r="F1" s="340" t="str">
        <f ca="1">'Daisy 5'!$A1</f>
        <v>Daisy 5</v>
      </c>
      <c r="G1" s="340" t="str">
        <f ca="1">'Daisy 6'!$A1</f>
        <v>Daisy 6</v>
      </c>
      <c r="H1" s="340" t="str">
        <f ca="1">'Daisy 7'!$A1</f>
        <v>Daisy 7</v>
      </c>
      <c r="I1" s="340" t="str">
        <f ca="1">'Daisy 8'!$A1</f>
        <v>Daisy 8</v>
      </c>
      <c r="J1" s="340" t="str">
        <f ca="1">'Daisy 9'!$A1</f>
        <v>Daisy 9</v>
      </c>
      <c r="K1" s="340" t="str">
        <f ca="1">'Daisy 10'!$A1</f>
        <v>Daisy 10</v>
      </c>
      <c r="L1" s="340" t="str">
        <f ca="1">'Daisy 11'!$A1</f>
        <v>Daisy 11</v>
      </c>
      <c r="M1" s="340" t="str">
        <f ca="1">'Daisy 12'!$A1</f>
        <v>Daisy 12</v>
      </c>
      <c r="N1" s="340" t="str">
        <f ca="1">'Daisy 13'!$A1</f>
        <v>Daisy 13</v>
      </c>
      <c r="O1" s="340" t="str">
        <f ca="1">'Daisy 14'!$A1</f>
        <v>Daisy 14</v>
      </c>
      <c r="P1" s="340" t="str">
        <f ca="1">'Daisy 15'!$A1</f>
        <v>Daisy 15</v>
      </c>
      <c r="Q1" s="325" t="str">
        <f ca="1">'Daisy 16'!$A1</f>
        <v>Daisy 16</v>
      </c>
      <c r="R1" s="325" t="str">
        <f ca="1">'Daisy 17'!$A1</f>
        <v>Daisy 17</v>
      </c>
      <c r="S1" s="325" t="str">
        <f ca="1">'Daisy 18'!$A1</f>
        <v>Daisy 18</v>
      </c>
      <c r="T1" s="325" t="str">
        <f ca="1">'Daisy 19'!$A1</f>
        <v>Daisy 19</v>
      </c>
      <c r="U1" s="325" t="str">
        <f ca="1">'Daisy 20'!$A1</f>
        <v>Daisy 20</v>
      </c>
      <c r="V1" s="325" t="str">
        <f ca="1">'Daisy 21'!$A1</f>
        <v>Daisy 21</v>
      </c>
      <c r="W1" s="325" t="str">
        <f ca="1">'Daisy 22'!$A1</f>
        <v>Daisy 22</v>
      </c>
      <c r="X1" s="325" t="str">
        <f ca="1">'Daisy 23'!$A1</f>
        <v>Daisy 23</v>
      </c>
      <c r="Y1" s="325" t="str">
        <f ca="1">'Daisy 24'!$A1</f>
        <v>Daisy 24</v>
      </c>
      <c r="Z1" s="325" t="str">
        <f ca="1">'Daisy 25'!$A1</f>
        <v>Daisy 25</v>
      </c>
      <c r="AA1" s="325" t="str">
        <f ca="1">'Daisy 26'!$A1</f>
        <v>Daisy 26</v>
      </c>
      <c r="AB1" s="325" t="str">
        <f ca="1">'Daisy 27'!$A1</f>
        <v>Daisy 27</v>
      </c>
      <c r="AC1" s="325" t="str">
        <f ca="1">'Daisy 28'!$A1</f>
        <v>Daisy 28</v>
      </c>
      <c r="AD1" s="325" t="str">
        <f ca="1">'Daisy 29'!$A1</f>
        <v>Daisy 29</v>
      </c>
      <c r="AE1" s="325" t="str">
        <f ca="1">'Daisy 30'!$A1</f>
        <v>Daisy 30</v>
      </c>
      <c r="AF1" s="342" t="s">
        <v>116</v>
      </c>
    </row>
    <row r="2" spans="1:32">
      <c r="A2" s="345"/>
      <c r="B2" s="340"/>
      <c r="C2" s="340"/>
      <c r="D2" s="340"/>
      <c r="E2" s="340"/>
      <c r="F2" s="340"/>
      <c r="G2" s="340"/>
      <c r="H2" s="340"/>
      <c r="I2" s="340"/>
      <c r="J2" s="340"/>
      <c r="K2" s="340"/>
      <c r="L2" s="340"/>
      <c r="M2" s="340"/>
      <c r="N2" s="340"/>
      <c r="O2" s="340"/>
      <c r="P2" s="340"/>
      <c r="Q2" s="325"/>
      <c r="R2" s="325"/>
      <c r="S2" s="325"/>
      <c r="T2" s="325"/>
      <c r="U2" s="325"/>
      <c r="V2" s="325"/>
      <c r="W2" s="325"/>
      <c r="X2" s="325"/>
      <c r="Y2" s="325"/>
      <c r="Z2" s="325"/>
      <c r="AA2" s="325"/>
      <c r="AB2" s="325"/>
      <c r="AC2" s="325"/>
      <c r="AD2" s="325"/>
      <c r="AE2" s="325"/>
      <c r="AF2" s="343"/>
    </row>
    <row r="3" spans="1:32">
      <c r="B3" s="340"/>
      <c r="C3" s="340"/>
      <c r="D3" s="340"/>
      <c r="E3" s="340"/>
      <c r="F3" s="340"/>
      <c r="G3" s="340"/>
      <c r="H3" s="340"/>
      <c r="I3" s="340"/>
      <c r="J3" s="340"/>
      <c r="K3" s="340"/>
      <c r="L3" s="340"/>
      <c r="M3" s="340"/>
      <c r="N3" s="340"/>
      <c r="O3" s="340"/>
      <c r="P3" s="340"/>
      <c r="Q3" s="325"/>
      <c r="R3" s="325"/>
      <c r="S3" s="325"/>
      <c r="T3" s="325"/>
      <c r="U3" s="325"/>
      <c r="V3" s="325"/>
      <c r="W3" s="325"/>
      <c r="X3" s="325"/>
      <c r="Y3" s="325"/>
      <c r="Z3" s="325"/>
      <c r="AA3" s="325"/>
      <c r="AB3" s="325"/>
      <c r="AC3" s="325"/>
      <c r="AD3" s="325"/>
      <c r="AE3" s="325"/>
      <c r="AF3" s="343"/>
    </row>
    <row r="4" spans="1:32">
      <c r="A4" s="14" t="s">
        <v>41</v>
      </c>
      <c r="B4" s="341"/>
      <c r="C4" s="341"/>
      <c r="D4" s="341"/>
      <c r="E4" s="341"/>
      <c r="F4" s="341"/>
      <c r="G4" s="341"/>
      <c r="H4" s="341"/>
      <c r="I4" s="341"/>
      <c r="J4" s="341"/>
      <c r="K4" s="341"/>
      <c r="L4" s="341"/>
      <c r="M4" s="341"/>
      <c r="N4" s="341"/>
      <c r="O4" s="341"/>
      <c r="P4" s="341"/>
      <c r="Q4" s="326"/>
      <c r="R4" s="326"/>
      <c r="S4" s="326"/>
      <c r="T4" s="326"/>
      <c r="U4" s="326"/>
      <c r="V4" s="326"/>
      <c r="W4" s="326"/>
      <c r="X4" s="326"/>
      <c r="Y4" s="326"/>
      <c r="Z4" s="326"/>
      <c r="AA4" s="326"/>
      <c r="AB4" s="326"/>
      <c r="AC4" s="326"/>
      <c r="AD4" s="326"/>
      <c r="AE4" s="326"/>
      <c r="AF4" s="344"/>
    </row>
    <row r="5" spans="1:32">
      <c r="A5" s="129"/>
      <c r="B5" s="60"/>
      <c r="C5" s="60"/>
      <c r="D5" s="60"/>
      <c r="E5" s="60"/>
      <c r="F5" s="60"/>
      <c r="G5" s="60"/>
      <c r="H5" s="60"/>
      <c r="I5" s="60"/>
      <c r="J5" s="60"/>
      <c r="K5" s="60"/>
      <c r="L5" s="60"/>
      <c r="M5" s="60"/>
      <c r="N5" s="60"/>
      <c r="O5" s="60"/>
      <c r="P5" s="60"/>
      <c r="Q5" s="60"/>
      <c r="R5" s="60"/>
      <c r="S5" s="60"/>
      <c r="T5" s="60"/>
      <c r="U5" s="60"/>
      <c r="V5" s="60"/>
      <c r="W5" s="60"/>
      <c r="X5" s="60"/>
      <c r="Y5" s="60"/>
      <c r="Z5" s="60"/>
      <c r="AA5" s="60"/>
      <c r="AB5" s="60"/>
      <c r="AC5" s="60"/>
      <c r="AD5" s="60"/>
      <c r="AE5" s="60"/>
      <c r="AF5" s="132">
        <f t="shared" ref="AF5:AF19" si="0">SUM(B5:P5)</f>
        <v>0</v>
      </c>
    </row>
    <row r="6" spans="1:32">
      <c r="A6" s="129"/>
      <c r="B6" s="60"/>
      <c r="C6" s="60"/>
      <c r="D6" s="60"/>
      <c r="E6" s="60"/>
      <c r="F6" s="60"/>
      <c r="G6" s="60"/>
      <c r="H6" s="60"/>
      <c r="I6" s="60"/>
      <c r="J6" s="60"/>
      <c r="K6" s="60"/>
      <c r="L6" s="60"/>
      <c r="M6" s="60"/>
      <c r="N6" s="60"/>
      <c r="O6" s="60"/>
      <c r="P6" s="60"/>
      <c r="Q6" s="60"/>
      <c r="R6" s="60"/>
      <c r="S6" s="60"/>
      <c r="T6" s="60"/>
      <c r="U6" s="60"/>
      <c r="V6" s="60"/>
      <c r="W6" s="60"/>
      <c r="X6" s="60"/>
      <c r="Y6" s="60"/>
      <c r="Z6" s="60"/>
      <c r="AA6" s="60"/>
      <c r="AB6" s="60"/>
      <c r="AC6" s="60"/>
      <c r="AD6" s="60"/>
      <c r="AE6" s="60"/>
      <c r="AF6" s="132">
        <f t="shared" si="0"/>
        <v>0</v>
      </c>
    </row>
    <row r="7" spans="1:32">
      <c r="A7" s="129"/>
      <c r="B7" s="60"/>
      <c r="C7" s="60"/>
      <c r="D7" s="60"/>
      <c r="E7" s="60"/>
      <c r="F7" s="60"/>
      <c r="G7" s="60"/>
      <c r="H7" s="60"/>
      <c r="I7" s="60"/>
      <c r="J7" s="60"/>
      <c r="K7" s="60"/>
      <c r="L7" s="60"/>
      <c r="M7" s="60"/>
      <c r="N7" s="60"/>
      <c r="O7" s="60"/>
      <c r="P7" s="60"/>
      <c r="Q7" s="60"/>
      <c r="R7" s="60"/>
      <c r="S7" s="60"/>
      <c r="T7" s="60"/>
      <c r="U7" s="60"/>
      <c r="V7" s="60"/>
      <c r="W7" s="60"/>
      <c r="X7" s="60"/>
      <c r="Y7" s="60"/>
      <c r="Z7" s="60"/>
      <c r="AA7" s="60"/>
      <c r="AB7" s="60"/>
      <c r="AC7" s="60"/>
      <c r="AD7" s="60"/>
      <c r="AE7" s="60"/>
      <c r="AF7" s="132">
        <f t="shared" si="0"/>
        <v>0</v>
      </c>
    </row>
    <row r="8" spans="1:32">
      <c r="A8" s="129"/>
      <c r="B8" s="60"/>
      <c r="C8" s="60"/>
      <c r="D8" s="60"/>
      <c r="E8" s="60"/>
      <c r="F8" s="60"/>
      <c r="G8" s="60"/>
      <c r="H8" s="60"/>
      <c r="I8" s="60"/>
      <c r="J8" s="60"/>
      <c r="K8" s="60"/>
      <c r="L8" s="60"/>
      <c r="M8" s="60"/>
      <c r="N8" s="60"/>
      <c r="O8" s="60"/>
      <c r="P8" s="60"/>
      <c r="Q8" s="60"/>
      <c r="R8" s="60"/>
      <c r="S8" s="60"/>
      <c r="T8" s="60"/>
      <c r="U8" s="60"/>
      <c r="V8" s="60"/>
      <c r="W8" s="60"/>
      <c r="X8" s="60"/>
      <c r="Y8" s="60"/>
      <c r="Z8" s="60"/>
      <c r="AA8" s="60"/>
      <c r="AB8" s="60"/>
      <c r="AC8" s="60"/>
      <c r="AD8" s="60"/>
      <c r="AE8" s="60"/>
      <c r="AF8" s="132">
        <f t="shared" si="0"/>
        <v>0</v>
      </c>
    </row>
    <row r="9" spans="1:32">
      <c r="A9" s="129"/>
      <c r="B9" s="60"/>
      <c r="C9" s="60"/>
      <c r="D9" s="60"/>
      <c r="E9" s="60"/>
      <c r="F9" s="60"/>
      <c r="G9" s="60"/>
      <c r="H9" s="60"/>
      <c r="I9" s="60"/>
      <c r="J9" s="60"/>
      <c r="K9" s="60"/>
      <c r="L9" s="60"/>
      <c r="M9" s="60"/>
      <c r="N9" s="60"/>
      <c r="O9" s="60"/>
      <c r="P9" s="60"/>
      <c r="Q9" s="60"/>
      <c r="R9" s="60"/>
      <c r="S9" s="60"/>
      <c r="T9" s="60"/>
      <c r="U9" s="60"/>
      <c r="V9" s="60"/>
      <c r="W9" s="60"/>
      <c r="X9" s="60"/>
      <c r="Y9" s="60"/>
      <c r="Z9" s="60"/>
      <c r="AA9" s="60"/>
      <c r="AB9" s="60"/>
      <c r="AC9" s="60"/>
      <c r="AD9" s="60"/>
      <c r="AE9" s="60"/>
      <c r="AF9" s="132">
        <f t="shared" si="0"/>
        <v>0</v>
      </c>
    </row>
    <row r="10" spans="1:32">
      <c r="A10" s="129"/>
      <c r="B10" s="60"/>
      <c r="C10" s="60"/>
      <c r="D10" s="60"/>
      <c r="E10" s="60"/>
      <c r="F10" s="60"/>
      <c r="G10" s="60"/>
      <c r="H10" s="60"/>
      <c r="I10" s="60"/>
      <c r="J10" s="60"/>
      <c r="K10" s="60"/>
      <c r="L10" s="60"/>
      <c r="M10" s="60"/>
      <c r="N10" s="60"/>
      <c r="O10" s="60"/>
      <c r="P10" s="60"/>
      <c r="Q10" s="60"/>
      <c r="R10" s="60"/>
      <c r="S10" s="60"/>
      <c r="T10" s="60"/>
      <c r="U10" s="60"/>
      <c r="V10" s="60"/>
      <c r="W10" s="60"/>
      <c r="X10" s="60"/>
      <c r="Y10" s="60"/>
      <c r="Z10" s="60"/>
      <c r="AA10" s="60"/>
      <c r="AB10" s="60"/>
      <c r="AC10" s="60"/>
      <c r="AD10" s="60"/>
      <c r="AE10" s="60"/>
      <c r="AF10" s="132">
        <f t="shared" si="0"/>
        <v>0</v>
      </c>
    </row>
    <row r="11" spans="1:32">
      <c r="A11" s="129"/>
      <c r="B11" s="60"/>
      <c r="C11" s="60"/>
      <c r="D11" s="60"/>
      <c r="E11" s="60"/>
      <c r="F11" s="60"/>
      <c r="G11" s="60"/>
      <c r="H11" s="60"/>
      <c r="I11" s="60"/>
      <c r="J11" s="60"/>
      <c r="K11" s="60"/>
      <c r="L11" s="60"/>
      <c r="M11" s="60"/>
      <c r="N11" s="60"/>
      <c r="O11" s="60"/>
      <c r="P11" s="60"/>
      <c r="Q11" s="60"/>
      <c r="R11" s="60"/>
      <c r="S11" s="60"/>
      <c r="T11" s="60"/>
      <c r="U11" s="60"/>
      <c r="V11" s="60"/>
      <c r="W11" s="60"/>
      <c r="X11" s="60"/>
      <c r="Y11" s="60"/>
      <c r="Z11" s="60"/>
      <c r="AA11" s="60"/>
      <c r="AB11" s="60"/>
      <c r="AC11" s="60"/>
      <c r="AD11" s="60"/>
      <c r="AE11" s="60"/>
      <c r="AF11" s="132">
        <f t="shared" si="0"/>
        <v>0</v>
      </c>
    </row>
    <row r="12" spans="1:32">
      <c r="A12" s="129"/>
      <c r="B12" s="60"/>
      <c r="C12" s="60"/>
      <c r="D12" s="60"/>
      <c r="E12" s="60"/>
      <c r="F12" s="60"/>
      <c r="G12" s="60"/>
      <c r="H12" s="60"/>
      <c r="I12" s="60"/>
      <c r="J12" s="60"/>
      <c r="K12" s="60"/>
      <c r="L12" s="60"/>
      <c r="M12" s="60"/>
      <c r="N12" s="60"/>
      <c r="O12" s="60"/>
      <c r="P12" s="60"/>
      <c r="Q12" s="60"/>
      <c r="R12" s="60"/>
      <c r="S12" s="60"/>
      <c r="T12" s="60"/>
      <c r="U12" s="60"/>
      <c r="V12" s="60"/>
      <c r="W12" s="60"/>
      <c r="X12" s="60"/>
      <c r="Y12" s="60"/>
      <c r="Z12" s="60"/>
      <c r="AA12" s="60"/>
      <c r="AB12" s="60"/>
      <c r="AC12" s="60"/>
      <c r="AD12" s="60"/>
      <c r="AE12" s="60"/>
      <c r="AF12" s="132">
        <f t="shared" si="0"/>
        <v>0</v>
      </c>
    </row>
    <row r="13" spans="1:32">
      <c r="A13" s="129"/>
      <c r="B13" s="60"/>
      <c r="C13" s="60"/>
      <c r="D13" s="60"/>
      <c r="E13" s="60"/>
      <c r="F13" s="60"/>
      <c r="G13" s="60"/>
      <c r="H13" s="60"/>
      <c r="I13" s="60"/>
      <c r="J13" s="60"/>
      <c r="K13" s="60"/>
      <c r="L13" s="60"/>
      <c r="M13" s="60"/>
      <c r="N13" s="60"/>
      <c r="O13" s="60"/>
      <c r="P13" s="60"/>
      <c r="Q13" s="60"/>
      <c r="R13" s="60"/>
      <c r="S13" s="60"/>
      <c r="T13" s="60"/>
      <c r="U13" s="60"/>
      <c r="V13" s="60"/>
      <c r="W13" s="60"/>
      <c r="X13" s="60"/>
      <c r="Y13" s="60"/>
      <c r="Z13" s="60"/>
      <c r="AA13" s="60"/>
      <c r="AB13" s="60"/>
      <c r="AC13" s="60"/>
      <c r="AD13" s="60"/>
      <c r="AE13" s="60"/>
      <c r="AF13" s="132">
        <f t="shared" si="0"/>
        <v>0</v>
      </c>
    </row>
    <row r="14" spans="1:32">
      <c r="A14" s="129"/>
      <c r="B14" s="60"/>
      <c r="C14" s="60"/>
      <c r="D14" s="60"/>
      <c r="E14" s="60"/>
      <c r="F14" s="60"/>
      <c r="G14" s="60"/>
      <c r="H14" s="60"/>
      <c r="I14" s="60"/>
      <c r="J14" s="60"/>
      <c r="K14" s="60"/>
      <c r="L14" s="60"/>
      <c r="M14" s="60"/>
      <c r="N14" s="60"/>
      <c r="O14" s="60"/>
      <c r="P14" s="60"/>
      <c r="Q14" s="60"/>
      <c r="R14" s="60"/>
      <c r="S14" s="60"/>
      <c r="T14" s="60"/>
      <c r="U14" s="60"/>
      <c r="V14" s="60"/>
      <c r="W14" s="60"/>
      <c r="X14" s="60"/>
      <c r="Y14" s="60"/>
      <c r="Z14" s="60"/>
      <c r="AA14" s="60"/>
      <c r="AB14" s="60"/>
      <c r="AC14" s="60"/>
      <c r="AD14" s="60"/>
      <c r="AE14" s="60"/>
      <c r="AF14" s="132">
        <f t="shared" si="0"/>
        <v>0</v>
      </c>
    </row>
    <row r="15" spans="1:32">
      <c r="A15" s="129"/>
      <c r="B15" s="60"/>
      <c r="C15" s="60"/>
      <c r="D15" s="60"/>
      <c r="E15" s="60"/>
      <c r="F15" s="60"/>
      <c r="G15" s="60"/>
      <c r="H15" s="60"/>
      <c r="I15" s="60"/>
      <c r="J15" s="60"/>
      <c r="K15" s="60"/>
      <c r="L15" s="60"/>
      <c r="M15" s="60"/>
      <c r="N15" s="60"/>
      <c r="O15" s="60"/>
      <c r="P15" s="60"/>
      <c r="Q15" s="60"/>
      <c r="R15" s="60"/>
      <c r="S15" s="60"/>
      <c r="T15" s="60"/>
      <c r="U15" s="60"/>
      <c r="V15" s="60"/>
      <c r="W15" s="60"/>
      <c r="X15" s="60"/>
      <c r="Y15" s="60"/>
      <c r="Z15" s="60"/>
      <c r="AA15" s="60"/>
      <c r="AB15" s="60"/>
      <c r="AC15" s="60"/>
      <c r="AD15" s="60"/>
      <c r="AE15" s="60"/>
      <c r="AF15" s="132">
        <f t="shared" si="0"/>
        <v>0</v>
      </c>
    </row>
    <row r="16" spans="1:32">
      <c r="A16" s="129"/>
      <c r="B16" s="60"/>
      <c r="C16" s="60"/>
      <c r="D16" s="60"/>
      <c r="E16" s="60"/>
      <c r="F16" s="60"/>
      <c r="G16" s="60"/>
      <c r="H16" s="60"/>
      <c r="I16" s="60"/>
      <c r="J16" s="60"/>
      <c r="K16" s="60"/>
      <c r="L16" s="60"/>
      <c r="M16" s="60"/>
      <c r="N16" s="60"/>
      <c r="O16" s="60"/>
      <c r="P16" s="60"/>
      <c r="Q16" s="60"/>
      <c r="R16" s="60"/>
      <c r="S16" s="60"/>
      <c r="T16" s="60"/>
      <c r="U16" s="60"/>
      <c r="V16" s="60"/>
      <c r="W16" s="60"/>
      <c r="X16" s="60"/>
      <c r="Y16" s="60"/>
      <c r="Z16" s="60"/>
      <c r="AA16" s="60"/>
      <c r="AB16" s="60"/>
      <c r="AC16" s="60"/>
      <c r="AD16" s="60"/>
      <c r="AE16" s="60"/>
      <c r="AF16" s="132">
        <f t="shared" si="0"/>
        <v>0</v>
      </c>
    </row>
    <row r="17" spans="1:32">
      <c r="A17" s="129"/>
      <c r="B17" s="60"/>
      <c r="C17" s="60"/>
      <c r="D17" s="60"/>
      <c r="E17" s="60"/>
      <c r="F17" s="60"/>
      <c r="G17" s="60"/>
      <c r="H17" s="60"/>
      <c r="I17" s="60"/>
      <c r="J17" s="60"/>
      <c r="K17" s="60"/>
      <c r="L17" s="60"/>
      <c r="M17" s="60"/>
      <c r="N17" s="60"/>
      <c r="O17" s="60"/>
      <c r="P17" s="60"/>
      <c r="Q17" s="60"/>
      <c r="R17" s="60"/>
      <c r="S17" s="60"/>
      <c r="T17" s="60"/>
      <c r="U17" s="60"/>
      <c r="V17" s="60"/>
      <c r="W17" s="60"/>
      <c r="X17" s="60"/>
      <c r="Y17" s="60"/>
      <c r="Z17" s="60"/>
      <c r="AA17" s="60"/>
      <c r="AB17" s="60"/>
      <c r="AC17" s="60"/>
      <c r="AD17" s="60"/>
      <c r="AE17" s="60"/>
      <c r="AF17" s="132">
        <f t="shared" si="0"/>
        <v>0</v>
      </c>
    </row>
    <row r="18" spans="1:32">
      <c r="A18" s="129"/>
      <c r="B18" s="60"/>
      <c r="C18" s="60"/>
      <c r="D18" s="60"/>
      <c r="E18" s="60"/>
      <c r="F18" s="60"/>
      <c r="G18" s="60"/>
      <c r="H18" s="60"/>
      <c r="I18" s="60"/>
      <c r="J18" s="60"/>
      <c r="K18" s="60"/>
      <c r="L18" s="60"/>
      <c r="M18" s="60"/>
      <c r="N18" s="60"/>
      <c r="O18" s="60"/>
      <c r="P18" s="60"/>
      <c r="Q18" s="60"/>
      <c r="R18" s="60"/>
      <c r="S18" s="60"/>
      <c r="T18" s="60"/>
      <c r="U18" s="60"/>
      <c r="V18" s="60"/>
      <c r="W18" s="60"/>
      <c r="X18" s="60"/>
      <c r="Y18" s="60"/>
      <c r="Z18" s="60"/>
      <c r="AA18" s="60"/>
      <c r="AB18" s="60"/>
      <c r="AC18" s="60"/>
      <c r="AD18" s="60"/>
      <c r="AE18" s="60"/>
      <c r="AF18" s="132">
        <f t="shared" si="0"/>
        <v>0</v>
      </c>
    </row>
    <row r="19" spans="1:32" ht="13.5" thickBot="1">
      <c r="A19" s="129"/>
      <c r="B19" s="60"/>
      <c r="C19" s="60"/>
      <c r="D19" s="60"/>
      <c r="E19" s="60"/>
      <c r="F19" s="60"/>
      <c r="G19" s="60"/>
      <c r="H19" s="60"/>
      <c r="I19" s="60"/>
      <c r="J19" s="60"/>
      <c r="K19" s="60"/>
      <c r="L19" s="60"/>
      <c r="M19" s="60"/>
      <c r="N19" s="60"/>
      <c r="O19" s="60"/>
      <c r="P19" s="60"/>
      <c r="Q19" s="60"/>
      <c r="R19" s="60"/>
      <c r="S19" s="60"/>
      <c r="T19" s="60"/>
      <c r="U19" s="60"/>
      <c r="V19" s="60"/>
      <c r="W19" s="60"/>
      <c r="X19" s="60"/>
      <c r="Y19" s="60"/>
      <c r="Z19" s="60"/>
      <c r="AA19" s="60"/>
      <c r="AB19" s="60"/>
      <c r="AC19" s="60"/>
      <c r="AD19" s="60"/>
      <c r="AE19" s="60"/>
      <c r="AF19" s="132">
        <f t="shared" si="0"/>
        <v>0</v>
      </c>
    </row>
    <row r="20" spans="1:32" s="130" customFormat="1" ht="26.25" thickBot="1">
      <c r="A20" s="134" t="s">
        <v>115</v>
      </c>
      <c r="B20" s="135">
        <f>SUM(B5:B19)</f>
        <v>0</v>
      </c>
      <c r="C20" s="135">
        <f t="shared" ref="C20:P20" si="1">SUM(C5:C19)</f>
        <v>0</v>
      </c>
      <c r="D20" s="135">
        <f t="shared" si="1"/>
        <v>0</v>
      </c>
      <c r="E20" s="135">
        <f t="shared" si="1"/>
        <v>0</v>
      </c>
      <c r="F20" s="135">
        <f t="shared" si="1"/>
        <v>0</v>
      </c>
      <c r="G20" s="135">
        <f t="shared" si="1"/>
        <v>0</v>
      </c>
      <c r="H20" s="135">
        <f t="shared" si="1"/>
        <v>0</v>
      </c>
      <c r="I20" s="135">
        <f t="shared" si="1"/>
        <v>0</v>
      </c>
      <c r="J20" s="135">
        <f t="shared" si="1"/>
        <v>0</v>
      </c>
      <c r="K20" s="135">
        <f t="shared" si="1"/>
        <v>0</v>
      </c>
      <c r="L20" s="135">
        <f t="shared" si="1"/>
        <v>0</v>
      </c>
      <c r="M20" s="135">
        <f t="shared" si="1"/>
        <v>0</v>
      </c>
      <c r="N20" s="135">
        <f t="shared" si="1"/>
        <v>0</v>
      </c>
      <c r="O20" s="135">
        <f t="shared" si="1"/>
        <v>0</v>
      </c>
      <c r="P20" s="154">
        <f t="shared" si="1"/>
        <v>0</v>
      </c>
      <c r="Q20" s="135">
        <f>SUM(Q5:Q19)</f>
        <v>0</v>
      </c>
      <c r="R20" s="135">
        <f t="shared" ref="R20:AE20" si="2">SUM(R5:R19)</f>
        <v>0</v>
      </c>
      <c r="S20" s="135">
        <f t="shared" si="2"/>
        <v>0</v>
      </c>
      <c r="T20" s="135">
        <f t="shared" si="2"/>
        <v>0</v>
      </c>
      <c r="U20" s="135">
        <f t="shared" si="2"/>
        <v>0</v>
      </c>
      <c r="V20" s="135">
        <f t="shared" si="2"/>
        <v>0</v>
      </c>
      <c r="W20" s="135">
        <f t="shared" si="2"/>
        <v>0</v>
      </c>
      <c r="X20" s="135">
        <f t="shared" si="2"/>
        <v>0</v>
      </c>
      <c r="Y20" s="135">
        <f t="shared" si="2"/>
        <v>0</v>
      </c>
      <c r="Z20" s="135">
        <f t="shared" si="2"/>
        <v>0</v>
      </c>
      <c r="AA20" s="135">
        <f t="shared" si="2"/>
        <v>0</v>
      </c>
      <c r="AB20" s="135">
        <f t="shared" si="2"/>
        <v>0</v>
      </c>
      <c r="AC20" s="135">
        <f t="shared" si="2"/>
        <v>0</v>
      </c>
      <c r="AD20" s="135">
        <f t="shared" si="2"/>
        <v>0</v>
      </c>
      <c r="AE20" s="154">
        <f t="shared" si="2"/>
        <v>0</v>
      </c>
      <c r="AF20" s="133">
        <f>SUM(AF5:AF19)</f>
        <v>0</v>
      </c>
    </row>
    <row r="21" spans="1:32">
      <c r="A21" s="127"/>
      <c r="B21" s="128"/>
      <c r="C21" s="128"/>
      <c r="D21" s="128"/>
      <c r="E21" s="128"/>
      <c r="F21" s="128"/>
      <c r="G21" s="128"/>
      <c r="H21" s="128"/>
      <c r="I21" s="128"/>
      <c r="J21" s="128"/>
      <c r="K21" s="128"/>
      <c r="L21" s="128"/>
      <c r="M21" s="128"/>
      <c r="N21" s="128"/>
      <c r="O21" s="128"/>
      <c r="P21" s="128"/>
      <c r="Q21" s="128"/>
      <c r="R21" s="128"/>
      <c r="S21" s="128"/>
      <c r="T21" s="128"/>
      <c r="U21" s="128"/>
      <c r="V21" s="128"/>
      <c r="W21" s="128"/>
      <c r="X21" s="128"/>
      <c r="Y21" s="128"/>
      <c r="Z21" s="128"/>
      <c r="AA21" s="128"/>
      <c r="AB21" s="128"/>
      <c r="AC21" s="128"/>
      <c r="AD21" s="128"/>
      <c r="AE21" s="128"/>
      <c r="AF21" s="286"/>
    </row>
    <row r="22" spans="1:32">
      <c r="A22" s="129"/>
      <c r="B22" s="60"/>
      <c r="C22" s="60"/>
      <c r="D22" s="60"/>
      <c r="E22" s="60"/>
      <c r="F22" s="60"/>
      <c r="G22" s="60"/>
      <c r="H22" s="60"/>
      <c r="I22" s="60"/>
      <c r="J22" s="60"/>
      <c r="K22" s="60"/>
      <c r="L22" s="60"/>
      <c r="M22" s="60"/>
      <c r="N22" s="60"/>
      <c r="O22" s="60"/>
      <c r="P22" s="60"/>
      <c r="Q22" s="60"/>
      <c r="R22" s="60"/>
      <c r="S22" s="60"/>
      <c r="T22" s="60"/>
      <c r="U22" s="60"/>
      <c r="V22" s="60"/>
      <c r="W22" s="60"/>
      <c r="X22" s="60"/>
      <c r="Y22" s="60"/>
      <c r="Z22" s="60"/>
      <c r="AA22" s="60"/>
      <c r="AB22" s="60"/>
      <c r="AC22" s="60"/>
      <c r="AD22" s="60"/>
      <c r="AE22" s="60"/>
      <c r="AF22" s="132">
        <f t="shared" ref="AF22:AF36" si="3">SUM(B22:P22)</f>
        <v>0</v>
      </c>
    </row>
    <row r="23" spans="1:32">
      <c r="A23" s="129"/>
      <c r="B23" s="60"/>
      <c r="C23" s="60"/>
      <c r="D23" s="60"/>
      <c r="E23" s="60"/>
      <c r="F23" s="60"/>
      <c r="G23" s="60"/>
      <c r="H23" s="60"/>
      <c r="I23" s="60"/>
      <c r="J23" s="60"/>
      <c r="K23" s="60"/>
      <c r="L23" s="60"/>
      <c r="M23" s="60"/>
      <c r="N23" s="60"/>
      <c r="O23" s="60"/>
      <c r="P23" s="60"/>
      <c r="Q23" s="60"/>
      <c r="R23" s="60"/>
      <c r="S23" s="60"/>
      <c r="T23" s="60"/>
      <c r="U23" s="60"/>
      <c r="V23" s="60"/>
      <c r="W23" s="60"/>
      <c r="X23" s="60"/>
      <c r="Y23" s="60"/>
      <c r="Z23" s="60"/>
      <c r="AA23" s="60"/>
      <c r="AB23" s="60"/>
      <c r="AC23" s="60"/>
      <c r="AD23" s="60"/>
      <c r="AE23" s="60"/>
      <c r="AF23" s="132">
        <f t="shared" si="3"/>
        <v>0</v>
      </c>
    </row>
    <row r="24" spans="1:32">
      <c r="A24" s="129"/>
      <c r="B24" s="60"/>
      <c r="C24" s="60"/>
      <c r="D24" s="60"/>
      <c r="E24" s="60"/>
      <c r="F24" s="60"/>
      <c r="G24" s="60"/>
      <c r="H24" s="60"/>
      <c r="I24" s="60"/>
      <c r="J24" s="60"/>
      <c r="K24" s="60"/>
      <c r="L24" s="60"/>
      <c r="M24" s="60"/>
      <c r="N24" s="60"/>
      <c r="O24" s="60"/>
      <c r="P24" s="60"/>
      <c r="Q24" s="60"/>
      <c r="R24" s="60"/>
      <c r="S24" s="60"/>
      <c r="T24" s="60"/>
      <c r="U24" s="60"/>
      <c r="V24" s="60"/>
      <c r="W24" s="60"/>
      <c r="X24" s="60"/>
      <c r="Y24" s="60"/>
      <c r="Z24" s="60"/>
      <c r="AA24" s="60"/>
      <c r="AB24" s="60"/>
      <c r="AC24" s="60"/>
      <c r="AD24" s="60"/>
      <c r="AE24" s="60"/>
      <c r="AF24" s="132">
        <f t="shared" si="3"/>
        <v>0</v>
      </c>
    </row>
    <row r="25" spans="1:32">
      <c r="A25" s="129"/>
      <c r="B25" s="60"/>
      <c r="C25" s="60"/>
      <c r="D25" s="60"/>
      <c r="E25" s="60"/>
      <c r="F25" s="60"/>
      <c r="G25" s="60"/>
      <c r="H25" s="60"/>
      <c r="I25" s="60"/>
      <c r="J25" s="60"/>
      <c r="K25" s="60"/>
      <c r="L25" s="60"/>
      <c r="M25" s="60"/>
      <c r="N25" s="60"/>
      <c r="O25" s="60"/>
      <c r="P25" s="60"/>
      <c r="Q25" s="60"/>
      <c r="R25" s="60"/>
      <c r="S25" s="60"/>
      <c r="T25" s="60"/>
      <c r="U25" s="60"/>
      <c r="V25" s="60"/>
      <c r="W25" s="60"/>
      <c r="X25" s="60"/>
      <c r="Y25" s="60"/>
      <c r="Z25" s="60"/>
      <c r="AA25" s="60"/>
      <c r="AB25" s="60"/>
      <c r="AC25" s="60"/>
      <c r="AD25" s="60"/>
      <c r="AE25" s="60"/>
      <c r="AF25" s="132">
        <f t="shared" si="3"/>
        <v>0</v>
      </c>
    </row>
    <row r="26" spans="1:32">
      <c r="A26" s="129"/>
      <c r="B26" s="60"/>
      <c r="C26" s="60"/>
      <c r="D26" s="60"/>
      <c r="E26" s="60"/>
      <c r="F26" s="60"/>
      <c r="G26" s="60"/>
      <c r="H26" s="60"/>
      <c r="I26" s="60"/>
      <c r="J26" s="60"/>
      <c r="K26" s="60"/>
      <c r="L26" s="60"/>
      <c r="M26" s="60"/>
      <c r="N26" s="60"/>
      <c r="O26" s="60"/>
      <c r="P26" s="60"/>
      <c r="Q26" s="60"/>
      <c r="R26" s="60"/>
      <c r="S26" s="60"/>
      <c r="T26" s="60"/>
      <c r="U26" s="60"/>
      <c r="V26" s="60"/>
      <c r="W26" s="60"/>
      <c r="X26" s="60"/>
      <c r="Y26" s="60"/>
      <c r="Z26" s="60"/>
      <c r="AA26" s="60"/>
      <c r="AB26" s="60"/>
      <c r="AC26" s="60"/>
      <c r="AD26" s="60"/>
      <c r="AE26" s="60"/>
      <c r="AF26" s="132">
        <f t="shared" si="3"/>
        <v>0</v>
      </c>
    </row>
    <row r="27" spans="1:32">
      <c r="A27" s="129"/>
      <c r="B27" s="60"/>
      <c r="C27" s="60"/>
      <c r="D27" s="60"/>
      <c r="E27" s="60"/>
      <c r="F27" s="60"/>
      <c r="G27" s="60"/>
      <c r="H27" s="60"/>
      <c r="I27" s="60"/>
      <c r="J27" s="60"/>
      <c r="K27" s="60"/>
      <c r="L27" s="60"/>
      <c r="M27" s="60"/>
      <c r="N27" s="60"/>
      <c r="O27" s="60"/>
      <c r="P27" s="60"/>
      <c r="Q27" s="60"/>
      <c r="R27" s="60"/>
      <c r="S27" s="60"/>
      <c r="T27" s="60"/>
      <c r="U27" s="60"/>
      <c r="V27" s="60"/>
      <c r="W27" s="60"/>
      <c r="X27" s="60"/>
      <c r="Y27" s="60"/>
      <c r="Z27" s="60"/>
      <c r="AA27" s="60"/>
      <c r="AB27" s="60"/>
      <c r="AC27" s="60"/>
      <c r="AD27" s="60"/>
      <c r="AE27" s="60"/>
      <c r="AF27" s="132">
        <f t="shared" si="3"/>
        <v>0</v>
      </c>
    </row>
    <row r="28" spans="1:32">
      <c r="A28" s="129"/>
      <c r="B28" s="60"/>
      <c r="C28" s="60"/>
      <c r="D28" s="60"/>
      <c r="E28" s="60"/>
      <c r="F28" s="60"/>
      <c r="G28" s="60"/>
      <c r="H28" s="60"/>
      <c r="I28" s="60"/>
      <c r="J28" s="60"/>
      <c r="K28" s="60"/>
      <c r="L28" s="60"/>
      <c r="M28" s="60"/>
      <c r="N28" s="60"/>
      <c r="O28" s="60"/>
      <c r="P28" s="60"/>
      <c r="Q28" s="60"/>
      <c r="R28" s="60"/>
      <c r="S28" s="60"/>
      <c r="T28" s="60"/>
      <c r="U28" s="60"/>
      <c r="V28" s="60"/>
      <c r="W28" s="60"/>
      <c r="X28" s="60"/>
      <c r="Y28" s="60"/>
      <c r="Z28" s="60"/>
      <c r="AA28" s="60"/>
      <c r="AB28" s="60"/>
      <c r="AC28" s="60"/>
      <c r="AD28" s="60"/>
      <c r="AE28" s="60"/>
      <c r="AF28" s="132">
        <f t="shared" si="3"/>
        <v>0</v>
      </c>
    </row>
    <row r="29" spans="1:32">
      <c r="A29" s="129"/>
      <c r="B29" s="60"/>
      <c r="C29" s="60"/>
      <c r="D29" s="60"/>
      <c r="E29" s="60"/>
      <c r="F29" s="60"/>
      <c r="G29" s="60"/>
      <c r="H29" s="60"/>
      <c r="I29" s="60"/>
      <c r="J29" s="60"/>
      <c r="K29" s="60"/>
      <c r="L29" s="60"/>
      <c r="M29" s="60"/>
      <c r="N29" s="60"/>
      <c r="O29" s="60"/>
      <c r="P29" s="60"/>
      <c r="Q29" s="60"/>
      <c r="R29" s="60"/>
      <c r="S29" s="60"/>
      <c r="T29" s="60"/>
      <c r="U29" s="60"/>
      <c r="V29" s="60"/>
      <c r="W29" s="60"/>
      <c r="X29" s="60"/>
      <c r="Y29" s="60"/>
      <c r="Z29" s="60"/>
      <c r="AA29" s="60"/>
      <c r="AB29" s="60"/>
      <c r="AC29" s="60"/>
      <c r="AD29" s="60"/>
      <c r="AE29" s="60"/>
      <c r="AF29" s="132">
        <f t="shared" si="3"/>
        <v>0</v>
      </c>
    </row>
    <row r="30" spans="1:32">
      <c r="A30" s="129"/>
      <c r="B30" s="60"/>
      <c r="C30" s="60"/>
      <c r="D30" s="60"/>
      <c r="E30" s="60"/>
      <c r="F30" s="60"/>
      <c r="G30" s="60"/>
      <c r="H30" s="60"/>
      <c r="I30" s="60"/>
      <c r="J30" s="60"/>
      <c r="K30" s="60"/>
      <c r="L30" s="60"/>
      <c r="M30" s="60"/>
      <c r="N30" s="60"/>
      <c r="O30" s="60"/>
      <c r="P30" s="60"/>
      <c r="Q30" s="60"/>
      <c r="R30" s="60"/>
      <c r="S30" s="60"/>
      <c r="T30" s="60"/>
      <c r="U30" s="60"/>
      <c r="V30" s="60"/>
      <c r="W30" s="60"/>
      <c r="X30" s="60"/>
      <c r="Y30" s="60"/>
      <c r="Z30" s="60"/>
      <c r="AA30" s="60"/>
      <c r="AB30" s="60"/>
      <c r="AC30" s="60"/>
      <c r="AD30" s="60"/>
      <c r="AE30" s="60"/>
      <c r="AF30" s="132">
        <f t="shared" si="3"/>
        <v>0</v>
      </c>
    </row>
    <row r="31" spans="1:32">
      <c r="A31" s="129"/>
      <c r="B31" s="60"/>
      <c r="C31" s="60"/>
      <c r="D31" s="60"/>
      <c r="E31" s="60"/>
      <c r="F31" s="60"/>
      <c r="G31" s="60"/>
      <c r="H31" s="60"/>
      <c r="I31" s="60"/>
      <c r="J31" s="60"/>
      <c r="K31" s="60"/>
      <c r="L31" s="60"/>
      <c r="M31" s="60"/>
      <c r="N31" s="60"/>
      <c r="O31" s="60"/>
      <c r="P31" s="60"/>
      <c r="Q31" s="60"/>
      <c r="R31" s="60"/>
      <c r="S31" s="60"/>
      <c r="T31" s="60"/>
      <c r="U31" s="60"/>
      <c r="V31" s="60"/>
      <c r="W31" s="60"/>
      <c r="X31" s="60"/>
      <c r="Y31" s="60"/>
      <c r="Z31" s="60"/>
      <c r="AA31" s="60"/>
      <c r="AB31" s="60"/>
      <c r="AC31" s="60"/>
      <c r="AD31" s="60"/>
      <c r="AE31" s="60"/>
      <c r="AF31" s="132">
        <f t="shared" si="3"/>
        <v>0</v>
      </c>
    </row>
    <row r="32" spans="1:32">
      <c r="A32" s="129"/>
      <c r="B32" s="60"/>
      <c r="C32" s="60"/>
      <c r="D32" s="60"/>
      <c r="E32" s="60"/>
      <c r="F32" s="60"/>
      <c r="G32" s="60"/>
      <c r="H32" s="60"/>
      <c r="I32" s="60"/>
      <c r="J32" s="60"/>
      <c r="K32" s="60"/>
      <c r="L32" s="60"/>
      <c r="M32" s="60"/>
      <c r="N32" s="60"/>
      <c r="O32" s="60"/>
      <c r="P32" s="60"/>
      <c r="Q32" s="60"/>
      <c r="R32" s="60"/>
      <c r="S32" s="60"/>
      <c r="T32" s="60"/>
      <c r="U32" s="60"/>
      <c r="V32" s="60"/>
      <c r="W32" s="60"/>
      <c r="X32" s="60"/>
      <c r="Y32" s="60"/>
      <c r="Z32" s="60"/>
      <c r="AA32" s="60"/>
      <c r="AB32" s="60"/>
      <c r="AC32" s="60"/>
      <c r="AD32" s="60"/>
      <c r="AE32" s="60"/>
      <c r="AF32" s="132">
        <f t="shared" si="3"/>
        <v>0</v>
      </c>
    </row>
    <row r="33" spans="1:32">
      <c r="A33" s="129"/>
      <c r="B33" s="60"/>
      <c r="C33" s="60"/>
      <c r="D33" s="60"/>
      <c r="E33" s="60"/>
      <c r="F33" s="60"/>
      <c r="G33" s="60"/>
      <c r="H33" s="60"/>
      <c r="I33" s="60"/>
      <c r="J33" s="60"/>
      <c r="K33" s="60"/>
      <c r="L33" s="60"/>
      <c r="M33" s="60"/>
      <c r="N33" s="60"/>
      <c r="O33" s="60"/>
      <c r="P33" s="60"/>
      <c r="Q33" s="60"/>
      <c r="R33" s="60"/>
      <c r="S33" s="60"/>
      <c r="T33" s="60"/>
      <c r="U33" s="60"/>
      <c r="V33" s="60"/>
      <c r="W33" s="60"/>
      <c r="X33" s="60"/>
      <c r="Y33" s="60"/>
      <c r="Z33" s="60"/>
      <c r="AA33" s="60"/>
      <c r="AB33" s="60"/>
      <c r="AC33" s="60"/>
      <c r="AD33" s="60"/>
      <c r="AE33" s="60"/>
      <c r="AF33" s="132">
        <f t="shared" si="3"/>
        <v>0</v>
      </c>
    </row>
    <row r="34" spans="1:32">
      <c r="A34" s="129"/>
      <c r="B34" s="60"/>
      <c r="C34" s="60"/>
      <c r="D34" s="60"/>
      <c r="E34" s="60"/>
      <c r="F34" s="60"/>
      <c r="G34" s="60"/>
      <c r="H34" s="60"/>
      <c r="I34" s="60"/>
      <c r="J34" s="60"/>
      <c r="K34" s="60"/>
      <c r="L34" s="60"/>
      <c r="M34" s="60"/>
      <c r="N34" s="60"/>
      <c r="O34" s="60"/>
      <c r="P34" s="60"/>
      <c r="Q34" s="60"/>
      <c r="R34" s="60"/>
      <c r="S34" s="60"/>
      <c r="T34" s="60"/>
      <c r="U34" s="60"/>
      <c r="V34" s="60"/>
      <c r="W34" s="60"/>
      <c r="X34" s="60"/>
      <c r="Y34" s="60"/>
      <c r="Z34" s="60"/>
      <c r="AA34" s="60"/>
      <c r="AB34" s="60"/>
      <c r="AC34" s="60"/>
      <c r="AD34" s="60"/>
      <c r="AE34" s="60"/>
      <c r="AF34" s="132">
        <f t="shared" si="3"/>
        <v>0</v>
      </c>
    </row>
    <row r="35" spans="1:32">
      <c r="A35" s="129"/>
      <c r="B35" s="60"/>
      <c r="C35" s="60"/>
      <c r="D35" s="60"/>
      <c r="E35" s="60"/>
      <c r="F35" s="60"/>
      <c r="G35" s="60"/>
      <c r="H35" s="60"/>
      <c r="I35" s="60"/>
      <c r="J35" s="60"/>
      <c r="K35" s="60"/>
      <c r="L35" s="60"/>
      <c r="M35" s="60"/>
      <c r="N35" s="60"/>
      <c r="O35" s="60"/>
      <c r="P35" s="60"/>
      <c r="Q35" s="60"/>
      <c r="R35" s="60"/>
      <c r="S35" s="60"/>
      <c r="T35" s="60"/>
      <c r="U35" s="60"/>
      <c r="V35" s="60"/>
      <c r="W35" s="60"/>
      <c r="X35" s="60"/>
      <c r="Y35" s="60"/>
      <c r="Z35" s="60"/>
      <c r="AA35" s="60"/>
      <c r="AB35" s="60"/>
      <c r="AC35" s="60"/>
      <c r="AD35" s="60"/>
      <c r="AE35" s="60"/>
      <c r="AF35" s="132">
        <f t="shared" si="3"/>
        <v>0</v>
      </c>
    </row>
    <row r="36" spans="1:32" ht="13.5" thickBot="1">
      <c r="A36" s="129"/>
      <c r="B36" s="60"/>
      <c r="C36" s="60"/>
      <c r="D36" s="60"/>
      <c r="E36" s="60"/>
      <c r="F36" s="60"/>
      <c r="G36" s="60"/>
      <c r="H36" s="60"/>
      <c r="I36" s="60"/>
      <c r="J36" s="60"/>
      <c r="K36" s="60"/>
      <c r="L36" s="60"/>
      <c r="M36" s="60"/>
      <c r="N36" s="60"/>
      <c r="O36" s="60"/>
      <c r="P36" s="60"/>
      <c r="Q36" s="60"/>
      <c r="R36" s="60"/>
      <c r="S36" s="60"/>
      <c r="T36" s="60"/>
      <c r="U36" s="60"/>
      <c r="V36" s="60"/>
      <c r="W36" s="60"/>
      <c r="X36" s="60"/>
      <c r="Y36" s="60"/>
      <c r="Z36" s="60"/>
      <c r="AA36" s="60"/>
      <c r="AB36" s="60"/>
      <c r="AC36" s="60"/>
      <c r="AD36" s="60"/>
      <c r="AE36" s="60"/>
      <c r="AF36" s="132">
        <f t="shared" si="3"/>
        <v>0</v>
      </c>
    </row>
    <row r="37" spans="1:32" ht="26.25" thickBot="1">
      <c r="A37" s="139" t="s">
        <v>115</v>
      </c>
      <c r="B37" s="136">
        <f>SUM(B22:B36)</f>
        <v>0</v>
      </c>
      <c r="C37" s="136">
        <f t="shared" ref="C37:P37" si="4">SUM(C5:C36)</f>
        <v>0</v>
      </c>
      <c r="D37" s="136">
        <f t="shared" si="4"/>
        <v>0</v>
      </c>
      <c r="E37" s="136">
        <f t="shared" si="4"/>
        <v>0</v>
      </c>
      <c r="F37" s="136">
        <f t="shared" si="4"/>
        <v>0</v>
      </c>
      <c r="G37" s="136">
        <f t="shared" si="4"/>
        <v>0</v>
      </c>
      <c r="H37" s="136">
        <f t="shared" si="4"/>
        <v>0</v>
      </c>
      <c r="I37" s="136">
        <f t="shared" si="4"/>
        <v>0</v>
      </c>
      <c r="J37" s="136">
        <f t="shared" si="4"/>
        <v>0</v>
      </c>
      <c r="K37" s="136">
        <f t="shared" si="4"/>
        <v>0</v>
      </c>
      <c r="L37" s="136">
        <f t="shared" si="4"/>
        <v>0</v>
      </c>
      <c r="M37" s="136">
        <f t="shared" si="4"/>
        <v>0</v>
      </c>
      <c r="N37" s="136">
        <f t="shared" si="4"/>
        <v>0</v>
      </c>
      <c r="O37" s="136">
        <f t="shared" si="4"/>
        <v>0</v>
      </c>
      <c r="P37" s="137">
        <f t="shared" si="4"/>
        <v>0</v>
      </c>
      <c r="Q37" s="136">
        <f>SUM(Q22:Q36)</f>
        <v>0</v>
      </c>
      <c r="R37" s="136">
        <f t="shared" ref="R37:AE37" si="5">SUM(R5:R36)</f>
        <v>0</v>
      </c>
      <c r="S37" s="136">
        <f t="shared" si="5"/>
        <v>0</v>
      </c>
      <c r="T37" s="136">
        <f t="shared" si="5"/>
        <v>0</v>
      </c>
      <c r="U37" s="136">
        <f t="shared" si="5"/>
        <v>0</v>
      </c>
      <c r="V37" s="136">
        <f t="shared" si="5"/>
        <v>0</v>
      </c>
      <c r="W37" s="136">
        <f t="shared" si="5"/>
        <v>0</v>
      </c>
      <c r="X37" s="136">
        <f t="shared" si="5"/>
        <v>0</v>
      </c>
      <c r="Y37" s="136">
        <f t="shared" si="5"/>
        <v>0</v>
      </c>
      <c r="Z37" s="136">
        <f t="shared" si="5"/>
        <v>0</v>
      </c>
      <c r="AA37" s="136">
        <f t="shared" si="5"/>
        <v>0</v>
      </c>
      <c r="AB37" s="136">
        <f t="shared" si="5"/>
        <v>0</v>
      </c>
      <c r="AC37" s="136">
        <f t="shared" si="5"/>
        <v>0</v>
      </c>
      <c r="AD37" s="136">
        <f t="shared" si="5"/>
        <v>0</v>
      </c>
      <c r="AE37" s="137">
        <f t="shared" si="5"/>
        <v>0</v>
      </c>
      <c r="AF37" s="138">
        <f>SUM(AF22:AF36)</f>
        <v>0</v>
      </c>
    </row>
    <row r="38" spans="1:32">
      <c r="AF38" s="131"/>
    </row>
  </sheetData>
  <sheetProtection password="C45A" sheet="1" objects="1" scenarios="1" selectLockedCells="1"/>
  <mergeCells count="32">
    <mergeCell ref="AE1:AE4"/>
    <mergeCell ref="Z1:Z4"/>
    <mergeCell ref="AA1:AA4"/>
    <mergeCell ref="AB1:AB4"/>
    <mergeCell ref="AC1:AC4"/>
    <mergeCell ref="AD1:AD4"/>
    <mergeCell ref="U1:U4"/>
    <mergeCell ref="V1:V4"/>
    <mergeCell ref="W1:W4"/>
    <mergeCell ref="X1:X4"/>
    <mergeCell ref="Y1:Y4"/>
    <mergeCell ref="A1:A2"/>
    <mergeCell ref="B1:B4"/>
    <mergeCell ref="C1:C4"/>
    <mergeCell ref="F1:F4"/>
    <mergeCell ref="G1:G4"/>
    <mergeCell ref="P1:P4"/>
    <mergeCell ref="AF1:AF4"/>
    <mergeCell ref="M1:M4"/>
    <mergeCell ref="I1:I4"/>
    <mergeCell ref="D1:D4"/>
    <mergeCell ref="E1:E4"/>
    <mergeCell ref="H1:H4"/>
    <mergeCell ref="J1:J4"/>
    <mergeCell ref="K1:K4"/>
    <mergeCell ref="L1:L4"/>
    <mergeCell ref="N1:N4"/>
    <mergeCell ref="O1:O4"/>
    <mergeCell ref="Q1:Q4"/>
    <mergeCell ref="R1:R4"/>
    <mergeCell ref="S1:S4"/>
    <mergeCell ref="T1:T4"/>
  </mergeCells>
  <phoneticPr fontId="7" type="noConversion"/>
  <pageMargins left="0.75" right="0.75" top="1" bottom="0.5" header="0.25" footer="0.25"/>
  <pageSetup scale="49" fitToHeight="0" orientation="landscape" horizontalDpi="300" verticalDpi="300" r:id="rId1"/>
  <headerFooter alignWithMargins="0">
    <oddHeader>&amp;C&amp;"Arial,Bold"&amp;14DaisyTrax
&amp;12Dues page - &amp;D</oddHeader>
    <oddFooter>&amp;CPage &amp;P</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enableFormatConditionsCalculation="0">
    <tabColor rgb="FFFFC000"/>
    <pageSetUpPr fitToPage="1"/>
  </sheetPr>
  <dimension ref="A1:AF44"/>
  <sheetViews>
    <sheetView showGridLines="0" workbookViewId="0">
      <pane ySplit="4" topLeftCell="A5" activePane="bottomLeft" state="frozen"/>
      <selection pane="bottomLeft" activeCell="A5" sqref="A5"/>
    </sheetView>
  </sheetViews>
  <sheetFormatPr defaultRowHeight="12.75"/>
  <cols>
    <col min="1" max="1" width="8.140625" style="62" bestFit="1" customWidth="1"/>
    <col min="2" max="2" width="41.42578125" customWidth="1"/>
    <col min="3" max="32" width="3.28515625" style="69" customWidth="1"/>
  </cols>
  <sheetData>
    <row r="1" spans="1:32" ht="15.75" customHeight="1">
      <c r="A1" s="346" t="s">
        <v>40</v>
      </c>
      <c r="B1" s="307"/>
      <c r="C1" s="340" t="str">
        <f ca="1">'Daisy 1'!$A1</f>
        <v>Daisy 1</v>
      </c>
      <c r="D1" s="325" t="str">
        <f ca="1">'Daisy 2'!$A1</f>
        <v>Daisy 2</v>
      </c>
      <c r="E1" s="325" t="str">
        <f ca="1">'Daisy 3'!$A1</f>
        <v>Daisy 3</v>
      </c>
      <c r="F1" s="325" t="str">
        <f ca="1">'Daisy 4'!$A1</f>
        <v>Daisy 4</v>
      </c>
      <c r="G1" s="325" t="str">
        <f ca="1">'Daisy 5'!$A1</f>
        <v>Daisy 5</v>
      </c>
      <c r="H1" s="325" t="str">
        <f ca="1">'Daisy 6'!$A1</f>
        <v>Daisy 6</v>
      </c>
      <c r="I1" s="325" t="str">
        <f ca="1">'Daisy 7'!$A1</f>
        <v>Daisy 7</v>
      </c>
      <c r="J1" s="325" t="str">
        <f ca="1">'Daisy 8'!$A1</f>
        <v>Daisy 8</v>
      </c>
      <c r="K1" s="325" t="str">
        <f ca="1">'Daisy 9'!$A1</f>
        <v>Daisy 9</v>
      </c>
      <c r="L1" s="325" t="str">
        <f ca="1">'Daisy 10'!$A1</f>
        <v>Daisy 10</v>
      </c>
      <c r="M1" s="325" t="str">
        <f ca="1">'Daisy 11'!$A1</f>
        <v>Daisy 11</v>
      </c>
      <c r="N1" s="325" t="str">
        <f ca="1">'Daisy 12'!$A1</f>
        <v>Daisy 12</v>
      </c>
      <c r="O1" s="325" t="str">
        <f ca="1">'Daisy 13'!$A1</f>
        <v>Daisy 13</v>
      </c>
      <c r="P1" s="325" t="str">
        <f ca="1">'Daisy 14'!$A1</f>
        <v>Daisy 14</v>
      </c>
      <c r="Q1" s="325" t="str">
        <f ca="1">'Daisy 15'!$A1</f>
        <v>Daisy 15</v>
      </c>
      <c r="R1" s="325" t="str">
        <f ca="1">'Daisy 16'!$A1</f>
        <v>Daisy 16</v>
      </c>
      <c r="S1" s="325" t="str">
        <f ca="1">'Daisy 17'!$A1</f>
        <v>Daisy 17</v>
      </c>
      <c r="T1" s="325" t="str">
        <f ca="1">'Daisy 18'!$A1</f>
        <v>Daisy 18</v>
      </c>
      <c r="U1" s="325" t="str">
        <f ca="1">'Daisy 19'!$A1</f>
        <v>Daisy 19</v>
      </c>
      <c r="V1" s="325" t="str">
        <f ca="1">'Daisy 20'!$A1</f>
        <v>Daisy 20</v>
      </c>
      <c r="W1" s="325" t="str">
        <f ca="1">'Daisy 21'!$A1</f>
        <v>Daisy 21</v>
      </c>
      <c r="X1" s="325" t="str">
        <f ca="1">'Daisy 22'!$A1</f>
        <v>Daisy 22</v>
      </c>
      <c r="Y1" s="325" t="str">
        <f ca="1">'Daisy 23'!$A1</f>
        <v>Daisy 23</v>
      </c>
      <c r="Z1" s="325" t="str">
        <f ca="1">'Daisy 24'!$A1</f>
        <v>Daisy 24</v>
      </c>
      <c r="AA1" s="325" t="str">
        <f ca="1">'Daisy 25'!$A1</f>
        <v>Daisy 25</v>
      </c>
      <c r="AB1" s="325" t="str">
        <f ca="1">'Daisy 26'!$A1</f>
        <v>Daisy 26</v>
      </c>
      <c r="AC1" s="325" t="str">
        <f ca="1">'Daisy 27'!$A1</f>
        <v>Daisy 27</v>
      </c>
      <c r="AD1" s="325" t="str">
        <f ca="1">'Daisy 28'!$A1</f>
        <v>Daisy 28</v>
      </c>
      <c r="AE1" s="325" t="str">
        <f ca="1">'Daisy 29'!$A1</f>
        <v>Daisy 29</v>
      </c>
      <c r="AF1" s="325" t="str">
        <f ca="1">'Daisy 30'!$A1</f>
        <v>Daisy 30</v>
      </c>
    </row>
    <row r="2" spans="1:32">
      <c r="A2" s="347" t="s">
        <v>120</v>
      </c>
      <c r="B2" s="307"/>
      <c r="C2" s="340"/>
      <c r="D2" s="325"/>
      <c r="E2" s="325"/>
      <c r="F2" s="325"/>
      <c r="G2" s="325"/>
      <c r="H2" s="325"/>
      <c r="I2" s="325"/>
      <c r="J2" s="325"/>
      <c r="K2" s="325"/>
      <c r="L2" s="325"/>
      <c r="M2" s="325"/>
      <c r="N2" s="325"/>
      <c r="O2" s="325"/>
      <c r="P2" s="325"/>
      <c r="Q2" s="325"/>
      <c r="R2" s="325"/>
      <c r="S2" s="325"/>
      <c r="T2" s="325"/>
      <c r="U2" s="325"/>
      <c r="V2" s="325"/>
      <c r="W2" s="325"/>
      <c r="X2" s="325"/>
      <c r="Y2" s="325"/>
      <c r="Z2" s="325"/>
      <c r="AA2" s="325"/>
      <c r="AB2" s="325"/>
      <c r="AC2" s="325"/>
      <c r="AD2" s="325"/>
      <c r="AE2" s="325"/>
      <c r="AF2" s="325"/>
    </row>
    <row r="3" spans="1:32">
      <c r="C3" s="340"/>
      <c r="D3" s="325"/>
      <c r="E3" s="325"/>
      <c r="F3" s="325"/>
      <c r="G3" s="325"/>
      <c r="H3" s="325"/>
      <c r="I3" s="325"/>
      <c r="J3" s="325"/>
      <c r="K3" s="325"/>
      <c r="L3" s="325"/>
      <c r="M3" s="325"/>
      <c r="N3" s="325"/>
      <c r="O3" s="325"/>
      <c r="P3" s="325"/>
      <c r="Q3" s="325"/>
      <c r="R3" s="325"/>
      <c r="S3" s="325"/>
      <c r="T3" s="325"/>
      <c r="U3" s="325"/>
      <c r="V3" s="325"/>
      <c r="W3" s="325"/>
      <c r="X3" s="325"/>
      <c r="Y3" s="325"/>
      <c r="Z3" s="325"/>
      <c r="AA3" s="325"/>
      <c r="AB3" s="325"/>
      <c r="AC3" s="325"/>
      <c r="AD3" s="325"/>
      <c r="AE3" s="325"/>
      <c r="AF3" s="325"/>
    </row>
    <row r="4" spans="1:32">
      <c r="A4" s="63" t="s">
        <v>41</v>
      </c>
      <c r="B4" s="14" t="s">
        <v>72</v>
      </c>
      <c r="C4" s="341"/>
      <c r="D4" s="326"/>
      <c r="E4" s="326"/>
      <c r="F4" s="326"/>
      <c r="G4" s="326"/>
      <c r="H4" s="326"/>
      <c r="I4" s="326"/>
      <c r="J4" s="326"/>
      <c r="K4" s="326"/>
      <c r="L4" s="326"/>
      <c r="M4" s="326"/>
      <c r="N4" s="326"/>
      <c r="O4" s="326"/>
      <c r="P4" s="326"/>
      <c r="Q4" s="326"/>
      <c r="R4" s="326"/>
      <c r="S4" s="326"/>
      <c r="T4" s="326"/>
      <c r="U4" s="326"/>
      <c r="V4" s="326"/>
      <c r="W4" s="326"/>
      <c r="X4" s="326"/>
      <c r="Y4" s="326"/>
      <c r="Z4" s="326"/>
      <c r="AA4" s="326"/>
      <c r="AB4" s="326"/>
      <c r="AC4" s="326"/>
      <c r="AD4" s="326"/>
      <c r="AE4" s="326"/>
      <c r="AF4" s="326"/>
    </row>
    <row r="5" spans="1:32">
      <c r="A5" s="64"/>
      <c r="B5" s="24"/>
      <c r="C5" s="78"/>
      <c r="D5" s="78"/>
      <c r="E5" s="78"/>
      <c r="F5" s="78"/>
      <c r="G5" s="78"/>
      <c r="H5" s="78"/>
      <c r="I5" s="78"/>
      <c r="J5" s="78"/>
      <c r="K5" s="78"/>
      <c r="L5" s="78"/>
      <c r="M5" s="78"/>
      <c r="N5" s="78"/>
      <c r="O5" s="78"/>
      <c r="P5" s="78"/>
      <c r="Q5" s="78"/>
      <c r="R5" s="78"/>
      <c r="S5" s="78"/>
      <c r="T5" s="78"/>
      <c r="U5" s="78"/>
      <c r="V5" s="78"/>
      <c r="W5" s="78"/>
      <c r="X5" s="78"/>
      <c r="Y5" s="78"/>
      <c r="Z5" s="78"/>
      <c r="AA5" s="78"/>
      <c r="AB5" s="78"/>
      <c r="AC5" s="78"/>
      <c r="AD5" s="78"/>
      <c r="AE5" s="78"/>
      <c r="AF5" s="78"/>
    </row>
    <row r="6" spans="1:32">
      <c r="A6" s="64"/>
      <c r="B6" s="24"/>
      <c r="C6" s="78"/>
      <c r="D6" s="78"/>
      <c r="E6" s="78"/>
      <c r="F6" s="78"/>
      <c r="G6" s="78"/>
      <c r="H6" s="78"/>
      <c r="I6" s="78"/>
      <c r="J6" s="78"/>
      <c r="K6" s="78"/>
      <c r="L6" s="78"/>
      <c r="M6" s="78"/>
      <c r="N6" s="78"/>
      <c r="O6" s="78"/>
      <c r="P6" s="78"/>
      <c r="Q6" s="78"/>
      <c r="R6" s="78"/>
      <c r="S6" s="78"/>
      <c r="T6" s="78"/>
      <c r="U6" s="78"/>
      <c r="V6" s="78"/>
      <c r="W6" s="78"/>
      <c r="X6" s="78"/>
      <c r="Y6" s="78"/>
      <c r="Z6" s="78"/>
      <c r="AA6" s="78"/>
      <c r="AB6" s="78"/>
      <c r="AC6" s="78"/>
      <c r="AD6" s="78"/>
      <c r="AE6" s="78"/>
      <c r="AF6" s="78"/>
    </row>
    <row r="7" spans="1:32">
      <c r="A7" s="64"/>
      <c r="B7" s="24"/>
      <c r="C7" s="78"/>
      <c r="D7" s="78"/>
      <c r="E7" s="78"/>
      <c r="F7" s="78"/>
      <c r="G7" s="78"/>
      <c r="H7" s="78"/>
      <c r="I7" s="78"/>
      <c r="J7" s="78"/>
      <c r="K7" s="78"/>
      <c r="L7" s="78"/>
      <c r="M7" s="78"/>
      <c r="N7" s="78"/>
      <c r="O7" s="78"/>
      <c r="P7" s="78"/>
      <c r="Q7" s="78"/>
      <c r="R7" s="78"/>
      <c r="S7" s="78"/>
      <c r="T7" s="78"/>
      <c r="U7" s="78"/>
      <c r="V7" s="78"/>
      <c r="W7" s="78"/>
      <c r="X7" s="78"/>
      <c r="Y7" s="78"/>
      <c r="Z7" s="78"/>
      <c r="AA7" s="78"/>
      <c r="AB7" s="78"/>
      <c r="AC7" s="78"/>
      <c r="AD7" s="78"/>
      <c r="AE7" s="78"/>
      <c r="AF7" s="78"/>
    </row>
    <row r="8" spans="1:32">
      <c r="A8" s="64"/>
      <c r="B8" s="24"/>
      <c r="C8" s="78"/>
      <c r="D8" s="78"/>
      <c r="E8" s="78"/>
      <c r="F8" s="78"/>
      <c r="G8" s="78"/>
      <c r="H8" s="78"/>
      <c r="I8" s="78"/>
      <c r="J8" s="78"/>
      <c r="K8" s="78"/>
      <c r="L8" s="78"/>
      <c r="M8" s="78"/>
      <c r="N8" s="78"/>
      <c r="O8" s="78"/>
      <c r="P8" s="78"/>
      <c r="Q8" s="78"/>
      <c r="R8" s="78"/>
      <c r="S8" s="78"/>
      <c r="T8" s="78"/>
      <c r="U8" s="78"/>
      <c r="V8" s="78"/>
      <c r="W8" s="78"/>
      <c r="X8" s="78"/>
      <c r="Y8" s="78"/>
      <c r="Z8" s="78"/>
      <c r="AA8" s="78"/>
      <c r="AB8" s="78"/>
      <c r="AC8" s="78"/>
      <c r="AD8" s="78"/>
      <c r="AE8" s="78"/>
      <c r="AF8" s="78"/>
    </row>
    <row r="9" spans="1:32">
      <c r="A9" s="64"/>
      <c r="B9" s="24"/>
      <c r="C9" s="78"/>
      <c r="D9" s="78"/>
      <c r="E9" s="78"/>
      <c r="F9" s="78"/>
      <c r="G9" s="78"/>
      <c r="H9" s="78"/>
      <c r="I9" s="78"/>
      <c r="J9" s="78"/>
      <c r="K9" s="78"/>
      <c r="L9" s="78"/>
      <c r="M9" s="78"/>
      <c r="N9" s="78"/>
      <c r="O9" s="78"/>
      <c r="P9" s="78"/>
      <c r="Q9" s="78"/>
      <c r="R9" s="78"/>
      <c r="S9" s="78"/>
      <c r="T9" s="78"/>
      <c r="U9" s="78"/>
      <c r="V9" s="78"/>
      <c r="W9" s="78"/>
      <c r="X9" s="78"/>
      <c r="Y9" s="78"/>
      <c r="Z9" s="78"/>
      <c r="AA9" s="78"/>
      <c r="AB9" s="78"/>
      <c r="AC9" s="78"/>
      <c r="AD9" s="78"/>
      <c r="AE9" s="78"/>
      <c r="AF9" s="78"/>
    </row>
    <row r="10" spans="1:32">
      <c r="A10" s="64"/>
      <c r="B10" s="24"/>
      <c r="C10" s="78"/>
      <c r="D10" s="78"/>
      <c r="E10" s="78"/>
      <c r="F10" s="78"/>
      <c r="G10" s="78"/>
      <c r="H10" s="78"/>
      <c r="I10" s="78"/>
      <c r="J10" s="78"/>
      <c r="K10" s="78"/>
      <c r="L10" s="78"/>
      <c r="M10" s="78"/>
      <c r="N10" s="78"/>
      <c r="O10" s="78"/>
      <c r="P10" s="78"/>
      <c r="Q10" s="78"/>
      <c r="R10" s="78"/>
      <c r="S10" s="78"/>
      <c r="T10" s="78"/>
      <c r="U10" s="78"/>
      <c r="V10" s="78"/>
      <c r="W10" s="78"/>
      <c r="X10" s="78"/>
      <c r="Y10" s="78"/>
      <c r="Z10" s="78"/>
      <c r="AA10" s="78"/>
      <c r="AB10" s="78"/>
      <c r="AC10" s="78"/>
      <c r="AD10" s="78"/>
      <c r="AE10" s="78"/>
      <c r="AF10" s="78"/>
    </row>
    <row r="11" spans="1:32">
      <c r="A11" s="64"/>
      <c r="B11" s="24"/>
      <c r="C11" s="78"/>
      <c r="D11" s="78"/>
      <c r="E11" s="78"/>
      <c r="F11" s="78"/>
      <c r="G11" s="78"/>
      <c r="H11" s="78"/>
      <c r="I11" s="78"/>
      <c r="J11" s="78"/>
      <c r="K11" s="78"/>
      <c r="L11" s="78"/>
      <c r="M11" s="78"/>
      <c r="N11" s="78"/>
      <c r="O11" s="78"/>
      <c r="P11" s="78"/>
      <c r="Q11" s="78"/>
      <c r="R11" s="78"/>
      <c r="S11" s="78"/>
      <c r="T11" s="78"/>
      <c r="U11" s="78"/>
      <c r="V11" s="78"/>
      <c r="W11" s="78"/>
      <c r="X11" s="78"/>
      <c r="Y11" s="78"/>
      <c r="Z11" s="78"/>
      <c r="AA11" s="78"/>
      <c r="AB11" s="78"/>
      <c r="AC11" s="78"/>
      <c r="AD11" s="78"/>
      <c r="AE11" s="78"/>
      <c r="AF11" s="78"/>
    </row>
    <row r="12" spans="1:32">
      <c r="A12" s="64"/>
      <c r="B12" s="24"/>
      <c r="C12" s="78"/>
      <c r="D12" s="78"/>
      <c r="E12" s="78"/>
      <c r="F12" s="78"/>
      <c r="G12" s="78"/>
      <c r="H12" s="78"/>
      <c r="I12" s="78"/>
      <c r="J12" s="78"/>
      <c r="K12" s="78"/>
      <c r="L12" s="78"/>
      <c r="M12" s="78"/>
      <c r="N12" s="78"/>
      <c r="O12" s="78"/>
      <c r="P12" s="78"/>
      <c r="Q12" s="78"/>
      <c r="R12" s="78"/>
      <c r="S12" s="78"/>
      <c r="T12" s="78"/>
      <c r="U12" s="78"/>
      <c r="V12" s="78"/>
      <c r="W12" s="78"/>
      <c r="X12" s="78"/>
      <c r="Y12" s="78"/>
      <c r="Z12" s="78"/>
      <c r="AA12" s="78"/>
      <c r="AB12" s="78"/>
      <c r="AC12" s="78"/>
      <c r="AD12" s="78"/>
      <c r="AE12" s="78"/>
      <c r="AF12" s="78"/>
    </row>
    <row r="13" spans="1:32">
      <c r="A13" s="64"/>
      <c r="B13" s="24"/>
      <c r="C13" s="78"/>
      <c r="D13" s="78"/>
      <c r="E13" s="78"/>
      <c r="F13" s="78"/>
      <c r="G13" s="78"/>
      <c r="H13" s="78"/>
      <c r="I13" s="78"/>
      <c r="J13" s="78"/>
      <c r="K13" s="78"/>
      <c r="L13" s="78"/>
      <c r="M13" s="78"/>
      <c r="N13" s="78"/>
      <c r="O13" s="78"/>
      <c r="P13" s="78"/>
      <c r="Q13" s="78"/>
      <c r="R13" s="78"/>
      <c r="S13" s="78"/>
      <c r="T13" s="78"/>
      <c r="U13" s="78"/>
      <c r="V13" s="78"/>
      <c r="W13" s="78"/>
      <c r="X13" s="78"/>
      <c r="Y13" s="78"/>
      <c r="Z13" s="78"/>
      <c r="AA13" s="78"/>
      <c r="AB13" s="78"/>
      <c r="AC13" s="78"/>
      <c r="AD13" s="78"/>
      <c r="AE13" s="78"/>
      <c r="AF13" s="78"/>
    </row>
    <row r="14" spans="1:32">
      <c r="A14" s="64"/>
      <c r="B14" s="24"/>
      <c r="C14" s="78"/>
      <c r="D14" s="78"/>
      <c r="E14" s="78"/>
      <c r="F14" s="78"/>
      <c r="G14" s="78"/>
      <c r="H14" s="78"/>
      <c r="I14" s="78"/>
      <c r="J14" s="78"/>
      <c r="K14" s="78"/>
      <c r="L14" s="78"/>
      <c r="M14" s="78"/>
      <c r="N14" s="78"/>
      <c r="O14" s="78"/>
      <c r="P14" s="78"/>
      <c r="Q14" s="78"/>
      <c r="R14" s="78"/>
      <c r="S14" s="78"/>
      <c r="T14" s="78"/>
      <c r="U14" s="78"/>
      <c r="V14" s="78"/>
      <c r="W14" s="78"/>
      <c r="X14" s="78"/>
      <c r="Y14" s="78"/>
      <c r="Z14" s="78"/>
      <c r="AA14" s="78"/>
      <c r="AB14" s="78"/>
      <c r="AC14" s="78"/>
      <c r="AD14" s="78"/>
      <c r="AE14" s="78"/>
      <c r="AF14" s="78"/>
    </row>
    <row r="15" spans="1:32">
      <c r="A15" s="64"/>
      <c r="B15" s="24"/>
      <c r="C15" s="78"/>
      <c r="D15" s="78"/>
      <c r="E15" s="78"/>
      <c r="F15" s="78"/>
      <c r="G15" s="78"/>
      <c r="H15" s="78"/>
      <c r="I15" s="78"/>
      <c r="J15" s="78"/>
      <c r="K15" s="78"/>
      <c r="L15" s="78"/>
      <c r="M15" s="78"/>
      <c r="N15" s="78"/>
      <c r="O15" s="78"/>
      <c r="P15" s="78"/>
      <c r="Q15" s="78"/>
      <c r="R15" s="78"/>
      <c r="S15" s="78"/>
      <c r="T15" s="78"/>
      <c r="U15" s="78"/>
      <c r="V15" s="78"/>
      <c r="W15" s="78"/>
      <c r="X15" s="78"/>
      <c r="Y15" s="78"/>
      <c r="Z15" s="78"/>
      <c r="AA15" s="78"/>
      <c r="AB15" s="78"/>
      <c r="AC15" s="78"/>
      <c r="AD15" s="78"/>
      <c r="AE15" s="78"/>
      <c r="AF15" s="78"/>
    </row>
    <row r="16" spans="1:32">
      <c r="A16" s="64"/>
      <c r="B16" s="24"/>
      <c r="C16" s="78"/>
      <c r="D16" s="78"/>
      <c r="E16" s="78"/>
      <c r="F16" s="78"/>
      <c r="G16" s="78"/>
      <c r="H16" s="78"/>
      <c r="I16" s="78"/>
      <c r="J16" s="78"/>
      <c r="K16" s="78"/>
      <c r="L16" s="78"/>
      <c r="M16" s="78"/>
      <c r="N16" s="78"/>
      <c r="O16" s="78"/>
      <c r="P16" s="78"/>
      <c r="Q16" s="78"/>
      <c r="R16" s="78"/>
      <c r="S16" s="78"/>
      <c r="T16" s="78"/>
      <c r="U16" s="78"/>
      <c r="V16" s="78"/>
      <c r="W16" s="78"/>
      <c r="X16" s="78"/>
      <c r="Y16" s="78"/>
      <c r="Z16" s="78"/>
      <c r="AA16" s="78"/>
      <c r="AB16" s="78"/>
      <c r="AC16" s="78"/>
      <c r="AD16" s="78"/>
      <c r="AE16" s="78"/>
      <c r="AF16" s="78"/>
    </row>
    <row r="17" spans="1:32">
      <c r="A17" s="64"/>
      <c r="B17" s="24"/>
      <c r="C17" s="78"/>
      <c r="D17" s="78"/>
      <c r="E17" s="78"/>
      <c r="F17" s="78"/>
      <c r="G17" s="78"/>
      <c r="H17" s="78"/>
      <c r="I17" s="78"/>
      <c r="J17" s="78"/>
      <c r="K17" s="78"/>
      <c r="L17" s="78"/>
      <c r="M17" s="78"/>
      <c r="N17" s="78"/>
      <c r="O17" s="78"/>
      <c r="P17" s="78"/>
      <c r="Q17" s="78"/>
      <c r="R17" s="78"/>
      <c r="S17" s="78"/>
      <c r="T17" s="78"/>
      <c r="U17" s="78"/>
      <c r="V17" s="78"/>
      <c r="W17" s="78"/>
      <c r="X17" s="78"/>
      <c r="Y17" s="78"/>
      <c r="Z17" s="78"/>
      <c r="AA17" s="78"/>
      <c r="AB17" s="78"/>
      <c r="AC17" s="78"/>
      <c r="AD17" s="78"/>
      <c r="AE17" s="78"/>
      <c r="AF17" s="78"/>
    </row>
    <row r="18" spans="1:32">
      <c r="A18" s="64"/>
      <c r="B18" s="24"/>
      <c r="C18" s="78"/>
      <c r="D18" s="78"/>
      <c r="E18" s="78"/>
      <c r="F18" s="78"/>
      <c r="G18" s="78"/>
      <c r="H18" s="78"/>
      <c r="I18" s="78"/>
      <c r="J18" s="78"/>
      <c r="K18" s="78"/>
      <c r="L18" s="78"/>
      <c r="M18" s="78"/>
      <c r="N18" s="78"/>
      <c r="O18" s="78"/>
      <c r="P18" s="78"/>
      <c r="Q18" s="78"/>
      <c r="R18" s="78"/>
      <c r="S18" s="78"/>
      <c r="T18" s="78"/>
      <c r="U18" s="78"/>
      <c r="V18" s="78"/>
      <c r="W18" s="78"/>
      <c r="X18" s="78"/>
      <c r="Y18" s="78"/>
      <c r="Z18" s="78"/>
      <c r="AA18" s="78"/>
      <c r="AB18" s="78"/>
      <c r="AC18" s="78"/>
      <c r="AD18" s="78"/>
      <c r="AE18" s="78"/>
      <c r="AF18" s="78"/>
    </row>
    <row r="19" spans="1:32">
      <c r="A19" s="64"/>
      <c r="B19" s="24"/>
      <c r="C19" s="78"/>
      <c r="D19" s="78"/>
      <c r="E19" s="78"/>
      <c r="F19" s="78"/>
      <c r="G19" s="78"/>
      <c r="H19" s="78"/>
      <c r="I19" s="78"/>
      <c r="J19" s="78"/>
      <c r="K19" s="78"/>
      <c r="L19" s="78"/>
      <c r="M19" s="78"/>
      <c r="N19" s="78"/>
      <c r="O19" s="78"/>
      <c r="P19" s="78"/>
      <c r="Q19" s="78"/>
      <c r="R19" s="78"/>
      <c r="S19" s="78"/>
      <c r="T19" s="78"/>
      <c r="U19" s="78"/>
      <c r="V19" s="78"/>
      <c r="W19" s="78"/>
      <c r="X19" s="78"/>
      <c r="Y19" s="78"/>
      <c r="Z19" s="78"/>
      <c r="AA19" s="78"/>
      <c r="AB19" s="78"/>
      <c r="AC19" s="78"/>
      <c r="AD19" s="78"/>
      <c r="AE19" s="78"/>
      <c r="AF19" s="78"/>
    </row>
    <row r="20" spans="1:32">
      <c r="A20" s="64"/>
      <c r="B20" s="24"/>
      <c r="C20" s="78"/>
      <c r="D20" s="78"/>
      <c r="E20" s="78"/>
      <c r="F20" s="78"/>
      <c r="G20" s="78"/>
      <c r="H20" s="78"/>
      <c r="I20" s="78"/>
      <c r="J20" s="78"/>
      <c r="K20" s="78"/>
      <c r="L20" s="78"/>
      <c r="M20" s="78"/>
      <c r="N20" s="78"/>
      <c r="O20" s="78"/>
      <c r="P20" s="78"/>
      <c r="Q20" s="78"/>
      <c r="R20" s="78"/>
      <c r="S20" s="78"/>
      <c r="T20" s="78"/>
      <c r="U20" s="78"/>
      <c r="V20" s="78"/>
      <c r="W20" s="78"/>
      <c r="X20" s="78"/>
      <c r="Y20" s="78"/>
      <c r="Z20" s="78"/>
      <c r="AA20" s="78"/>
      <c r="AB20" s="78"/>
      <c r="AC20" s="78"/>
      <c r="AD20" s="78"/>
      <c r="AE20" s="78"/>
      <c r="AF20" s="78"/>
    </row>
    <row r="21" spans="1:32">
      <c r="A21" s="64"/>
      <c r="B21" s="24"/>
      <c r="C21" s="78"/>
      <c r="D21" s="78"/>
      <c r="E21" s="78"/>
      <c r="F21" s="78"/>
      <c r="G21" s="78"/>
      <c r="H21" s="78"/>
      <c r="I21" s="78"/>
      <c r="J21" s="78"/>
      <c r="K21" s="78"/>
      <c r="L21" s="78"/>
      <c r="M21" s="78"/>
      <c r="N21" s="78"/>
      <c r="O21" s="78"/>
      <c r="P21" s="78"/>
      <c r="Q21" s="78"/>
      <c r="R21" s="78"/>
      <c r="S21" s="78"/>
      <c r="T21" s="78"/>
      <c r="U21" s="78"/>
      <c r="V21" s="78"/>
      <c r="W21" s="78"/>
      <c r="X21" s="78"/>
      <c r="Y21" s="78"/>
      <c r="Z21" s="78"/>
      <c r="AA21" s="78"/>
      <c r="AB21" s="78"/>
      <c r="AC21" s="78"/>
      <c r="AD21" s="78"/>
      <c r="AE21" s="78"/>
      <c r="AF21" s="78"/>
    </row>
    <row r="22" spans="1:32">
      <c r="A22" s="64"/>
      <c r="B22" s="24"/>
      <c r="C22" s="78"/>
      <c r="D22" s="78"/>
      <c r="E22" s="78"/>
      <c r="F22" s="78"/>
      <c r="G22" s="78"/>
      <c r="H22" s="78"/>
      <c r="I22" s="78"/>
      <c r="J22" s="78"/>
      <c r="K22" s="78"/>
      <c r="L22" s="78"/>
      <c r="M22" s="78"/>
      <c r="N22" s="78"/>
      <c r="O22" s="78"/>
      <c r="P22" s="78"/>
      <c r="Q22" s="78"/>
      <c r="R22" s="78"/>
      <c r="S22" s="78"/>
      <c r="T22" s="78"/>
      <c r="U22" s="78"/>
      <c r="V22" s="78"/>
      <c r="W22" s="78"/>
      <c r="X22" s="78"/>
      <c r="Y22" s="78"/>
      <c r="Z22" s="78"/>
      <c r="AA22" s="78"/>
      <c r="AB22" s="78"/>
      <c r="AC22" s="78"/>
      <c r="AD22" s="78"/>
      <c r="AE22" s="78"/>
      <c r="AF22" s="78"/>
    </row>
    <row r="23" spans="1:32">
      <c r="A23" s="64"/>
      <c r="B23" s="24"/>
      <c r="C23" s="78"/>
      <c r="D23" s="78"/>
      <c r="E23" s="78"/>
      <c r="F23" s="78"/>
      <c r="G23" s="78"/>
      <c r="H23" s="78"/>
      <c r="I23" s="78"/>
      <c r="J23" s="78"/>
      <c r="K23" s="78"/>
      <c r="L23" s="78"/>
      <c r="M23" s="78"/>
      <c r="N23" s="78"/>
      <c r="O23" s="78"/>
      <c r="P23" s="78"/>
      <c r="Q23" s="78"/>
      <c r="R23" s="78"/>
      <c r="S23" s="78"/>
      <c r="T23" s="78"/>
      <c r="U23" s="78"/>
      <c r="V23" s="78"/>
      <c r="W23" s="78"/>
      <c r="X23" s="78"/>
      <c r="Y23" s="78"/>
      <c r="Z23" s="78"/>
      <c r="AA23" s="78"/>
      <c r="AB23" s="78"/>
      <c r="AC23" s="78"/>
      <c r="AD23" s="78"/>
      <c r="AE23" s="78"/>
      <c r="AF23" s="78"/>
    </row>
    <row r="24" spans="1:32">
      <c r="A24" s="64"/>
      <c r="B24" s="24"/>
      <c r="C24" s="78"/>
      <c r="D24" s="78"/>
      <c r="E24" s="78"/>
      <c r="F24" s="78"/>
      <c r="G24" s="78"/>
      <c r="H24" s="78"/>
      <c r="I24" s="78"/>
      <c r="J24" s="78"/>
      <c r="K24" s="78"/>
      <c r="L24" s="78"/>
      <c r="M24" s="78"/>
      <c r="N24" s="78"/>
      <c r="O24" s="78"/>
      <c r="P24" s="78"/>
      <c r="Q24" s="78"/>
      <c r="R24" s="78"/>
      <c r="S24" s="78"/>
      <c r="T24" s="78"/>
      <c r="U24" s="78"/>
      <c r="V24" s="78"/>
      <c r="W24" s="78"/>
      <c r="X24" s="78"/>
      <c r="Y24" s="78"/>
      <c r="Z24" s="78"/>
      <c r="AA24" s="78"/>
      <c r="AB24" s="78"/>
      <c r="AC24" s="78"/>
      <c r="AD24" s="78"/>
      <c r="AE24" s="78"/>
      <c r="AF24" s="78"/>
    </row>
    <row r="25" spans="1:32">
      <c r="A25" s="64"/>
      <c r="B25" s="24"/>
      <c r="C25" s="78"/>
      <c r="D25" s="78"/>
      <c r="E25" s="78"/>
      <c r="F25" s="78"/>
      <c r="G25" s="78"/>
      <c r="H25" s="78"/>
      <c r="I25" s="78"/>
      <c r="J25" s="78"/>
      <c r="K25" s="78"/>
      <c r="L25" s="78"/>
      <c r="M25" s="78"/>
      <c r="N25" s="78"/>
      <c r="O25" s="78"/>
      <c r="P25" s="78"/>
      <c r="Q25" s="78"/>
      <c r="R25" s="78"/>
      <c r="S25" s="78"/>
      <c r="T25" s="78"/>
      <c r="U25" s="78"/>
      <c r="V25" s="78"/>
      <c r="W25" s="78"/>
      <c r="X25" s="78"/>
      <c r="Y25" s="78"/>
      <c r="Z25" s="78"/>
      <c r="AA25" s="78"/>
      <c r="AB25" s="78"/>
      <c r="AC25" s="78"/>
      <c r="AD25" s="78"/>
      <c r="AE25" s="78"/>
      <c r="AF25" s="78"/>
    </row>
    <row r="26" spans="1:32">
      <c r="A26" s="64"/>
      <c r="B26" s="24"/>
      <c r="C26" s="78"/>
      <c r="D26" s="78"/>
      <c r="E26" s="78"/>
      <c r="F26" s="78"/>
      <c r="G26" s="78"/>
      <c r="H26" s="78"/>
      <c r="I26" s="78"/>
      <c r="J26" s="78"/>
      <c r="K26" s="78"/>
      <c r="L26" s="78"/>
      <c r="M26" s="78"/>
      <c r="N26" s="78"/>
      <c r="O26" s="78"/>
      <c r="P26" s="78"/>
      <c r="Q26" s="78"/>
      <c r="R26" s="78"/>
      <c r="S26" s="78"/>
      <c r="T26" s="78"/>
      <c r="U26" s="78"/>
      <c r="V26" s="78"/>
      <c r="W26" s="78"/>
      <c r="X26" s="78"/>
      <c r="Y26" s="78"/>
      <c r="Z26" s="78"/>
      <c r="AA26" s="78"/>
      <c r="AB26" s="78"/>
      <c r="AC26" s="78"/>
      <c r="AD26" s="78"/>
      <c r="AE26" s="78"/>
      <c r="AF26" s="78"/>
    </row>
    <row r="27" spans="1:32">
      <c r="A27" s="64"/>
      <c r="B27" s="24"/>
      <c r="C27" s="78"/>
      <c r="D27" s="78"/>
      <c r="E27" s="78"/>
      <c r="F27" s="78"/>
      <c r="G27" s="78"/>
      <c r="H27" s="78"/>
      <c r="I27" s="78"/>
      <c r="J27" s="78"/>
      <c r="K27" s="78"/>
      <c r="L27" s="78"/>
      <c r="M27" s="78"/>
      <c r="N27" s="78"/>
      <c r="O27" s="78"/>
      <c r="P27" s="78"/>
      <c r="Q27" s="78"/>
      <c r="R27" s="78"/>
      <c r="S27" s="78"/>
      <c r="T27" s="78"/>
      <c r="U27" s="78"/>
      <c r="V27" s="78"/>
      <c r="W27" s="78"/>
      <c r="X27" s="78"/>
      <c r="Y27" s="78"/>
      <c r="Z27" s="78"/>
      <c r="AA27" s="78"/>
      <c r="AB27" s="78"/>
      <c r="AC27" s="78"/>
      <c r="AD27" s="78"/>
      <c r="AE27" s="78"/>
      <c r="AF27" s="78"/>
    </row>
    <row r="28" spans="1:32">
      <c r="A28" s="64"/>
      <c r="B28" s="24"/>
      <c r="C28" s="78"/>
      <c r="D28" s="78"/>
      <c r="E28" s="78"/>
      <c r="F28" s="78"/>
      <c r="G28" s="78"/>
      <c r="H28" s="78"/>
      <c r="I28" s="78"/>
      <c r="J28" s="78"/>
      <c r="K28" s="78"/>
      <c r="L28" s="78"/>
      <c r="M28" s="78"/>
      <c r="N28" s="78"/>
      <c r="O28" s="78"/>
      <c r="P28" s="78"/>
      <c r="Q28" s="78"/>
      <c r="R28" s="78"/>
      <c r="S28" s="78"/>
      <c r="T28" s="78"/>
      <c r="U28" s="78"/>
      <c r="V28" s="78"/>
      <c r="W28" s="78"/>
      <c r="X28" s="78"/>
      <c r="Y28" s="78"/>
      <c r="Z28" s="78"/>
      <c r="AA28" s="78"/>
      <c r="AB28" s="78"/>
      <c r="AC28" s="78"/>
      <c r="AD28" s="78"/>
      <c r="AE28" s="78"/>
      <c r="AF28" s="78"/>
    </row>
    <row r="29" spans="1:32">
      <c r="A29" s="64"/>
      <c r="B29" s="24"/>
      <c r="C29" s="78"/>
      <c r="D29" s="78"/>
      <c r="E29" s="78"/>
      <c r="F29" s="78"/>
      <c r="G29" s="78"/>
      <c r="H29" s="78"/>
      <c r="I29" s="78"/>
      <c r="J29" s="78"/>
      <c r="K29" s="78"/>
      <c r="L29" s="78"/>
      <c r="M29" s="78"/>
      <c r="N29" s="78"/>
      <c r="O29" s="78"/>
      <c r="P29" s="78"/>
      <c r="Q29" s="78"/>
      <c r="R29" s="78"/>
      <c r="S29" s="78"/>
      <c r="T29" s="78"/>
      <c r="U29" s="78"/>
      <c r="V29" s="78"/>
      <c r="W29" s="78"/>
      <c r="X29" s="78"/>
      <c r="Y29" s="78"/>
      <c r="Z29" s="78"/>
      <c r="AA29" s="78"/>
      <c r="AB29" s="78"/>
      <c r="AC29" s="78"/>
      <c r="AD29" s="78"/>
      <c r="AE29" s="78"/>
      <c r="AF29" s="78"/>
    </row>
    <row r="30" spans="1:32">
      <c r="A30" s="64"/>
      <c r="B30" s="24"/>
      <c r="C30" s="78"/>
      <c r="D30" s="78"/>
      <c r="E30" s="78"/>
      <c r="F30" s="78"/>
      <c r="G30" s="78"/>
      <c r="H30" s="78"/>
      <c r="I30" s="78"/>
      <c r="J30" s="78"/>
      <c r="K30" s="78"/>
      <c r="L30" s="78"/>
      <c r="M30" s="78"/>
      <c r="N30" s="78"/>
      <c r="O30" s="78"/>
      <c r="P30" s="78"/>
      <c r="Q30" s="78"/>
      <c r="R30" s="78"/>
      <c r="S30" s="78"/>
      <c r="T30" s="78"/>
      <c r="U30" s="78"/>
      <c r="V30" s="78"/>
      <c r="W30" s="78"/>
      <c r="X30" s="78"/>
      <c r="Y30" s="78"/>
      <c r="Z30" s="78"/>
      <c r="AA30" s="78"/>
      <c r="AB30" s="78"/>
      <c r="AC30" s="78"/>
      <c r="AD30" s="78"/>
      <c r="AE30" s="78"/>
      <c r="AF30" s="78"/>
    </row>
    <row r="31" spans="1:32">
      <c r="A31" s="64"/>
      <c r="B31" s="24"/>
      <c r="C31" s="78"/>
      <c r="D31" s="78"/>
      <c r="E31" s="78"/>
      <c r="F31" s="78"/>
      <c r="G31" s="78"/>
      <c r="H31" s="78"/>
      <c r="I31" s="78"/>
      <c r="J31" s="78"/>
      <c r="K31" s="78"/>
      <c r="L31" s="78"/>
      <c r="M31" s="78"/>
      <c r="N31" s="78"/>
      <c r="O31" s="78"/>
      <c r="P31" s="78"/>
      <c r="Q31" s="78"/>
      <c r="R31" s="78"/>
      <c r="S31" s="78"/>
      <c r="T31" s="78"/>
      <c r="U31" s="78"/>
      <c r="V31" s="78"/>
      <c r="W31" s="78"/>
      <c r="X31" s="78"/>
      <c r="Y31" s="78"/>
      <c r="Z31" s="78"/>
      <c r="AA31" s="78"/>
      <c r="AB31" s="78"/>
      <c r="AC31" s="78"/>
      <c r="AD31" s="78"/>
      <c r="AE31" s="78"/>
      <c r="AF31" s="78"/>
    </row>
    <row r="32" spans="1:32">
      <c r="A32" s="64"/>
      <c r="B32" s="24"/>
      <c r="C32" s="78"/>
      <c r="D32" s="78"/>
      <c r="E32" s="78"/>
      <c r="F32" s="78"/>
      <c r="G32" s="78"/>
      <c r="H32" s="78"/>
      <c r="I32" s="78"/>
      <c r="J32" s="78"/>
      <c r="K32" s="78"/>
      <c r="L32" s="78"/>
      <c r="M32" s="78"/>
      <c r="N32" s="78"/>
      <c r="O32" s="78"/>
      <c r="P32" s="78"/>
      <c r="Q32" s="78"/>
      <c r="R32" s="78"/>
      <c r="S32" s="78"/>
      <c r="T32" s="78"/>
      <c r="U32" s="78"/>
      <c r="V32" s="78"/>
      <c r="W32" s="78"/>
      <c r="X32" s="78"/>
      <c r="Y32" s="78"/>
      <c r="Z32" s="78"/>
      <c r="AA32" s="78"/>
      <c r="AB32" s="78"/>
      <c r="AC32" s="78"/>
      <c r="AD32" s="78"/>
      <c r="AE32" s="78"/>
      <c r="AF32" s="78"/>
    </row>
    <row r="33" spans="1:32">
      <c r="A33" s="64"/>
      <c r="B33" s="24"/>
      <c r="C33" s="78"/>
      <c r="D33" s="78"/>
      <c r="E33" s="78"/>
      <c r="F33" s="78"/>
      <c r="G33" s="78"/>
      <c r="H33" s="78"/>
      <c r="I33" s="78"/>
      <c r="J33" s="78"/>
      <c r="K33" s="78"/>
      <c r="L33" s="78"/>
      <c r="M33" s="78"/>
      <c r="N33" s="78"/>
      <c r="O33" s="78"/>
      <c r="P33" s="78"/>
      <c r="Q33" s="78"/>
      <c r="R33" s="78"/>
      <c r="S33" s="78"/>
      <c r="T33" s="78"/>
      <c r="U33" s="78"/>
      <c r="V33" s="78"/>
      <c r="W33" s="78"/>
      <c r="X33" s="78"/>
      <c r="Y33" s="78"/>
      <c r="Z33" s="78"/>
      <c r="AA33" s="78"/>
      <c r="AB33" s="78"/>
      <c r="AC33" s="78"/>
      <c r="AD33" s="78"/>
      <c r="AE33" s="78"/>
      <c r="AF33" s="78"/>
    </row>
    <row r="34" spans="1:32">
      <c r="A34" s="64"/>
      <c r="B34" s="24"/>
      <c r="C34" s="78"/>
      <c r="D34" s="78"/>
      <c r="E34" s="78"/>
      <c r="F34" s="78"/>
      <c r="G34" s="78"/>
      <c r="H34" s="78"/>
      <c r="I34" s="78"/>
      <c r="J34" s="78"/>
      <c r="K34" s="78"/>
      <c r="L34" s="78"/>
      <c r="M34" s="78"/>
      <c r="N34" s="78"/>
      <c r="O34" s="78"/>
      <c r="P34" s="78"/>
      <c r="Q34" s="78"/>
      <c r="R34" s="78"/>
      <c r="S34" s="78"/>
      <c r="T34" s="78"/>
      <c r="U34" s="78"/>
      <c r="V34" s="78"/>
      <c r="W34" s="78"/>
      <c r="X34" s="78"/>
      <c r="Y34" s="78"/>
      <c r="Z34" s="78"/>
      <c r="AA34" s="78"/>
      <c r="AB34" s="78"/>
      <c r="AC34" s="78"/>
      <c r="AD34" s="78"/>
      <c r="AE34" s="78"/>
      <c r="AF34" s="78"/>
    </row>
    <row r="35" spans="1:32">
      <c r="A35" s="64"/>
      <c r="B35" s="24"/>
      <c r="C35" s="78"/>
      <c r="D35" s="78"/>
      <c r="E35" s="78"/>
      <c r="F35" s="78"/>
      <c r="G35" s="78"/>
      <c r="H35" s="78"/>
      <c r="I35" s="78"/>
      <c r="J35" s="78"/>
      <c r="K35" s="78"/>
      <c r="L35" s="78"/>
      <c r="M35" s="78"/>
      <c r="N35" s="78"/>
      <c r="O35" s="78"/>
      <c r="P35" s="78"/>
      <c r="Q35" s="78"/>
      <c r="R35" s="78"/>
      <c r="S35" s="78"/>
      <c r="T35" s="78"/>
      <c r="U35" s="78"/>
      <c r="V35" s="78"/>
      <c r="W35" s="78"/>
      <c r="X35" s="78"/>
      <c r="Y35" s="78"/>
      <c r="Z35" s="78"/>
      <c r="AA35" s="78"/>
      <c r="AB35" s="78"/>
      <c r="AC35" s="78"/>
      <c r="AD35" s="78"/>
      <c r="AE35" s="78"/>
      <c r="AF35" s="78"/>
    </row>
    <row r="36" spans="1:32">
      <c r="A36" s="64"/>
      <c r="B36" s="24"/>
      <c r="C36" s="78"/>
      <c r="D36" s="78"/>
      <c r="E36" s="78"/>
      <c r="F36" s="78"/>
      <c r="G36" s="78"/>
      <c r="H36" s="78"/>
      <c r="I36" s="78"/>
      <c r="J36" s="78"/>
      <c r="K36" s="78"/>
      <c r="L36" s="78"/>
      <c r="M36" s="78"/>
      <c r="N36" s="78"/>
      <c r="O36" s="78"/>
      <c r="P36" s="78"/>
      <c r="Q36" s="78"/>
      <c r="R36" s="78"/>
      <c r="S36" s="78"/>
      <c r="T36" s="78"/>
      <c r="U36" s="78"/>
      <c r="V36" s="78"/>
      <c r="W36" s="78"/>
      <c r="X36" s="78"/>
      <c r="Y36" s="78"/>
      <c r="Z36" s="78"/>
      <c r="AA36" s="78"/>
      <c r="AB36" s="78"/>
      <c r="AC36" s="78"/>
      <c r="AD36" s="78"/>
      <c r="AE36" s="78"/>
      <c r="AF36" s="78"/>
    </row>
    <row r="37" spans="1:32">
      <c r="A37" s="64"/>
      <c r="B37" s="24"/>
      <c r="C37" s="78"/>
      <c r="D37" s="78"/>
      <c r="E37" s="78"/>
      <c r="F37" s="78"/>
      <c r="G37" s="78"/>
      <c r="H37" s="78"/>
      <c r="I37" s="78"/>
      <c r="J37" s="78"/>
      <c r="K37" s="78"/>
      <c r="L37" s="78"/>
      <c r="M37" s="78"/>
      <c r="N37" s="78"/>
      <c r="O37" s="78"/>
      <c r="P37" s="78"/>
      <c r="Q37" s="78"/>
      <c r="R37" s="78"/>
      <c r="S37" s="78"/>
      <c r="T37" s="78"/>
      <c r="U37" s="78"/>
      <c r="V37" s="78"/>
      <c r="W37" s="78"/>
      <c r="X37" s="78"/>
      <c r="Y37" s="78"/>
      <c r="Z37" s="78"/>
      <c r="AA37" s="78"/>
      <c r="AB37" s="78"/>
      <c r="AC37" s="78"/>
      <c r="AD37" s="78"/>
      <c r="AE37" s="78"/>
      <c r="AF37" s="78"/>
    </row>
    <row r="38" spans="1:32">
      <c r="A38" s="64"/>
      <c r="B38" s="24"/>
      <c r="C38" s="78"/>
      <c r="D38" s="78"/>
      <c r="E38" s="78"/>
      <c r="F38" s="78"/>
      <c r="G38" s="78"/>
      <c r="H38" s="78"/>
      <c r="I38" s="78"/>
      <c r="J38" s="78"/>
      <c r="K38" s="78"/>
      <c r="L38" s="78"/>
      <c r="M38" s="78"/>
      <c r="N38" s="78"/>
      <c r="O38" s="78"/>
      <c r="P38" s="78"/>
      <c r="Q38" s="78"/>
      <c r="R38" s="78"/>
      <c r="S38" s="78"/>
      <c r="T38" s="78"/>
      <c r="U38" s="78"/>
      <c r="V38" s="78"/>
      <c r="W38" s="78"/>
      <c r="X38" s="78"/>
      <c r="Y38" s="78"/>
      <c r="Z38" s="78"/>
      <c r="AA38" s="78"/>
      <c r="AB38" s="78"/>
      <c r="AC38" s="78"/>
      <c r="AD38" s="78"/>
      <c r="AE38" s="78"/>
      <c r="AF38" s="78"/>
    </row>
    <row r="39" spans="1:32">
      <c r="A39" s="64"/>
      <c r="B39" s="24"/>
      <c r="C39" s="78"/>
      <c r="D39" s="78"/>
      <c r="E39" s="78"/>
      <c r="F39" s="78"/>
      <c r="G39" s="78"/>
      <c r="H39" s="78"/>
      <c r="I39" s="78"/>
      <c r="J39" s="78"/>
      <c r="K39" s="78"/>
      <c r="L39" s="78"/>
      <c r="M39" s="78"/>
      <c r="N39" s="78"/>
      <c r="O39" s="78"/>
      <c r="P39" s="78"/>
      <c r="Q39" s="78"/>
      <c r="R39" s="78"/>
      <c r="S39" s="78"/>
      <c r="T39" s="78"/>
      <c r="U39" s="78"/>
      <c r="V39" s="78"/>
      <c r="W39" s="78"/>
      <c r="X39" s="78"/>
      <c r="Y39" s="78"/>
      <c r="Z39" s="78"/>
      <c r="AA39" s="78"/>
      <c r="AB39" s="78"/>
      <c r="AC39" s="78"/>
      <c r="AD39" s="78"/>
      <c r="AE39" s="78"/>
      <c r="AF39" s="78"/>
    </row>
    <row r="40" spans="1:32">
      <c r="A40" s="64"/>
      <c r="B40" s="24"/>
      <c r="C40" s="78"/>
      <c r="D40" s="78"/>
      <c r="E40" s="78"/>
      <c r="F40" s="78"/>
      <c r="G40" s="78"/>
      <c r="H40" s="78"/>
      <c r="I40" s="78"/>
      <c r="J40" s="78"/>
      <c r="K40" s="78"/>
      <c r="L40" s="78"/>
      <c r="M40" s="78"/>
      <c r="N40" s="78"/>
      <c r="O40" s="78"/>
      <c r="P40" s="78"/>
      <c r="Q40" s="78"/>
      <c r="R40" s="78"/>
      <c r="S40" s="78"/>
      <c r="T40" s="78"/>
      <c r="U40" s="78"/>
      <c r="V40" s="78"/>
      <c r="W40" s="78"/>
      <c r="X40" s="78"/>
      <c r="Y40" s="78"/>
      <c r="Z40" s="78"/>
      <c r="AA40" s="78"/>
      <c r="AB40" s="78"/>
      <c r="AC40" s="78"/>
      <c r="AD40" s="78"/>
      <c r="AE40" s="78"/>
      <c r="AF40" s="78"/>
    </row>
    <row r="41" spans="1:32">
      <c r="A41" s="64"/>
      <c r="B41" s="24"/>
      <c r="C41" s="78"/>
      <c r="D41" s="78"/>
      <c r="E41" s="78"/>
      <c r="F41" s="78"/>
      <c r="G41" s="78"/>
      <c r="H41" s="78"/>
      <c r="I41" s="78"/>
      <c r="J41" s="78"/>
      <c r="K41" s="78"/>
      <c r="L41" s="78"/>
      <c r="M41" s="78"/>
      <c r="N41" s="78"/>
      <c r="O41" s="78"/>
      <c r="P41" s="78"/>
      <c r="Q41" s="78"/>
      <c r="R41" s="78"/>
      <c r="S41" s="78"/>
      <c r="T41" s="78"/>
      <c r="U41" s="78"/>
      <c r="V41" s="78"/>
      <c r="W41" s="78"/>
      <c r="X41" s="78"/>
      <c r="Y41" s="78"/>
      <c r="Z41" s="78"/>
      <c r="AA41" s="78"/>
      <c r="AB41" s="78"/>
      <c r="AC41" s="78"/>
      <c r="AD41" s="78"/>
      <c r="AE41" s="78"/>
      <c r="AF41" s="78"/>
    </row>
    <row r="42" spans="1:32">
      <c r="A42" s="64"/>
      <c r="B42" s="24"/>
      <c r="C42" s="78"/>
      <c r="D42" s="78"/>
      <c r="E42" s="78"/>
      <c r="F42" s="78"/>
      <c r="G42" s="78"/>
      <c r="H42" s="78"/>
      <c r="I42" s="78"/>
      <c r="J42" s="78"/>
      <c r="K42" s="78"/>
      <c r="L42" s="78"/>
      <c r="M42" s="78"/>
      <c r="N42" s="78"/>
      <c r="O42" s="78"/>
      <c r="P42" s="78"/>
      <c r="Q42" s="78"/>
      <c r="R42" s="78"/>
      <c r="S42" s="78"/>
      <c r="T42" s="78"/>
      <c r="U42" s="78"/>
      <c r="V42" s="78"/>
      <c r="W42" s="78"/>
      <c r="X42" s="78"/>
      <c r="Y42" s="78"/>
      <c r="Z42" s="78"/>
      <c r="AA42" s="78"/>
      <c r="AB42" s="78"/>
      <c r="AC42" s="78"/>
      <c r="AD42" s="78"/>
      <c r="AE42" s="78"/>
      <c r="AF42" s="78"/>
    </row>
    <row r="43" spans="1:32">
      <c r="A43" s="64"/>
      <c r="B43" s="24"/>
      <c r="C43" s="78"/>
      <c r="D43" s="78"/>
      <c r="E43" s="78"/>
      <c r="F43" s="78"/>
      <c r="G43" s="78"/>
      <c r="H43" s="78"/>
      <c r="I43" s="78"/>
      <c r="J43" s="78"/>
      <c r="K43" s="78"/>
      <c r="L43" s="78"/>
      <c r="M43" s="78"/>
      <c r="N43" s="78"/>
      <c r="O43" s="78"/>
      <c r="P43" s="78"/>
      <c r="Q43" s="78"/>
      <c r="R43" s="78"/>
      <c r="S43" s="78"/>
      <c r="T43" s="78"/>
      <c r="U43" s="78"/>
      <c r="V43" s="78"/>
      <c r="W43" s="78"/>
      <c r="X43" s="78"/>
      <c r="Y43" s="78"/>
      <c r="Z43" s="78"/>
      <c r="AA43" s="78"/>
      <c r="AB43" s="78"/>
      <c r="AC43" s="78"/>
      <c r="AD43" s="78"/>
      <c r="AE43" s="78"/>
      <c r="AF43" s="78"/>
    </row>
    <row r="44" spans="1:32">
      <c r="A44" s="64"/>
      <c r="B44" s="24"/>
      <c r="C44" s="78"/>
      <c r="D44" s="78"/>
      <c r="E44" s="78"/>
      <c r="F44" s="78"/>
      <c r="G44" s="78"/>
      <c r="H44" s="78"/>
      <c r="I44" s="78"/>
      <c r="J44" s="78"/>
      <c r="K44" s="78"/>
      <c r="L44" s="78"/>
      <c r="M44" s="78"/>
      <c r="N44" s="78"/>
      <c r="O44" s="78"/>
      <c r="P44" s="78"/>
      <c r="Q44" s="78"/>
      <c r="R44" s="78"/>
      <c r="S44" s="78"/>
      <c r="T44" s="78"/>
      <c r="U44" s="78"/>
      <c r="V44" s="78"/>
      <c r="W44" s="78"/>
      <c r="X44" s="78"/>
      <c r="Y44" s="78"/>
      <c r="Z44" s="78"/>
      <c r="AA44" s="78"/>
      <c r="AB44" s="78"/>
      <c r="AC44" s="78"/>
      <c r="AD44" s="78"/>
      <c r="AE44" s="78"/>
      <c r="AF44" s="78"/>
    </row>
  </sheetData>
  <sheetProtection password="C45A" sheet="1" objects="1" scenarios="1" selectLockedCells="1"/>
  <mergeCells count="32">
    <mergeCell ref="AB1:AB4"/>
    <mergeCell ref="AC1:AC4"/>
    <mergeCell ref="AD1:AD4"/>
    <mergeCell ref="AE1:AE4"/>
    <mergeCell ref="AF1:AF4"/>
    <mergeCell ref="W1:W4"/>
    <mergeCell ref="X1:X4"/>
    <mergeCell ref="Y1:Y4"/>
    <mergeCell ref="Z1:Z4"/>
    <mergeCell ref="AA1:AA4"/>
    <mergeCell ref="R1:R4"/>
    <mergeCell ref="S1:S4"/>
    <mergeCell ref="T1:T4"/>
    <mergeCell ref="U1:U4"/>
    <mergeCell ref="V1:V4"/>
    <mergeCell ref="A1:B1"/>
    <mergeCell ref="F1:F4"/>
    <mergeCell ref="A2:B2"/>
    <mergeCell ref="C1:C4"/>
    <mergeCell ref="D1:D4"/>
    <mergeCell ref="E1:E4"/>
    <mergeCell ref="G1:G4"/>
    <mergeCell ref="H1:H4"/>
    <mergeCell ref="Q1:Q4"/>
    <mergeCell ref="P1:P4"/>
    <mergeCell ref="N1:N4"/>
    <mergeCell ref="O1:O4"/>
    <mergeCell ref="I1:I4"/>
    <mergeCell ref="J1:J4"/>
    <mergeCell ref="K1:K4"/>
    <mergeCell ref="M1:M4"/>
    <mergeCell ref="L1:L4"/>
  </mergeCells>
  <phoneticPr fontId="7" type="noConversion"/>
  <pageMargins left="0.75" right="0.75" top="1" bottom="0.5" header="0.25" footer="0.25"/>
  <pageSetup scale="83" orientation="landscape" horizontalDpi="300" verticalDpi="300" r:id="rId1"/>
  <headerFooter alignWithMargins="0">
    <oddHeader>&amp;C&amp;"Arial,Bold"&amp;14DaisyTrax
&amp;12Attendance page - &amp;D</oddHeader>
    <oddFooter>&amp;CPage &amp;P</oddFooter>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6" enableFormatConditionsCalculation="0">
    <tabColor theme="3" tint="0.39997558519241921"/>
    <pageSetUpPr fitToPage="1"/>
  </sheetPr>
  <dimension ref="A1:AG38"/>
  <sheetViews>
    <sheetView showGridLines="0" workbookViewId="0">
      <pane ySplit="4" topLeftCell="A5" activePane="bottomLeft" state="frozen"/>
      <selection pane="bottomLeft" activeCell="D6" sqref="D6"/>
    </sheetView>
  </sheetViews>
  <sheetFormatPr defaultRowHeight="12.75"/>
  <cols>
    <col min="1" max="1" width="2.5703125" customWidth="1"/>
    <col min="2" max="2" width="14.42578125" bestFit="1" customWidth="1"/>
    <col min="3" max="3" width="37.5703125" bestFit="1" customWidth="1"/>
    <col min="4" max="12" width="3.28515625" bestFit="1" customWidth="1"/>
    <col min="13" max="13" width="3.28515625" customWidth="1"/>
    <col min="14" max="17" width="3.28515625" bestFit="1" customWidth="1"/>
    <col min="18" max="18" width="3.28515625" customWidth="1"/>
    <col min="19" max="27" width="3.28515625" bestFit="1" customWidth="1"/>
    <col min="28" max="28" width="3.28515625" customWidth="1"/>
    <col min="29" max="32" width="3.28515625" bestFit="1" customWidth="1"/>
    <col min="33" max="33" width="3.28515625" customWidth="1"/>
  </cols>
  <sheetData>
    <row r="1" spans="1:33" s="84" customFormat="1" ht="12.75" customHeight="1">
      <c r="A1" s="92"/>
      <c r="B1" s="93" t="s">
        <v>55</v>
      </c>
      <c r="C1" s="91">
        <f>Instructions!E3</f>
        <v>0</v>
      </c>
      <c r="D1" s="325" t="str">
        <f ca="1">'Daisy 1'!$A1</f>
        <v>Daisy 1</v>
      </c>
      <c r="E1" s="325" t="str">
        <f ca="1">'Daisy 2'!$A1</f>
        <v>Daisy 2</v>
      </c>
      <c r="F1" s="325" t="str">
        <f ca="1">'Daisy 3'!$A1</f>
        <v>Daisy 3</v>
      </c>
      <c r="G1" s="325" t="str">
        <f ca="1">'Daisy 4'!$A1</f>
        <v>Daisy 4</v>
      </c>
      <c r="H1" s="325" t="str">
        <f ca="1">'Daisy 5'!$A1</f>
        <v>Daisy 5</v>
      </c>
      <c r="I1" s="325" t="str">
        <f ca="1">'Daisy 6'!$A1</f>
        <v>Daisy 6</v>
      </c>
      <c r="J1" s="325" t="str">
        <f ca="1">'Daisy 7'!$A1</f>
        <v>Daisy 7</v>
      </c>
      <c r="K1" s="325" t="str">
        <f ca="1">'Daisy 8'!$A1</f>
        <v>Daisy 8</v>
      </c>
      <c r="L1" s="325" t="str">
        <f ca="1">'Daisy 9'!$A1</f>
        <v>Daisy 9</v>
      </c>
      <c r="M1" s="325" t="str">
        <f ca="1">'Daisy 10'!$A1</f>
        <v>Daisy 10</v>
      </c>
      <c r="N1" s="325" t="str">
        <f ca="1">'Daisy 11'!$A1</f>
        <v>Daisy 11</v>
      </c>
      <c r="O1" s="325" t="str">
        <f ca="1">'Daisy 12'!$A1</f>
        <v>Daisy 12</v>
      </c>
      <c r="P1" s="325" t="str">
        <f ca="1">'Daisy 13'!$A1</f>
        <v>Daisy 13</v>
      </c>
      <c r="Q1" s="325" t="str">
        <f ca="1">'Daisy 14'!$A1</f>
        <v>Daisy 14</v>
      </c>
      <c r="R1" s="325" t="str">
        <f ca="1">'Daisy 15'!$A1</f>
        <v>Daisy 15</v>
      </c>
      <c r="S1" s="325" t="str">
        <f ca="1">'Daisy 16'!$A1</f>
        <v>Daisy 16</v>
      </c>
      <c r="T1" s="325" t="str">
        <f ca="1">'Daisy 17'!$A1</f>
        <v>Daisy 17</v>
      </c>
      <c r="U1" s="325" t="str">
        <f ca="1">'Daisy 18'!$A1</f>
        <v>Daisy 18</v>
      </c>
      <c r="V1" s="325" t="str">
        <f ca="1">'Daisy 19'!$A1</f>
        <v>Daisy 19</v>
      </c>
      <c r="W1" s="325" t="str">
        <f ca="1">'Daisy 20'!$A1</f>
        <v>Daisy 20</v>
      </c>
      <c r="X1" s="325" t="str">
        <f ca="1">'Daisy 21'!$A1</f>
        <v>Daisy 21</v>
      </c>
      <c r="Y1" s="325" t="str">
        <f ca="1">'Daisy 22'!$A1</f>
        <v>Daisy 22</v>
      </c>
      <c r="Z1" s="325" t="str">
        <f ca="1">'Daisy 23'!$A1</f>
        <v>Daisy 23</v>
      </c>
      <c r="AA1" s="325" t="str">
        <f ca="1">'Daisy 24'!$A1</f>
        <v>Daisy 24</v>
      </c>
      <c r="AB1" s="325" t="str">
        <f ca="1">'Daisy 25'!$A1</f>
        <v>Daisy 25</v>
      </c>
      <c r="AC1" s="325" t="str">
        <f ca="1">'Daisy 26'!$A1</f>
        <v>Daisy 26</v>
      </c>
      <c r="AD1" s="325" t="str">
        <f ca="1">'Daisy 27'!$A1</f>
        <v>Daisy 27</v>
      </c>
      <c r="AE1" s="325" t="str">
        <f ca="1">'Daisy 28'!$A1</f>
        <v>Daisy 28</v>
      </c>
      <c r="AF1" s="325" t="str">
        <f ca="1">'Daisy 29'!$A1</f>
        <v>Daisy 29</v>
      </c>
      <c r="AG1" s="325" t="str">
        <f ca="1">'Daisy 30'!$A1</f>
        <v>Daisy 30</v>
      </c>
    </row>
    <row r="2" spans="1:33" ht="15">
      <c r="A2" s="18"/>
      <c r="B2" s="82" t="s">
        <v>42</v>
      </c>
      <c r="C2" s="85">
        <f>Instructions!E5</f>
        <v>0</v>
      </c>
      <c r="D2" s="325"/>
      <c r="E2" s="325"/>
      <c r="F2" s="325"/>
      <c r="G2" s="325"/>
      <c r="H2" s="325"/>
      <c r="I2" s="325"/>
      <c r="J2" s="325"/>
      <c r="K2" s="325"/>
      <c r="L2" s="325"/>
      <c r="M2" s="325"/>
      <c r="N2" s="325"/>
      <c r="O2" s="325"/>
      <c r="P2" s="325"/>
      <c r="Q2" s="325"/>
      <c r="R2" s="325"/>
      <c r="S2" s="325"/>
      <c r="T2" s="325"/>
      <c r="U2" s="325"/>
      <c r="V2" s="325"/>
      <c r="W2" s="325"/>
      <c r="X2" s="325"/>
      <c r="Y2" s="325"/>
      <c r="Z2" s="325"/>
      <c r="AA2" s="325"/>
      <c r="AB2" s="325"/>
      <c r="AC2" s="325"/>
      <c r="AD2" s="325"/>
      <c r="AE2" s="325"/>
      <c r="AF2" s="325"/>
      <c r="AG2" s="325"/>
    </row>
    <row r="3" spans="1:33">
      <c r="A3" s="328"/>
      <c r="B3" s="328"/>
      <c r="C3" s="329"/>
      <c r="D3" s="325"/>
      <c r="E3" s="325"/>
      <c r="F3" s="325"/>
      <c r="G3" s="325"/>
      <c r="H3" s="325"/>
      <c r="I3" s="325"/>
      <c r="J3" s="325"/>
      <c r="K3" s="325"/>
      <c r="L3" s="325"/>
      <c r="M3" s="325"/>
      <c r="N3" s="325"/>
      <c r="O3" s="325"/>
      <c r="P3" s="325"/>
      <c r="Q3" s="325"/>
      <c r="R3" s="325"/>
      <c r="S3" s="325"/>
      <c r="T3" s="325"/>
      <c r="U3" s="325"/>
      <c r="V3" s="325"/>
      <c r="W3" s="325"/>
      <c r="X3" s="325"/>
      <c r="Y3" s="325"/>
      <c r="Z3" s="325"/>
      <c r="AA3" s="325"/>
      <c r="AB3" s="325"/>
      <c r="AC3" s="325"/>
      <c r="AD3" s="325"/>
      <c r="AE3" s="325"/>
      <c r="AF3" s="325"/>
      <c r="AG3" s="325"/>
    </row>
    <row r="4" spans="1:33">
      <c r="A4" s="332" t="s">
        <v>117</v>
      </c>
      <c r="B4" s="332"/>
      <c r="C4" s="333"/>
      <c r="D4" s="326"/>
      <c r="E4" s="326"/>
      <c r="F4" s="326"/>
      <c r="G4" s="326"/>
      <c r="H4" s="326"/>
      <c r="I4" s="326"/>
      <c r="J4" s="326"/>
      <c r="K4" s="326"/>
      <c r="L4" s="326"/>
      <c r="M4" s="326"/>
      <c r="N4" s="326"/>
      <c r="O4" s="326"/>
      <c r="P4" s="326"/>
      <c r="Q4" s="326"/>
      <c r="R4" s="326"/>
      <c r="S4" s="326"/>
      <c r="T4" s="326"/>
      <c r="U4" s="326"/>
      <c r="V4" s="326"/>
      <c r="W4" s="326"/>
      <c r="X4" s="326"/>
      <c r="Y4" s="326"/>
      <c r="Z4" s="326"/>
      <c r="AA4" s="326"/>
      <c r="AB4" s="326"/>
      <c r="AC4" s="326"/>
      <c r="AD4" s="326"/>
      <c r="AE4" s="326"/>
      <c r="AF4" s="326"/>
      <c r="AG4" s="326"/>
    </row>
    <row r="5" spans="1:33" ht="17.25" customHeight="1">
      <c r="A5" s="26" t="s">
        <v>150</v>
      </c>
      <c r="B5" s="27"/>
      <c r="C5" s="28"/>
      <c r="D5" s="29"/>
      <c r="E5" s="29" t="s">
        <v>1</v>
      </c>
      <c r="F5" s="29" t="s">
        <v>1</v>
      </c>
      <c r="G5" s="29" t="s">
        <v>1</v>
      </c>
      <c r="H5" s="29" t="s">
        <v>1</v>
      </c>
      <c r="I5" s="29" t="s">
        <v>1</v>
      </c>
      <c r="J5" s="29" t="s">
        <v>1</v>
      </c>
      <c r="K5" s="29" t="s">
        <v>1</v>
      </c>
      <c r="L5" s="29" t="s">
        <v>1</v>
      </c>
      <c r="M5" s="29"/>
      <c r="N5" s="29" t="s">
        <v>1</v>
      </c>
      <c r="O5" s="29" t="s">
        <v>1</v>
      </c>
      <c r="P5" s="29" t="s">
        <v>1</v>
      </c>
      <c r="Q5" s="29" t="s">
        <v>1</v>
      </c>
      <c r="R5" s="29"/>
      <c r="S5" s="29"/>
      <c r="T5" s="29" t="s">
        <v>1</v>
      </c>
      <c r="U5" s="29" t="s">
        <v>1</v>
      </c>
      <c r="V5" s="29" t="s">
        <v>1</v>
      </c>
      <c r="W5" s="29" t="s">
        <v>1</v>
      </c>
      <c r="X5" s="29" t="s">
        <v>1</v>
      </c>
      <c r="Y5" s="29" t="s">
        <v>1</v>
      </c>
      <c r="Z5" s="29" t="s">
        <v>1</v>
      </c>
      <c r="AA5" s="29" t="s">
        <v>1</v>
      </c>
      <c r="AB5" s="29"/>
      <c r="AC5" s="29" t="s">
        <v>1</v>
      </c>
      <c r="AD5" s="29" t="s">
        <v>1</v>
      </c>
      <c r="AE5" s="29" t="s">
        <v>1</v>
      </c>
      <c r="AF5" s="29" t="s">
        <v>1</v>
      </c>
      <c r="AG5" s="29"/>
    </row>
    <row r="6" spans="1:33">
      <c r="A6" s="30"/>
      <c r="B6" s="279" t="s">
        <v>211</v>
      </c>
      <c r="C6" s="204" t="s">
        <v>176</v>
      </c>
      <c r="D6" s="158"/>
      <c r="E6" s="158"/>
      <c r="F6" s="158"/>
      <c r="G6" s="158"/>
      <c r="H6" s="158"/>
      <c r="I6" s="158"/>
      <c r="J6" s="158"/>
      <c r="K6" s="158"/>
      <c r="L6" s="158"/>
      <c r="M6" s="158"/>
      <c r="N6" s="158"/>
      <c r="O6" s="158"/>
      <c r="P6" s="158"/>
      <c r="Q6" s="158"/>
      <c r="R6" s="158"/>
      <c r="S6" s="158"/>
      <c r="T6" s="158"/>
      <c r="U6" s="158"/>
      <c r="V6" s="158"/>
      <c r="W6" s="158"/>
      <c r="X6" s="158"/>
      <c r="Y6" s="158"/>
      <c r="Z6" s="158"/>
      <c r="AA6" s="158"/>
      <c r="AB6" s="158"/>
      <c r="AC6" s="158"/>
      <c r="AD6" s="158"/>
      <c r="AE6" s="158"/>
      <c r="AF6" s="158"/>
      <c r="AG6" s="158"/>
    </row>
    <row r="7" spans="1:33" ht="17.25" customHeight="1">
      <c r="A7" s="26" t="s">
        <v>44</v>
      </c>
      <c r="B7" s="32"/>
      <c r="C7" s="33"/>
      <c r="D7" s="34"/>
      <c r="E7" s="34"/>
      <c r="F7" s="34"/>
      <c r="G7" s="34"/>
      <c r="H7" s="34"/>
      <c r="I7" s="34"/>
      <c r="J7" s="34"/>
      <c r="K7" s="34"/>
      <c r="L7" s="34"/>
      <c r="M7" s="34"/>
      <c r="N7" s="34"/>
      <c r="O7" s="34"/>
      <c r="P7" s="34"/>
      <c r="Q7" s="34"/>
      <c r="R7" s="34"/>
      <c r="S7" s="34"/>
      <c r="T7" s="34"/>
      <c r="U7" s="34"/>
      <c r="V7" s="34"/>
      <c r="W7" s="34"/>
      <c r="X7" s="34"/>
      <c r="Y7" s="34"/>
      <c r="Z7" s="34"/>
      <c r="AA7" s="34"/>
      <c r="AB7" s="34"/>
      <c r="AC7" s="34"/>
      <c r="AD7" s="34"/>
      <c r="AE7" s="34"/>
      <c r="AF7" s="34"/>
      <c r="AG7" s="34"/>
    </row>
    <row r="8" spans="1:33">
      <c r="A8" s="30"/>
      <c r="B8" s="258" t="s">
        <v>177</v>
      </c>
      <c r="C8" s="35" t="s">
        <v>45</v>
      </c>
      <c r="D8" s="158"/>
      <c r="E8" s="158"/>
      <c r="F8" s="158"/>
      <c r="G8" s="158"/>
      <c r="H8" s="158"/>
      <c r="I8" s="158"/>
      <c r="J8" s="158"/>
      <c r="K8" s="158"/>
      <c r="L8" s="158"/>
      <c r="M8" s="158"/>
      <c r="N8" s="158"/>
      <c r="O8" s="158"/>
      <c r="P8" s="158"/>
      <c r="Q8" s="158"/>
      <c r="R8" s="158"/>
      <c r="S8" s="158"/>
      <c r="T8" s="158"/>
      <c r="U8" s="158"/>
      <c r="V8" s="158"/>
      <c r="W8" s="158"/>
      <c r="X8" s="158"/>
      <c r="Y8" s="158"/>
      <c r="Z8" s="158"/>
      <c r="AA8" s="158"/>
      <c r="AB8" s="158"/>
      <c r="AC8" s="158"/>
      <c r="AD8" s="158"/>
      <c r="AE8" s="158"/>
      <c r="AF8" s="158"/>
      <c r="AG8" s="158"/>
    </row>
    <row r="9" spans="1:33">
      <c r="A9" s="30"/>
      <c r="B9" s="259" t="s">
        <v>178</v>
      </c>
      <c r="C9" s="35" t="s">
        <v>46</v>
      </c>
      <c r="D9" s="158"/>
      <c r="E9" s="158"/>
      <c r="F9" s="158"/>
      <c r="G9" s="158"/>
      <c r="H9" s="158"/>
      <c r="I9" s="158"/>
      <c r="J9" s="158"/>
      <c r="K9" s="158"/>
      <c r="L9" s="158"/>
      <c r="M9" s="158"/>
      <c r="N9" s="158"/>
      <c r="O9" s="158"/>
      <c r="P9" s="158"/>
      <c r="Q9" s="158"/>
      <c r="R9" s="158"/>
      <c r="S9" s="158"/>
      <c r="T9" s="158"/>
      <c r="U9" s="158"/>
      <c r="V9" s="158"/>
      <c r="W9" s="158"/>
      <c r="X9" s="158"/>
      <c r="Y9" s="158"/>
      <c r="Z9" s="158"/>
      <c r="AA9" s="158"/>
      <c r="AB9" s="158"/>
      <c r="AC9" s="158"/>
      <c r="AD9" s="158"/>
      <c r="AE9" s="158"/>
      <c r="AF9" s="158"/>
      <c r="AG9" s="158"/>
    </row>
    <row r="10" spans="1:33">
      <c r="A10" s="30"/>
      <c r="B10" s="260" t="s">
        <v>179</v>
      </c>
      <c r="C10" s="160" t="s">
        <v>76</v>
      </c>
      <c r="D10" s="159"/>
      <c r="E10" s="159"/>
      <c r="F10" s="159"/>
      <c r="G10" s="159"/>
      <c r="H10" s="159"/>
      <c r="I10" s="159"/>
      <c r="J10" s="159"/>
      <c r="K10" s="159"/>
      <c r="L10" s="159"/>
      <c r="M10" s="159"/>
      <c r="N10" s="159"/>
      <c r="O10" s="159"/>
      <c r="P10" s="159"/>
      <c r="Q10" s="159"/>
      <c r="R10" s="159"/>
      <c r="S10" s="159"/>
      <c r="T10" s="159"/>
      <c r="U10" s="159"/>
      <c r="V10" s="159"/>
      <c r="W10" s="159"/>
      <c r="X10" s="159"/>
      <c r="Y10" s="159"/>
      <c r="Z10" s="159"/>
      <c r="AA10" s="159"/>
      <c r="AB10" s="159"/>
      <c r="AC10" s="159"/>
      <c r="AD10" s="159"/>
      <c r="AE10" s="159"/>
      <c r="AF10" s="159"/>
      <c r="AG10" s="159"/>
    </row>
    <row r="11" spans="1:33">
      <c r="A11" s="30"/>
      <c r="B11" s="261" t="s">
        <v>180</v>
      </c>
      <c r="C11" s="35" t="s">
        <v>47</v>
      </c>
      <c r="D11" s="158"/>
      <c r="E11" s="158"/>
      <c r="F11" s="158"/>
      <c r="G11" s="158"/>
      <c r="H11" s="158"/>
      <c r="I11" s="158"/>
      <c r="J11" s="158"/>
      <c r="K11" s="158"/>
      <c r="L11" s="158"/>
      <c r="M11" s="158"/>
      <c r="N11" s="158"/>
      <c r="O11" s="158"/>
      <c r="P11" s="158"/>
      <c r="Q11" s="158"/>
      <c r="R11" s="158"/>
      <c r="S11" s="158"/>
      <c r="T11" s="158"/>
      <c r="U11" s="158"/>
      <c r="V11" s="158"/>
      <c r="W11" s="158"/>
      <c r="X11" s="158"/>
      <c r="Y11" s="158"/>
      <c r="Z11" s="158"/>
      <c r="AA11" s="158"/>
      <c r="AB11" s="158"/>
      <c r="AC11" s="158"/>
      <c r="AD11" s="158"/>
      <c r="AE11" s="158"/>
      <c r="AF11" s="158"/>
      <c r="AG11" s="158"/>
    </row>
    <row r="12" spans="1:33">
      <c r="A12" s="30"/>
      <c r="B12" s="262" t="s">
        <v>181</v>
      </c>
      <c r="C12" s="35" t="s">
        <v>48</v>
      </c>
      <c r="D12" s="158"/>
      <c r="E12" s="158"/>
      <c r="F12" s="158"/>
      <c r="G12" s="158"/>
      <c r="H12" s="158"/>
      <c r="I12" s="158"/>
      <c r="J12" s="158"/>
      <c r="K12" s="158"/>
      <c r="L12" s="158"/>
      <c r="M12" s="158"/>
      <c r="N12" s="158"/>
      <c r="O12" s="158"/>
      <c r="P12" s="158"/>
      <c r="Q12" s="158"/>
      <c r="R12" s="158"/>
      <c r="S12" s="158"/>
      <c r="T12" s="158"/>
      <c r="U12" s="158"/>
      <c r="V12" s="158"/>
      <c r="W12" s="158"/>
      <c r="X12" s="158"/>
      <c r="Y12" s="158"/>
      <c r="Z12" s="158"/>
      <c r="AA12" s="158"/>
      <c r="AB12" s="158"/>
      <c r="AC12" s="158"/>
      <c r="AD12" s="158"/>
      <c r="AE12" s="158"/>
      <c r="AF12" s="158"/>
      <c r="AG12" s="158"/>
    </row>
    <row r="13" spans="1:33">
      <c r="A13" s="30"/>
      <c r="B13" s="39" t="s">
        <v>182</v>
      </c>
      <c r="C13" s="35" t="s">
        <v>49</v>
      </c>
      <c r="D13" s="159"/>
      <c r="E13" s="159"/>
      <c r="F13" s="159"/>
      <c r="G13" s="159"/>
      <c r="H13" s="159"/>
      <c r="I13" s="159"/>
      <c r="J13" s="159"/>
      <c r="K13" s="159"/>
      <c r="L13" s="159"/>
      <c r="M13" s="159"/>
      <c r="N13" s="159"/>
      <c r="O13" s="159"/>
      <c r="P13" s="159"/>
      <c r="Q13" s="159"/>
      <c r="R13" s="159"/>
      <c r="S13" s="159"/>
      <c r="T13" s="159"/>
      <c r="U13" s="159"/>
      <c r="V13" s="159"/>
      <c r="W13" s="159"/>
      <c r="X13" s="159"/>
      <c r="Y13" s="159"/>
      <c r="Z13" s="159"/>
      <c r="AA13" s="159"/>
      <c r="AB13" s="159"/>
      <c r="AC13" s="159"/>
      <c r="AD13" s="159"/>
      <c r="AE13" s="159"/>
      <c r="AF13" s="159"/>
      <c r="AG13" s="159"/>
    </row>
    <row r="14" spans="1:33">
      <c r="A14" s="30"/>
      <c r="B14" s="263" t="s">
        <v>183</v>
      </c>
      <c r="C14" s="35" t="s">
        <v>50</v>
      </c>
      <c r="D14" s="158"/>
      <c r="E14" s="158"/>
      <c r="F14" s="158"/>
      <c r="G14" s="158"/>
      <c r="H14" s="158"/>
      <c r="I14" s="158"/>
      <c r="J14" s="158"/>
      <c r="K14" s="158"/>
      <c r="L14" s="158"/>
      <c r="M14" s="158"/>
      <c r="N14" s="158"/>
      <c r="O14" s="158"/>
      <c r="P14" s="158"/>
      <c r="Q14" s="158"/>
      <c r="R14" s="158"/>
      <c r="S14" s="158"/>
      <c r="T14" s="158"/>
      <c r="U14" s="158"/>
      <c r="V14" s="158"/>
      <c r="W14" s="158"/>
      <c r="X14" s="158"/>
      <c r="Y14" s="158"/>
      <c r="Z14" s="158"/>
      <c r="AA14" s="158"/>
      <c r="AB14" s="158"/>
      <c r="AC14" s="158"/>
      <c r="AD14" s="158"/>
      <c r="AE14" s="158"/>
      <c r="AF14" s="158"/>
      <c r="AG14" s="158"/>
    </row>
    <row r="15" spans="1:33">
      <c r="A15" s="30"/>
      <c r="B15" s="40" t="s">
        <v>184</v>
      </c>
      <c r="C15" s="35" t="s">
        <v>51</v>
      </c>
      <c r="D15" s="158"/>
      <c r="E15" s="158"/>
      <c r="F15" s="158"/>
      <c r="G15" s="158"/>
      <c r="H15" s="158"/>
      <c r="I15" s="158"/>
      <c r="J15" s="158"/>
      <c r="K15" s="158"/>
      <c r="L15" s="158"/>
      <c r="M15" s="158"/>
      <c r="N15" s="158"/>
      <c r="O15" s="158"/>
      <c r="P15" s="158"/>
      <c r="Q15" s="158"/>
      <c r="R15" s="158"/>
      <c r="S15" s="158"/>
      <c r="T15" s="158"/>
      <c r="U15" s="158"/>
      <c r="V15" s="158"/>
      <c r="W15" s="158"/>
      <c r="X15" s="158"/>
      <c r="Y15" s="158"/>
      <c r="Z15" s="158"/>
      <c r="AA15" s="158"/>
      <c r="AB15" s="158"/>
      <c r="AC15" s="158"/>
      <c r="AD15" s="158"/>
      <c r="AE15" s="158"/>
      <c r="AF15" s="158"/>
      <c r="AG15" s="158"/>
    </row>
    <row r="16" spans="1:33">
      <c r="A16" s="30"/>
      <c r="B16" s="264" t="s">
        <v>185</v>
      </c>
      <c r="C16" s="35" t="s">
        <v>52</v>
      </c>
      <c r="D16" s="158"/>
      <c r="E16" s="158"/>
      <c r="F16" s="158"/>
      <c r="G16" s="158"/>
      <c r="H16" s="158"/>
      <c r="I16" s="158"/>
      <c r="J16" s="158"/>
      <c r="K16" s="158"/>
      <c r="L16" s="158"/>
      <c r="M16" s="158"/>
      <c r="N16" s="158"/>
      <c r="O16" s="158"/>
      <c r="P16" s="158"/>
      <c r="Q16" s="158"/>
      <c r="R16" s="158"/>
      <c r="S16" s="158"/>
      <c r="T16" s="158"/>
      <c r="U16" s="158"/>
      <c r="V16" s="158"/>
      <c r="W16" s="158"/>
      <c r="X16" s="158"/>
      <c r="Y16" s="158"/>
      <c r="Z16" s="158"/>
      <c r="AA16" s="158"/>
      <c r="AB16" s="158"/>
      <c r="AC16" s="158"/>
      <c r="AD16" s="158"/>
      <c r="AE16" s="158"/>
      <c r="AF16" s="158"/>
      <c r="AG16" s="158"/>
    </row>
    <row r="17" spans="1:33" ht="13.5" thickBot="1">
      <c r="A17" s="30"/>
      <c r="B17" s="265" t="s">
        <v>186</v>
      </c>
      <c r="C17" s="35" t="s">
        <v>53</v>
      </c>
      <c r="D17" s="158"/>
      <c r="E17" s="158"/>
      <c r="F17" s="158"/>
      <c r="G17" s="158"/>
      <c r="H17" s="158"/>
      <c r="I17" s="158"/>
      <c r="J17" s="158"/>
      <c r="K17" s="158"/>
      <c r="L17" s="158"/>
      <c r="M17" s="158"/>
      <c r="N17" s="158"/>
      <c r="O17" s="158"/>
      <c r="P17" s="158"/>
      <c r="Q17" s="158"/>
      <c r="R17" s="158"/>
      <c r="S17" s="158"/>
      <c r="T17" s="158"/>
      <c r="U17" s="158"/>
      <c r="V17" s="158"/>
      <c r="W17" s="158"/>
      <c r="X17" s="158"/>
      <c r="Y17" s="158"/>
      <c r="Z17" s="158"/>
      <c r="AA17" s="158"/>
      <c r="AB17" s="158"/>
      <c r="AC17" s="158"/>
      <c r="AD17" s="158"/>
      <c r="AE17" s="158"/>
      <c r="AF17" s="158"/>
      <c r="AG17" s="158"/>
    </row>
    <row r="18" spans="1:33" ht="13.5" thickBot="1">
      <c r="B18" s="348" t="s">
        <v>54</v>
      </c>
      <c r="C18" s="349"/>
      <c r="D18" s="38" t="str">
        <f>IF(COUNTIF(D6:D17,"A")=11,"C",IF(COUNTIF(D6:D17,"A")&gt;0,"P"," "))</f>
        <v xml:space="preserve"> </v>
      </c>
      <c r="E18" s="38" t="str">
        <f t="shared" ref="E18:AG18" si="0">IF(COUNTIF(E6:E17,"A")=11,"C",IF(COUNTIF(E6:E17,"A")&gt;0,"P"," "))</f>
        <v xml:space="preserve"> </v>
      </c>
      <c r="F18" s="38" t="str">
        <f t="shared" si="0"/>
        <v xml:space="preserve"> </v>
      </c>
      <c r="G18" s="38" t="str">
        <f t="shared" si="0"/>
        <v xml:space="preserve"> </v>
      </c>
      <c r="H18" s="38" t="str">
        <f t="shared" si="0"/>
        <v xml:space="preserve"> </v>
      </c>
      <c r="I18" s="38" t="str">
        <f t="shared" si="0"/>
        <v xml:space="preserve"> </v>
      </c>
      <c r="J18" s="38" t="str">
        <f t="shared" si="0"/>
        <v xml:space="preserve"> </v>
      </c>
      <c r="K18" s="38" t="str">
        <f t="shared" si="0"/>
        <v xml:space="preserve"> </v>
      </c>
      <c r="L18" s="38" t="str">
        <f t="shared" si="0"/>
        <v xml:space="preserve"> </v>
      </c>
      <c r="M18" s="38" t="str">
        <f t="shared" si="0"/>
        <v xml:space="preserve"> </v>
      </c>
      <c r="N18" s="38" t="str">
        <f t="shared" si="0"/>
        <v xml:space="preserve"> </v>
      </c>
      <c r="O18" s="38" t="str">
        <f t="shared" si="0"/>
        <v xml:space="preserve"> </v>
      </c>
      <c r="P18" s="38" t="str">
        <f t="shared" si="0"/>
        <v xml:space="preserve"> </v>
      </c>
      <c r="Q18" s="38" t="str">
        <f t="shared" si="0"/>
        <v xml:space="preserve"> </v>
      </c>
      <c r="R18" s="38" t="str">
        <f t="shared" si="0"/>
        <v xml:space="preserve"> </v>
      </c>
      <c r="S18" s="38" t="str">
        <f t="shared" si="0"/>
        <v xml:space="preserve"> </v>
      </c>
      <c r="T18" s="38" t="str">
        <f t="shared" si="0"/>
        <v xml:space="preserve"> </v>
      </c>
      <c r="U18" s="38" t="str">
        <f t="shared" si="0"/>
        <v xml:space="preserve"> </v>
      </c>
      <c r="V18" s="38" t="str">
        <f t="shared" si="0"/>
        <v xml:space="preserve"> </v>
      </c>
      <c r="W18" s="38" t="str">
        <f t="shared" si="0"/>
        <v xml:space="preserve"> </v>
      </c>
      <c r="X18" s="38" t="str">
        <f t="shared" si="0"/>
        <v xml:space="preserve"> </v>
      </c>
      <c r="Y18" s="38" t="str">
        <f t="shared" si="0"/>
        <v xml:space="preserve"> </v>
      </c>
      <c r="Z18" s="38" t="str">
        <f t="shared" si="0"/>
        <v xml:space="preserve"> </v>
      </c>
      <c r="AA18" s="38" t="str">
        <f t="shared" si="0"/>
        <v xml:space="preserve"> </v>
      </c>
      <c r="AB18" s="38" t="str">
        <f t="shared" si="0"/>
        <v xml:space="preserve"> </v>
      </c>
      <c r="AC18" s="38" t="str">
        <f t="shared" si="0"/>
        <v xml:space="preserve"> </v>
      </c>
      <c r="AD18" s="38" t="str">
        <f t="shared" si="0"/>
        <v xml:space="preserve"> </v>
      </c>
      <c r="AE18" s="38" t="str">
        <f t="shared" si="0"/>
        <v xml:space="preserve"> </v>
      </c>
      <c r="AF18" s="38" t="str">
        <f t="shared" si="0"/>
        <v xml:space="preserve"> </v>
      </c>
      <c r="AG18" s="38" t="str">
        <f t="shared" si="0"/>
        <v xml:space="preserve"> </v>
      </c>
    </row>
    <row r="19" spans="1:33">
      <c r="A19" s="61" t="s">
        <v>151</v>
      </c>
      <c r="C19" s="271" t="s">
        <v>192</v>
      </c>
      <c r="D19" s="197"/>
      <c r="E19" s="197"/>
      <c r="F19" s="197"/>
      <c r="G19" s="197"/>
      <c r="H19" s="197"/>
      <c r="I19" s="197"/>
      <c r="J19" s="197"/>
      <c r="K19" s="197"/>
      <c r="L19" s="197"/>
      <c r="M19" s="209"/>
      <c r="N19" s="197"/>
      <c r="O19" s="197"/>
      <c r="P19" s="197"/>
      <c r="Q19" s="197"/>
      <c r="R19" s="209"/>
      <c r="S19" s="292"/>
      <c r="T19" s="292"/>
      <c r="U19" s="292"/>
      <c r="V19" s="292"/>
      <c r="W19" s="292"/>
      <c r="X19" s="292"/>
      <c r="Y19" s="292"/>
      <c r="Z19" s="292"/>
      <c r="AA19" s="292"/>
      <c r="AB19" s="292"/>
      <c r="AC19" s="292"/>
      <c r="AD19" s="292"/>
      <c r="AE19" s="292"/>
      <c r="AF19" s="292"/>
      <c r="AG19" s="292"/>
    </row>
    <row r="20" spans="1:33">
      <c r="B20" s="267" t="s">
        <v>146</v>
      </c>
      <c r="C20" s="266" t="s">
        <v>187</v>
      </c>
      <c r="D20" s="158"/>
      <c r="E20" s="158"/>
      <c r="F20" s="158"/>
      <c r="G20" s="158"/>
      <c r="H20" s="158"/>
      <c r="I20" s="158"/>
      <c r="J20" s="158"/>
      <c r="K20" s="158"/>
      <c r="L20" s="158"/>
      <c r="M20" s="158"/>
      <c r="N20" s="158"/>
      <c r="O20" s="158"/>
      <c r="P20" s="158"/>
      <c r="Q20" s="158"/>
      <c r="R20" s="158"/>
      <c r="S20" s="158"/>
      <c r="T20" s="158"/>
      <c r="U20" s="158"/>
      <c r="V20" s="158"/>
      <c r="W20" s="158"/>
      <c r="X20" s="158"/>
      <c r="Y20" s="158"/>
      <c r="Z20" s="158"/>
      <c r="AA20" s="158"/>
      <c r="AB20" s="158"/>
      <c r="AC20" s="158"/>
      <c r="AD20" s="158"/>
      <c r="AE20" s="158"/>
      <c r="AF20" s="158"/>
      <c r="AG20" s="158"/>
    </row>
    <row r="21" spans="1:33">
      <c r="B21" s="269"/>
      <c r="C21" s="266" t="s">
        <v>188</v>
      </c>
      <c r="D21" s="158"/>
      <c r="E21" s="158"/>
      <c r="F21" s="158"/>
      <c r="G21" s="158"/>
      <c r="H21" s="158"/>
      <c r="I21" s="158"/>
      <c r="J21" s="158"/>
      <c r="K21" s="158"/>
      <c r="L21" s="158"/>
      <c r="M21" s="158"/>
      <c r="N21" s="158"/>
      <c r="O21" s="158"/>
      <c r="P21" s="158"/>
      <c r="Q21" s="158"/>
      <c r="R21" s="158"/>
      <c r="S21" s="158"/>
      <c r="T21" s="158"/>
      <c r="U21" s="158"/>
      <c r="V21" s="158"/>
      <c r="W21" s="158"/>
      <c r="X21" s="158"/>
      <c r="Y21" s="158"/>
      <c r="Z21" s="158"/>
      <c r="AA21" s="158"/>
      <c r="AB21" s="158"/>
      <c r="AC21" s="158"/>
      <c r="AD21" s="158"/>
      <c r="AE21" s="158"/>
      <c r="AF21" s="158"/>
      <c r="AG21" s="158"/>
    </row>
    <row r="22" spans="1:33" ht="13.5" thickBot="1">
      <c r="B22" s="268" t="s">
        <v>152</v>
      </c>
      <c r="C22" s="266" t="s">
        <v>189</v>
      </c>
      <c r="D22" s="234"/>
      <c r="E22" s="234"/>
      <c r="F22" s="234"/>
      <c r="G22" s="234"/>
      <c r="H22" s="234"/>
      <c r="I22" s="234"/>
      <c r="J22" s="234"/>
      <c r="K22" s="234"/>
      <c r="L22" s="234"/>
      <c r="M22" s="234"/>
      <c r="N22" s="234"/>
      <c r="O22" s="234"/>
      <c r="P22" s="234"/>
      <c r="Q22" s="234"/>
      <c r="R22" s="234"/>
      <c r="S22" s="234"/>
      <c r="T22" s="234"/>
      <c r="U22" s="234"/>
      <c r="V22" s="234"/>
      <c r="W22" s="234"/>
      <c r="X22" s="234"/>
      <c r="Y22" s="234"/>
      <c r="Z22" s="234"/>
      <c r="AA22" s="234"/>
      <c r="AB22" s="234"/>
      <c r="AC22" s="234"/>
      <c r="AD22" s="234"/>
      <c r="AE22" s="234"/>
      <c r="AF22" s="234"/>
      <c r="AG22" s="234"/>
    </row>
    <row r="23" spans="1:33" ht="13.5" thickBot="1">
      <c r="B23" s="350" t="s">
        <v>54</v>
      </c>
      <c r="C23" s="351"/>
      <c r="D23" s="38" t="str">
        <f>IF(COUNTIF(D20:D22,"A")=3,"C",IF(COUNTIF(D20:D22,"A")&gt;0,"P"," "))</f>
        <v xml:space="preserve"> </v>
      </c>
      <c r="E23" s="38" t="str">
        <f t="shared" ref="E23:R23" si="1">IF(COUNTIF(E20:E22,"A")=3,"C",IF(COUNTIF(E20:E22,"A")&gt;0,"P"," "))</f>
        <v xml:space="preserve"> </v>
      </c>
      <c r="F23" s="38" t="str">
        <f t="shared" si="1"/>
        <v xml:space="preserve"> </v>
      </c>
      <c r="G23" s="38" t="str">
        <f t="shared" si="1"/>
        <v xml:space="preserve"> </v>
      </c>
      <c r="H23" s="38" t="str">
        <f t="shared" si="1"/>
        <v xml:space="preserve"> </v>
      </c>
      <c r="I23" s="38" t="str">
        <f t="shared" si="1"/>
        <v xml:space="preserve"> </v>
      </c>
      <c r="J23" s="38" t="str">
        <f t="shared" si="1"/>
        <v xml:space="preserve"> </v>
      </c>
      <c r="K23" s="38" t="str">
        <f t="shared" si="1"/>
        <v xml:space="preserve"> </v>
      </c>
      <c r="L23" s="38" t="str">
        <f t="shared" si="1"/>
        <v xml:space="preserve"> </v>
      </c>
      <c r="M23" s="38" t="str">
        <f t="shared" si="1"/>
        <v xml:space="preserve"> </v>
      </c>
      <c r="N23" s="38" t="str">
        <f t="shared" si="1"/>
        <v xml:space="preserve"> </v>
      </c>
      <c r="O23" s="38" t="str">
        <f t="shared" si="1"/>
        <v xml:space="preserve"> </v>
      </c>
      <c r="P23" s="38" t="str">
        <f t="shared" si="1"/>
        <v xml:space="preserve"> </v>
      </c>
      <c r="Q23" s="38" t="str">
        <f t="shared" si="1"/>
        <v xml:space="preserve"> </v>
      </c>
      <c r="R23" s="38" t="str">
        <f t="shared" si="1"/>
        <v xml:space="preserve"> </v>
      </c>
      <c r="S23" s="38" t="str">
        <f>IF(COUNTIF(S20:S22,"A")=3,"C",IF(COUNTIF(S20:S22,"A")&gt;0,"P"," "))</f>
        <v xml:space="preserve"> </v>
      </c>
      <c r="T23" s="38" t="str">
        <f t="shared" ref="T23:AG23" si="2">IF(COUNTIF(T20:T22,"A")=3,"C",IF(COUNTIF(T20:T22,"A")&gt;0,"P"," "))</f>
        <v xml:space="preserve"> </v>
      </c>
      <c r="U23" s="38" t="str">
        <f t="shared" si="2"/>
        <v xml:space="preserve"> </v>
      </c>
      <c r="V23" s="38" t="str">
        <f t="shared" si="2"/>
        <v xml:space="preserve"> </v>
      </c>
      <c r="W23" s="38" t="str">
        <f t="shared" si="2"/>
        <v xml:space="preserve"> </v>
      </c>
      <c r="X23" s="38" t="str">
        <f t="shared" si="2"/>
        <v xml:space="preserve"> </v>
      </c>
      <c r="Y23" s="38" t="str">
        <f t="shared" si="2"/>
        <v xml:space="preserve"> </v>
      </c>
      <c r="Z23" s="38" t="str">
        <f t="shared" si="2"/>
        <v xml:space="preserve"> </v>
      </c>
      <c r="AA23" s="38" t="str">
        <f t="shared" si="2"/>
        <v xml:space="preserve"> </v>
      </c>
      <c r="AB23" s="38" t="str">
        <f t="shared" si="2"/>
        <v xml:space="preserve"> </v>
      </c>
      <c r="AC23" s="38" t="str">
        <f t="shared" si="2"/>
        <v xml:space="preserve"> </v>
      </c>
      <c r="AD23" s="38" t="str">
        <f t="shared" si="2"/>
        <v xml:space="preserve"> </v>
      </c>
      <c r="AE23" s="38" t="str">
        <f t="shared" si="2"/>
        <v xml:space="preserve"> </v>
      </c>
      <c r="AF23" s="38" t="str">
        <f t="shared" si="2"/>
        <v xml:space="preserve"> </v>
      </c>
      <c r="AG23" s="38" t="str">
        <f t="shared" si="2"/>
        <v xml:space="preserve"> </v>
      </c>
    </row>
    <row r="24" spans="1:33" ht="6.75" customHeight="1">
      <c r="B24" s="37"/>
      <c r="C24" s="37"/>
      <c r="D24" s="37"/>
      <c r="E24" s="37"/>
      <c r="F24" s="37"/>
      <c r="G24" s="37"/>
      <c r="H24" s="37"/>
      <c r="I24" s="37"/>
      <c r="J24" s="37"/>
      <c r="K24" s="37"/>
      <c r="L24" s="37"/>
      <c r="M24" s="37"/>
      <c r="N24" s="37"/>
      <c r="O24" s="37"/>
      <c r="P24" s="37"/>
      <c r="Q24" s="37"/>
      <c r="R24" s="37"/>
      <c r="S24" s="293"/>
      <c r="T24" s="293"/>
      <c r="U24" s="293"/>
      <c r="V24" s="293"/>
      <c r="W24" s="293"/>
      <c r="X24" s="293"/>
      <c r="Y24" s="293"/>
      <c r="Z24" s="293"/>
      <c r="AA24" s="293"/>
      <c r="AB24" s="293"/>
      <c r="AC24" s="293"/>
      <c r="AD24" s="293"/>
      <c r="AE24" s="293"/>
      <c r="AF24" s="293"/>
      <c r="AG24" s="293"/>
    </row>
    <row r="25" spans="1:33">
      <c r="B25" s="267" t="s">
        <v>147</v>
      </c>
      <c r="C25" s="270" t="s">
        <v>212</v>
      </c>
      <c r="D25" s="234"/>
      <c r="E25" s="234"/>
      <c r="F25" s="234"/>
      <c r="G25" s="234"/>
      <c r="H25" s="234"/>
      <c r="I25" s="234"/>
      <c r="J25" s="234"/>
      <c r="K25" s="234"/>
      <c r="L25" s="234"/>
      <c r="M25" s="234"/>
      <c r="N25" s="234"/>
      <c r="O25" s="234"/>
      <c r="P25" s="234"/>
      <c r="Q25" s="234"/>
      <c r="R25" s="234"/>
      <c r="S25" s="234"/>
      <c r="T25" s="234"/>
      <c r="U25" s="234"/>
      <c r="V25" s="234"/>
      <c r="W25" s="234"/>
      <c r="X25" s="234"/>
      <c r="Y25" s="234"/>
      <c r="Z25" s="234"/>
      <c r="AA25" s="234"/>
      <c r="AB25" s="234"/>
      <c r="AC25" s="234"/>
      <c r="AD25" s="234"/>
      <c r="AE25" s="234"/>
      <c r="AF25" s="234"/>
      <c r="AG25" s="234"/>
    </row>
    <row r="26" spans="1:33">
      <c r="B26" s="269"/>
      <c r="C26" s="266" t="s">
        <v>190</v>
      </c>
      <c r="D26" s="158"/>
      <c r="E26" s="158"/>
      <c r="F26" s="158"/>
      <c r="G26" s="158"/>
      <c r="H26" s="158"/>
      <c r="I26" s="158"/>
      <c r="J26" s="158"/>
      <c r="K26" s="158"/>
      <c r="L26" s="158"/>
      <c r="M26" s="158"/>
      <c r="N26" s="158"/>
      <c r="O26" s="158"/>
      <c r="P26" s="158"/>
      <c r="Q26" s="158"/>
      <c r="R26" s="158"/>
      <c r="S26" s="158"/>
      <c r="T26" s="158"/>
      <c r="U26" s="158"/>
      <c r="V26" s="158"/>
      <c r="W26" s="158"/>
      <c r="X26" s="158"/>
      <c r="Y26" s="158"/>
      <c r="Z26" s="158"/>
      <c r="AA26" s="158"/>
      <c r="AB26" s="158"/>
      <c r="AC26" s="158"/>
      <c r="AD26" s="158"/>
      <c r="AE26" s="158"/>
      <c r="AF26" s="158"/>
      <c r="AG26" s="158"/>
    </row>
    <row r="27" spans="1:33" ht="13.5" thickBot="1">
      <c r="B27" s="268" t="s">
        <v>152</v>
      </c>
      <c r="C27" s="270" t="s">
        <v>191</v>
      </c>
      <c r="D27" s="233"/>
      <c r="E27" s="233"/>
      <c r="F27" s="233"/>
      <c r="G27" s="233"/>
      <c r="H27" s="233"/>
      <c r="I27" s="233"/>
      <c r="J27" s="233"/>
      <c r="K27" s="233"/>
      <c r="L27" s="233"/>
      <c r="M27" s="233"/>
      <c r="N27" s="233"/>
      <c r="O27" s="233"/>
      <c r="P27" s="233"/>
      <c r="Q27" s="233"/>
      <c r="R27" s="233"/>
      <c r="S27" s="233"/>
      <c r="T27" s="233"/>
      <c r="U27" s="233"/>
      <c r="V27" s="233"/>
      <c r="W27" s="233"/>
      <c r="X27" s="233"/>
      <c r="Y27" s="233"/>
      <c r="Z27" s="233"/>
      <c r="AA27" s="233"/>
      <c r="AB27" s="233"/>
      <c r="AC27" s="233"/>
      <c r="AD27" s="233"/>
      <c r="AE27" s="233"/>
      <c r="AF27" s="233"/>
      <c r="AG27" s="233"/>
    </row>
    <row r="28" spans="1:33" ht="13.5" thickBot="1">
      <c r="B28" s="348" t="s">
        <v>54</v>
      </c>
      <c r="C28" s="349"/>
      <c r="D28" s="38" t="str">
        <f>IF(COUNTIF(D25:D27,"A")=3,"C",IF(COUNTIF(D25:D27,"A")&gt;0,"P"," "))</f>
        <v xml:space="preserve"> </v>
      </c>
      <c r="E28" s="38" t="str">
        <f t="shared" ref="E28:R28" si="3">IF(COUNTIF(E25:E27,"A")=3,"C",IF(COUNTIF(E25:E27,"A")&gt;0,"P"," "))</f>
        <v xml:space="preserve"> </v>
      </c>
      <c r="F28" s="38" t="str">
        <f t="shared" si="3"/>
        <v xml:space="preserve"> </v>
      </c>
      <c r="G28" s="38" t="str">
        <f t="shared" si="3"/>
        <v xml:space="preserve"> </v>
      </c>
      <c r="H28" s="38" t="str">
        <f t="shared" si="3"/>
        <v xml:space="preserve"> </v>
      </c>
      <c r="I28" s="38" t="str">
        <f t="shared" si="3"/>
        <v xml:space="preserve"> </v>
      </c>
      <c r="J28" s="38" t="str">
        <f t="shared" si="3"/>
        <v xml:space="preserve"> </v>
      </c>
      <c r="K28" s="38" t="str">
        <f t="shared" si="3"/>
        <v xml:space="preserve"> </v>
      </c>
      <c r="L28" s="38" t="str">
        <f t="shared" si="3"/>
        <v xml:space="preserve"> </v>
      </c>
      <c r="M28" s="38" t="str">
        <f t="shared" si="3"/>
        <v xml:space="preserve"> </v>
      </c>
      <c r="N28" s="38" t="str">
        <f t="shared" si="3"/>
        <v xml:space="preserve"> </v>
      </c>
      <c r="O28" s="38" t="str">
        <f t="shared" si="3"/>
        <v xml:space="preserve"> </v>
      </c>
      <c r="P28" s="38" t="str">
        <f t="shared" si="3"/>
        <v xml:space="preserve"> </v>
      </c>
      <c r="Q28" s="38" t="str">
        <f t="shared" si="3"/>
        <v xml:space="preserve"> </v>
      </c>
      <c r="R28" s="38" t="str">
        <f t="shared" si="3"/>
        <v xml:space="preserve"> </v>
      </c>
      <c r="S28" s="38" t="str">
        <f>IF(COUNTIF(S25:S27,"A")=3,"C",IF(COUNTIF(S25:S27,"A")&gt;0,"P"," "))</f>
        <v xml:space="preserve"> </v>
      </c>
      <c r="T28" s="38" t="str">
        <f t="shared" ref="T28:AG28" si="4">IF(COUNTIF(T25:T27,"A")=3,"C",IF(COUNTIF(T25:T27,"A")&gt;0,"P"," "))</f>
        <v xml:space="preserve"> </v>
      </c>
      <c r="U28" s="38" t="str">
        <f t="shared" si="4"/>
        <v xml:space="preserve"> </v>
      </c>
      <c r="V28" s="38" t="str">
        <f t="shared" si="4"/>
        <v xml:space="preserve"> </v>
      </c>
      <c r="W28" s="38" t="str">
        <f t="shared" si="4"/>
        <v xml:space="preserve"> </v>
      </c>
      <c r="X28" s="38" t="str">
        <f t="shared" si="4"/>
        <v xml:space="preserve"> </v>
      </c>
      <c r="Y28" s="38" t="str">
        <f t="shared" si="4"/>
        <v xml:space="preserve"> </v>
      </c>
      <c r="Z28" s="38" t="str">
        <f t="shared" si="4"/>
        <v xml:space="preserve"> </v>
      </c>
      <c r="AA28" s="38" t="str">
        <f t="shared" si="4"/>
        <v xml:space="preserve"> </v>
      </c>
      <c r="AB28" s="38" t="str">
        <f t="shared" si="4"/>
        <v xml:space="preserve"> </v>
      </c>
      <c r="AC28" s="38" t="str">
        <f t="shared" si="4"/>
        <v xml:space="preserve"> </v>
      </c>
      <c r="AD28" s="38" t="str">
        <f t="shared" si="4"/>
        <v xml:space="preserve"> </v>
      </c>
      <c r="AE28" s="38" t="str">
        <f t="shared" si="4"/>
        <v xml:space="preserve"> </v>
      </c>
      <c r="AF28" s="38" t="str">
        <f t="shared" si="4"/>
        <v xml:space="preserve"> </v>
      </c>
      <c r="AG28" s="38" t="str">
        <f t="shared" si="4"/>
        <v xml:space="preserve"> </v>
      </c>
    </row>
    <row r="29" spans="1:33" ht="6.75" customHeight="1">
      <c r="B29" s="37"/>
      <c r="C29" s="37"/>
      <c r="D29" s="37"/>
      <c r="E29" s="37"/>
      <c r="F29" s="37"/>
      <c r="G29" s="37"/>
      <c r="H29" s="37"/>
      <c r="I29" s="37"/>
      <c r="J29" s="37"/>
      <c r="K29" s="37"/>
      <c r="L29" s="37"/>
      <c r="M29" s="37"/>
      <c r="N29" s="37"/>
      <c r="O29" s="37"/>
      <c r="P29" s="37"/>
      <c r="Q29" s="37"/>
      <c r="R29" s="37"/>
      <c r="S29" s="293"/>
      <c r="T29" s="293"/>
      <c r="U29" s="293"/>
      <c r="V29" s="293"/>
      <c r="W29" s="293"/>
      <c r="X29" s="293"/>
      <c r="Y29" s="293"/>
      <c r="Z29" s="293"/>
      <c r="AA29" s="293"/>
      <c r="AB29" s="293"/>
      <c r="AC29" s="293"/>
      <c r="AD29" s="293"/>
      <c r="AE29" s="293"/>
      <c r="AF29" s="293"/>
      <c r="AG29" s="293"/>
    </row>
    <row r="30" spans="1:33">
      <c r="B30" s="205" t="s">
        <v>148</v>
      </c>
      <c r="C30" s="206" t="s">
        <v>213</v>
      </c>
      <c r="D30" s="234"/>
      <c r="E30" s="234"/>
      <c r="F30" s="234"/>
      <c r="G30" s="234"/>
      <c r="H30" s="234"/>
      <c r="I30" s="234"/>
      <c r="J30" s="234"/>
      <c r="K30" s="234"/>
      <c r="L30" s="234"/>
      <c r="M30" s="234"/>
      <c r="N30" s="234"/>
      <c r="O30" s="234"/>
      <c r="P30" s="234"/>
      <c r="Q30" s="234"/>
      <c r="R30" s="234"/>
      <c r="S30" s="234"/>
      <c r="T30" s="234"/>
      <c r="U30" s="234"/>
      <c r="V30" s="234"/>
      <c r="W30" s="234"/>
      <c r="X30" s="234"/>
      <c r="Y30" s="234"/>
      <c r="Z30" s="234"/>
      <c r="AA30" s="234"/>
      <c r="AB30" s="234"/>
      <c r="AC30" s="234"/>
      <c r="AD30" s="234"/>
      <c r="AE30" s="234"/>
      <c r="AF30" s="234"/>
      <c r="AG30" s="234"/>
    </row>
    <row r="31" spans="1:33">
      <c r="B31" s="280"/>
      <c r="C31" s="206" t="s">
        <v>214</v>
      </c>
      <c r="D31" s="158"/>
      <c r="E31" s="158"/>
      <c r="F31" s="158"/>
      <c r="G31" s="158"/>
      <c r="H31" s="158"/>
      <c r="I31" s="158"/>
      <c r="J31" s="158"/>
      <c r="K31" s="158"/>
      <c r="L31" s="158"/>
      <c r="M31" s="158"/>
      <c r="N31" s="158"/>
      <c r="O31" s="158"/>
      <c r="P31" s="158"/>
      <c r="Q31" s="158"/>
      <c r="R31" s="158"/>
      <c r="S31" s="158"/>
      <c r="T31" s="158"/>
      <c r="U31" s="158"/>
      <c r="V31" s="158"/>
      <c r="W31" s="158"/>
      <c r="X31" s="158"/>
      <c r="Y31" s="158"/>
      <c r="Z31" s="158"/>
      <c r="AA31" s="158"/>
      <c r="AB31" s="158"/>
      <c r="AC31" s="158"/>
      <c r="AD31" s="158"/>
      <c r="AE31" s="158"/>
      <c r="AF31" s="158"/>
      <c r="AG31" s="158"/>
    </row>
    <row r="32" spans="1:33" ht="13.5" thickBot="1">
      <c r="B32" s="281" t="s">
        <v>153</v>
      </c>
      <c r="C32" s="206" t="s">
        <v>215</v>
      </c>
      <c r="D32" s="233"/>
      <c r="E32" s="233"/>
      <c r="F32" s="233"/>
      <c r="G32" s="233"/>
      <c r="H32" s="233"/>
      <c r="I32" s="233"/>
      <c r="J32" s="233"/>
      <c r="K32" s="233"/>
      <c r="L32" s="233"/>
      <c r="M32" s="233"/>
      <c r="N32" s="233"/>
      <c r="O32" s="233"/>
      <c r="P32" s="233"/>
      <c r="Q32" s="233"/>
      <c r="R32" s="233"/>
      <c r="S32" s="233"/>
      <c r="T32" s="233"/>
      <c r="U32" s="233"/>
      <c r="V32" s="233"/>
      <c r="W32" s="233"/>
      <c r="X32" s="233"/>
      <c r="Y32" s="233"/>
      <c r="Z32" s="233"/>
      <c r="AA32" s="233"/>
      <c r="AB32" s="233"/>
      <c r="AC32" s="233"/>
      <c r="AD32" s="233"/>
      <c r="AE32" s="233"/>
      <c r="AF32" s="233"/>
      <c r="AG32" s="233"/>
    </row>
    <row r="33" spans="2:33" ht="13.5" thickBot="1">
      <c r="B33" s="348" t="s">
        <v>54</v>
      </c>
      <c r="C33" s="349"/>
      <c r="D33" s="38" t="str">
        <f>IF(COUNTIF(D30:D32,"A")=3,"C",IF(COUNTIF(D30:D32,"A")&gt;0,"P"," "))</f>
        <v xml:space="preserve"> </v>
      </c>
      <c r="E33" s="38" t="str">
        <f t="shared" ref="E33:R33" si="5">IF(COUNTIF(E30:E32,"A")=3,"C",IF(COUNTIF(E30:E32,"A")&gt;0,"P"," "))</f>
        <v xml:space="preserve"> </v>
      </c>
      <c r="F33" s="38" t="str">
        <f t="shared" si="5"/>
        <v xml:space="preserve"> </v>
      </c>
      <c r="G33" s="38" t="str">
        <f t="shared" si="5"/>
        <v xml:space="preserve"> </v>
      </c>
      <c r="H33" s="38" t="str">
        <f t="shared" si="5"/>
        <v xml:space="preserve"> </v>
      </c>
      <c r="I33" s="38" t="str">
        <f t="shared" si="5"/>
        <v xml:space="preserve"> </v>
      </c>
      <c r="J33" s="38" t="str">
        <f t="shared" si="5"/>
        <v xml:space="preserve"> </v>
      </c>
      <c r="K33" s="38" t="str">
        <f t="shared" si="5"/>
        <v xml:space="preserve"> </v>
      </c>
      <c r="L33" s="38" t="str">
        <f t="shared" si="5"/>
        <v xml:space="preserve"> </v>
      </c>
      <c r="M33" s="38" t="str">
        <f t="shared" si="5"/>
        <v xml:space="preserve"> </v>
      </c>
      <c r="N33" s="38" t="str">
        <f t="shared" si="5"/>
        <v xml:space="preserve"> </v>
      </c>
      <c r="O33" s="38" t="str">
        <f t="shared" si="5"/>
        <v xml:space="preserve"> </v>
      </c>
      <c r="P33" s="38" t="str">
        <f t="shared" si="5"/>
        <v xml:space="preserve"> </v>
      </c>
      <c r="Q33" s="38" t="str">
        <f t="shared" si="5"/>
        <v xml:space="preserve"> </v>
      </c>
      <c r="R33" s="38" t="str">
        <f t="shared" si="5"/>
        <v xml:space="preserve"> </v>
      </c>
      <c r="S33" s="38" t="str">
        <f>IF(COUNTIF(S30:S32,"A")=3,"C",IF(COUNTIF(S30:S32,"A")&gt;0,"P"," "))</f>
        <v xml:space="preserve"> </v>
      </c>
      <c r="T33" s="38" t="str">
        <f t="shared" ref="T33:AG33" si="6">IF(COUNTIF(T30:T32,"A")=3,"C",IF(COUNTIF(T30:T32,"A")&gt;0,"P"," "))</f>
        <v xml:space="preserve"> </v>
      </c>
      <c r="U33" s="38" t="str">
        <f t="shared" si="6"/>
        <v xml:space="preserve"> </v>
      </c>
      <c r="V33" s="38" t="str">
        <f t="shared" si="6"/>
        <v xml:space="preserve"> </v>
      </c>
      <c r="W33" s="38" t="str">
        <f t="shared" si="6"/>
        <v xml:space="preserve"> </v>
      </c>
      <c r="X33" s="38" t="str">
        <f t="shared" si="6"/>
        <v xml:space="preserve"> </v>
      </c>
      <c r="Y33" s="38" t="str">
        <f t="shared" si="6"/>
        <v xml:space="preserve"> </v>
      </c>
      <c r="Z33" s="38" t="str">
        <f t="shared" si="6"/>
        <v xml:space="preserve"> </v>
      </c>
      <c r="AA33" s="38" t="str">
        <f t="shared" si="6"/>
        <v xml:space="preserve"> </v>
      </c>
      <c r="AB33" s="38" t="str">
        <f t="shared" si="6"/>
        <v xml:space="preserve"> </v>
      </c>
      <c r="AC33" s="38" t="str">
        <f t="shared" si="6"/>
        <v xml:space="preserve"> </v>
      </c>
      <c r="AD33" s="38" t="str">
        <f t="shared" si="6"/>
        <v xml:space="preserve"> </v>
      </c>
      <c r="AE33" s="38" t="str">
        <f t="shared" si="6"/>
        <v xml:space="preserve"> </v>
      </c>
      <c r="AF33" s="38" t="str">
        <f t="shared" si="6"/>
        <v xml:space="preserve"> </v>
      </c>
      <c r="AG33" s="38" t="str">
        <f t="shared" si="6"/>
        <v xml:space="preserve"> </v>
      </c>
    </row>
    <row r="34" spans="2:33" ht="6.75" customHeight="1">
      <c r="C34" s="72"/>
      <c r="D34" s="197"/>
      <c r="E34" s="197"/>
      <c r="F34" s="197"/>
      <c r="G34" s="197"/>
      <c r="H34" s="197"/>
      <c r="I34" s="197"/>
      <c r="J34" s="197"/>
      <c r="K34" s="197"/>
      <c r="L34" s="197"/>
      <c r="M34" s="209"/>
      <c r="N34" s="197"/>
      <c r="O34" s="197"/>
      <c r="P34" s="197"/>
      <c r="Q34" s="197"/>
      <c r="R34" s="209"/>
      <c r="S34" s="292"/>
      <c r="T34" s="292"/>
      <c r="U34" s="292"/>
      <c r="V34" s="292"/>
      <c r="W34" s="292"/>
      <c r="X34" s="292"/>
      <c r="Y34" s="292"/>
      <c r="Z34" s="292"/>
      <c r="AA34" s="292"/>
      <c r="AB34" s="292"/>
      <c r="AC34" s="292"/>
      <c r="AD34" s="292"/>
      <c r="AE34" s="292"/>
      <c r="AF34" s="292"/>
      <c r="AG34" s="292"/>
    </row>
    <row r="35" spans="2:33">
      <c r="B35" s="205" t="s">
        <v>149</v>
      </c>
      <c r="C35" s="206" t="s">
        <v>216</v>
      </c>
      <c r="D35" s="234"/>
      <c r="E35" s="234"/>
      <c r="F35" s="234"/>
      <c r="G35" s="234"/>
      <c r="H35" s="234"/>
      <c r="I35" s="234"/>
      <c r="J35" s="234"/>
      <c r="K35" s="234"/>
      <c r="L35" s="234"/>
      <c r="M35" s="234"/>
      <c r="N35" s="234"/>
      <c r="O35" s="234"/>
      <c r="P35" s="234"/>
      <c r="Q35" s="234"/>
      <c r="R35" s="234"/>
      <c r="S35" s="234"/>
      <c r="T35" s="234"/>
      <c r="U35" s="234"/>
      <c r="V35" s="234"/>
      <c r="W35" s="234"/>
      <c r="X35" s="234"/>
      <c r="Y35" s="234"/>
      <c r="Z35" s="234"/>
      <c r="AA35" s="234"/>
      <c r="AB35" s="234"/>
      <c r="AC35" s="234"/>
      <c r="AD35" s="234"/>
      <c r="AE35" s="234"/>
      <c r="AF35" s="234"/>
      <c r="AG35" s="234"/>
    </row>
    <row r="36" spans="2:33">
      <c r="B36" s="280"/>
      <c r="C36" s="204" t="s">
        <v>217</v>
      </c>
      <c r="D36" s="158"/>
      <c r="E36" s="158"/>
      <c r="F36" s="158"/>
      <c r="G36" s="158"/>
      <c r="H36" s="158"/>
      <c r="I36" s="158"/>
      <c r="J36" s="158"/>
      <c r="K36" s="158"/>
      <c r="L36" s="158"/>
      <c r="M36" s="158"/>
      <c r="N36" s="158"/>
      <c r="O36" s="158"/>
      <c r="P36" s="158"/>
      <c r="Q36" s="158"/>
      <c r="R36" s="158"/>
      <c r="S36" s="158"/>
      <c r="T36" s="158"/>
      <c r="U36" s="158"/>
      <c r="V36" s="158"/>
      <c r="W36" s="158"/>
      <c r="X36" s="158"/>
      <c r="Y36" s="158"/>
      <c r="Z36" s="158"/>
      <c r="AA36" s="158"/>
      <c r="AB36" s="158"/>
      <c r="AC36" s="158"/>
      <c r="AD36" s="158"/>
      <c r="AE36" s="158"/>
      <c r="AF36" s="158"/>
      <c r="AG36" s="158"/>
    </row>
    <row r="37" spans="2:33" ht="13.5" thickBot="1">
      <c r="B37" s="281" t="s">
        <v>153</v>
      </c>
      <c r="C37" s="206" t="s">
        <v>218</v>
      </c>
      <c r="D37" s="234"/>
      <c r="E37" s="234"/>
      <c r="F37" s="234"/>
      <c r="G37" s="234"/>
      <c r="H37" s="234"/>
      <c r="I37" s="234"/>
      <c r="J37" s="234"/>
      <c r="K37" s="234"/>
      <c r="L37" s="234"/>
      <c r="M37" s="234"/>
      <c r="N37" s="234"/>
      <c r="O37" s="234"/>
      <c r="P37" s="234"/>
      <c r="Q37" s="234"/>
      <c r="R37" s="234"/>
      <c r="S37" s="234"/>
      <c r="T37" s="234"/>
      <c r="U37" s="234"/>
      <c r="V37" s="234"/>
      <c r="W37" s="234"/>
      <c r="X37" s="234"/>
      <c r="Y37" s="234"/>
      <c r="Z37" s="234"/>
      <c r="AA37" s="234"/>
      <c r="AB37" s="234"/>
      <c r="AC37" s="234"/>
      <c r="AD37" s="234"/>
      <c r="AE37" s="234"/>
      <c r="AF37" s="234"/>
      <c r="AG37" s="234"/>
    </row>
    <row r="38" spans="2:33" ht="13.5" thickBot="1">
      <c r="B38" s="348" t="s">
        <v>54</v>
      </c>
      <c r="C38" s="349"/>
      <c r="D38" s="38" t="str">
        <f>IF(COUNTIF(D35:D37,"A")=3,"C",IF(COUNTIF(D35:D37,"A")&gt;0,"P"," "))</f>
        <v xml:space="preserve"> </v>
      </c>
      <c r="E38" s="38" t="str">
        <f t="shared" ref="E38:R38" si="7">IF(COUNTIF(E35:E37,"A")=3,"C",IF(COUNTIF(E35:E37,"A")&gt;0,"P"," "))</f>
        <v xml:space="preserve"> </v>
      </c>
      <c r="F38" s="38" t="str">
        <f t="shared" si="7"/>
        <v xml:space="preserve"> </v>
      </c>
      <c r="G38" s="38" t="str">
        <f t="shared" si="7"/>
        <v xml:space="preserve"> </v>
      </c>
      <c r="H38" s="38" t="str">
        <f t="shared" si="7"/>
        <v xml:space="preserve"> </v>
      </c>
      <c r="I38" s="38" t="str">
        <f t="shared" si="7"/>
        <v xml:space="preserve"> </v>
      </c>
      <c r="J38" s="38" t="str">
        <f t="shared" si="7"/>
        <v xml:space="preserve"> </v>
      </c>
      <c r="K38" s="38" t="str">
        <f t="shared" si="7"/>
        <v xml:space="preserve"> </v>
      </c>
      <c r="L38" s="38" t="str">
        <f t="shared" si="7"/>
        <v xml:space="preserve"> </v>
      </c>
      <c r="M38" s="38" t="str">
        <f t="shared" si="7"/>
        <v xml:space="preserve"> </v>
      </c>
      <c r="N38" s="38" t="str">
        <f t="shared" si="7"/>
        <v xml:space="preserve"> </v>
      </c>
      <c r="O38" s="38" t="str">
        <f t="shared" si="7"/>
        <v xml:space="preserve"> </v>
      </c>
      <c r="P38" s="38" t="str">
        <f t="shared" si="7"/>
        <v xml:space="preserve"> </v>
      </c>
      <c r="Q38" s="38" t="str">
        <f t="shared" si="7"/>
        <v xml:space="preserve"> </v>
      </c>
      <c r="R38" s="38" t="str">
        <f t="shared" si="7"/>
        <v xml:space="preserve"> </v>
      </c>
      <c r="S38" s="38" t="str">
        <f>IF(COUNTIF(S35:S37,"A")=3,"C",IF(COUNTIF(S35:S37,"A")&gt;0,"P"," "))</f>
        <v xml:space="preserve"> </v>
      </c>
      <c r="T38" s="38" t="str">
        <f t="shared" ref="T38:AG38" si="8">IF(COUNTIF(T35:T37,"A")=3,"C",IF(COUNTIF(T35:T37,"A")&gt;0,"P"," "))</f>
        <v xml:space="preserve"> </v>
      </c>
      <c r="U38" s="38" t="str">
        <f t="shared" si="8"/>
        <v xml:space="preserve"> </v>
      </c>
      <c r="V38" s="38" t="str">
        <f t="shared" si="8"/>
        <v xml:space="preserve"> </v>
      </c>
      <c r="W38" s="38" t="str">
        <f t="shared" si="8"/>
        <v xml:space="preserve"> </v>
      </c>
      <c r="X38" s="38" t="str">
        <f t="shared" si="8"/>
        <v xml:space="preserve"> </v>
      </c>
      <c r="Y38" s="38" t="str">
        <f t="shared" si="8"/>
        <v xml:space="preserve"> </v>
      </c>
      <c r="Z38" s="38" t="str">
        <f t="shared" si="8"/>
        <v xml:space="preserve"> </v>
      </c>
      <c r="AA38" s="38" t="str">
        <f t="shared" si="8"/>
        <v xml:space="preserve"> </v>
      </c>
      <c r="AB38" s="38" t="str">
        <f t="shared" si="8"/>
        <v xml:space="preserve"> </v>
      </c>
      <c r="AC38" s="38" t="str">
        <f t="shared" si="8"/>
        <v xml:space="preserve"> </v>
      </c>
      <c r="AD38" s="38" t="str">
        <f t="shared" si="8"/>
        <v xml:space="preserve"> </v>
      </c>
      <c r="AE38" s="38" t="str">
        <f t="shared" si="8"/>
        <v xml:space="preserve"> </v>
      </c>
      <c r="AF38" s="38" t="str">
        <f t="shared" si="8"/>
        <v xml:space="preserve"> </v>
      </c>
      <c r="AG38" s="38" t="str">
        <f t="shared" si="8"/>
        <v xml:space="preserve"> </v>
      </c>
    </row>
  </sheetData>
  <sheetProtection password="C45A" sheet="1" objects="1" scenarios="1" selectLockedCells="1"/>
  <mergeCells count="37">
    <mergeCell ref="AC1:AC4"/>
    <mergeCell ref="AD1:AD4"/>
    <mergeCell ref="AE1:AE4"/>
    <mergeCell ref="AF1:AF4"/>
    <mergeCell ref="AG1:AG4"/>
    <mergeCell ref="X1:X4"/>
    <mergeCell ref="Y1:Y4"/>
    <mergeCell ref="Z1:Z4"/>
    <mergeCell ref="AA1:AA4"/>
    <mergeCell ref="AB1:AB4"/>
    <mergeCell ref="S1:S4"/>
    <mergeCell ref="T1:T4"/>
    <mergeCell ref="U1:U4"/>
    <mergeCell ref="V1:V4"/>
    <mergeCell ref="W1:W4"/>
    <mergeCell ref="Q1:Q4"/>
    <mergeCell ref="R1:R4"/>
    <mergeCell ref="K1:K4"/>
    <mergeCell ref="L1:L4"/>
    <mergeCell ref="N1:N4"/>
    <mergeCell ref="O1:O4"/>
    <mergeCell ref="M1:M4"/>
    <mergeCell ref="P1:P4"/>
    <mergeCell ref="J1:J4"/>
    <mergeCell ref="D1:D4"/>
    <mergeCell ref="B28:C28"/>
    <mergeCell ref="B38:C38"/>
    <mergeCell ref="B33:C33"/>
    <mergeCell ref="E1:E4"/>
    <mergeCell ref="F1:F4"/>
    <mergeCell ref="B18:C18"/>
    <mergeCell ref="B23:C23"/>
    <mergeCell ref="A3:C3"/>
    <mergeCell ref="A4:C4"/>
    <mergeCell ref="G1:G4"/>
    <mergeCell ref="H1:H4"/>
    <mergeCell ref="I1:I4"/>
  </mergeCells>
  <phoneticPr fontId="7" type="noConversion"/>
  <pageMargins left="0.75" right="0.75" top="1" bottom="0.5" header="0.25" footer="0.25"/>
  <pageSetup scale="80" orientation="landscape" horizontalDpi="300" verticalDpi="300" r:id="rId1"/>
  <headerFooter alignWithMargins="0">
    <oddHeader>&amp;C&amp;"Arial,Bold"&amp;14DaisyTrax
&amp;12Petals - &amp;D</oddHeader>
  </headerFooter>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7" enableFormatConditionsCalculation="0">
    <tabColor indexed="48"/>
    <pageSetUpPr fitToPage="1"/>
  </sheetPr>
  <dimension ref="A1:AG28"/>
  <sheetViews>
    <sheetView showGridLines="0" workbookViewId="0">
      <pane ySplit="4" topLeftCell="A5" activePane="bottomLeft" state="frozen"/>
      <selection pane="bottomLeft" activeCell="D8" sqref="D8"/>
    </sheetView>
  </sheetViews>
  <sheetFormatPr defaultRowHeight="12.75"/>
  <cols>
    <col min="1" max="1" width="2.7109375" customWidth="1"/>
    <col min="2" max="2" width="13.42578125" customWidth="1"/>
    <col min="3" max="3" width="27.7109375" customWidth="1"/>
    <col min="4" max="33" width="3.28515625" bestFit="1" customWidth="1"/>
  </cols>
  <sheetData>
    <row r="1" spans="1:33" ht="12.75" customHeight="1">
      <c r="A1" s="99"/>
      <c r="B1" s="81" t="s">
        <v>55</v>
      </c>
      <c r="C1" s="83">
        <f>Instructions!E3</f>
        <v>0</v>
      </c>
      <c r="D1" s="325" t="str">
        <f ca="1">'Daisy 1'!$A1</f>
        <v>Daisy 1</v>
      </c>
      <c r="E1" s="325" t="str">
        <f ca="1">'Daisy 2'!$A1</f>
        <v>Daisy 2</v>
      </c>
      <c r="F1" s="325" t="str">
        <f ca="1">'Daisy 3'!$A1</f>
        <v>Daisy 3</v>
      </c>
      <c r="G1" s="325" t="str">
        <f ca="1">'Daisy 4'!$A1</f>
        <v>Daisy 4</v>
      </c>
      <c r="H1" s="325" t="str">
        <f ca="1">'Daisy 5'!$A1</f>
        <v>Daisy 5</v>
      </c>
      <c r="I1" s="325" t="str">
        <f ca="1">'Daisy 6'!$A1</f>
        <v>Daisy 6</v>
      </c>
      <c r="J1" s="325" t="str">
        <f ca="1">'Daisy 7'!$A1</f>
        <v>Daisy 7</v>
      </c>
      <c r="K1" s="325" t="str">
        <f ca="1">'Daisy 8'!$A1</f>
        <v>Daisy 8</v>
      </c>
      <c r="L1" s="325" t="str">
        <f ca="1">'Daisy 9'!$A1</f>
        <v>Daisy 9</v>
      </c>
      <c r="M1" s="325" t="str">
        <f ca="1">'Daisy 10'!$A1</f>
        <v>Daisy 10</v>
      </c>
      <c r="N1" s="325" t="str">
        <f ca="1">'Daisy 11'!$A1</f>
        <v>Daisy 11</v>
      </c>
      <c r="O1" s="325" t="str">
        <f ca="1">'Daisy 12'!$A1</f>
        <v>Daisy 12</v>
      </c>
      <c r="P1" s="325" t="str">
        <f ca="1">'Daisy 13'!$A1</f>
        <v>Daisy 13</v>
      </c>
      <c r="Q1" s="325" t="str">
        <f ca="1">'Daisy 14'!$A1</f>
        <v>Daisy 14</v>
      </c>
      <c r="R1" s="325" t="str">
        <f ca="1">'Daisy 15'!$A1</f>
        <v>Daisy 15</v>
      </c>
      <c r="S1" s="325" t="str">
        <f ca="1">'Daisy 16'!$A1</f>
        <v>Daisy 16</v>
      </c>
      <c r="T1" s="325" t="str">
        <f ca="1">'Daisy 17'!$A1</f>
        <v>Daisy 17</v>
      </c>
      <c r="U1" s="325" t="str">
        <f ca="1">'Daisy 18'!$A1</f>
        <v>Daisy 18</v>
      </c>
      <c r="V1" s="325" t="str">
        <f ca="1">'Daisy 19'!$A1</f>
        <v>Daisy 19</v>
      </c>
      <c r="W1" s="325" t="str">
        <f ca="1">'Daisy 20'!$A1</f>
        <v>Daisy 20</v>
      </c>
      <c r="X1" s="325" t="str">
        <f ca="1">'Daisy 21'!$A1</f>
        <v>Daisy 21</v>
      </c>
      <c r="Y1" s="325" t="str">
        <f ca="1">'Daisy 22'!$A1</f>
        <v>Daisy 22</v>
      </c>
      <c r="Z1" s="325" t="str">
        <f ca="1">'Daisy 23'!$A1</f>
        <v>Daisy 23</v>
      </c>
      <c r="AA1" s="325" t="str">
        <f ca="1">'Daisy 24'!$A1</f>
        <v>Daisy 24</v>
      </c>
      <c r="AB1" s="325" t="str">
        <f ca="1">'Daisy 25'!$A1</f>
        <v>Daisy 25</v>
      </c>
      <c r="AC1" s="325" t="str">
        <f ca="1">'Daisy 26'!$A1</f>
        <v>Daisy 26</v>
      </c>
      <c r="AD1" s="325" t="str">
        <f ca="1">'Daisy 27'!$A1</f>
        <v>Daisy 27</v>
      </c>
      <c r="AE1" s="325" t="str">
        <f ca="1">'Daisy 28'!$A1</f>
        <v>Daisy 28</v>
      </c>
      <c r="AF1" s="325" t="str">
        <f ca="1">'Daisy 29'!$A1</f>
        <v>Daisy 29</v>
      </c>
      <c r="AG1" s="325" t="str">
        <f ca="1">'Daisy 30'!$A1</f>
        <v>Daisy 30</v>
      </c>
    </row>
    <row r="2" spans="1:33" ht="15">
      <c r="A2" s="96"/>
      <c r="B2" s="82" t="s">
        <v>42</v>
      </c>
      <c r="C2" s="85">
        <f>Instructions!E5</f>
        <v>0</v>
      </c>
      <c r="D2" s="325"/>
      <c r="E2" s="325"/>
      <c r="F2" s="325"/>
      <c r="G2" s="325"/>
      <c r="H2" s="325"/>
      <c r="I2" s="325"/>
      <c r="J2" s="325"/>
      <c r="K2" s="325"/>
      <c r="L2" s="325"/>
      <c r="M2" s="325"/>
      <c r="N2" s="325"/>
      <c r="O2" s="325"/>
      <c r="P2" s="325"/>
      <c r="Q2" s="325"/>
      <c r="R2" s="325"/>
      <c r="S2" s="325"/>
      <c r="T2" s="325"/>
      <c r="U2" s="325"/>
      <c r="V2" s="325"/>
      <c r="W2" s="325"/>
      <c r="X2" s="325"/>
      <c r="Y2" s="325"/>
      <c r="Z2" s="325"/>
      <c r="AA2" s="325"/>
      <c r="AB2" s="325"/>
      <c r="AC2" s="325"/>
      <c r="AD2" s="325"/>
      <c r="AE2" s="325"/>
      <c r="AF2" s="325"/>
      <c r="AG2" s="325"/>
    </row>
    <row r="3" spans="1:33">
      <c r="A3" s="96"/>
      <c r="B3" s="354"/>
      <c r="C3" s="355"/>
      <c r="D3" s="325"/>
      <c r="E3" s="325"/>
      <c r="F3" s="325"/>
      <c r="G3" s="325"/>
      <c r="H3" s="325"/>
      <c r="I3" s="325"/>
      <c r="J3" s="325"/>
      <c r="K3" s="325"/>
      <c r="L3" s="325"/>
      <c r="M3" s="325"/>
      <c r="N3" s="325"/>
      <c r="O3" s="325"/>
      <c r="P3" s="325"/>
      <c r="Q3" s="325"/>
      <c r="R3" s="325"/>
      <c r="S3" s="325"/>
      <c r="T3" s="325"/>
      <c r="U3" s="325"/>
      <c r="V3" s="325"/>
      <c r="W3" s="325"/>
      <c r="X3" s="325"/>
      <c r="Y3" s="325"/>
      <c r="Z3" s="325"/>
      <c r="AA3" s="325"/>
      <c r="AB3" s="325"/>
      <c r="AC3" s="325"/>
      <c r="AD3" s="325"/>
      <c r="AE3" s="325"/>
      <c r="AF3" s="325"/>
      <c r="AG3" s="325"/>
    </row>
    <row r="4" spans="1:33">
      <c r="A4" s="96"/>
      <c r="B4" s="359" t="s">
        <v>117</v>
      </c>
      <c r="C4" s="360"/>
      <c r="D4" s="326"/>
      <c r="E4" s="326"/>
      <c r="F4" s="326"/>
      <c r="G4" s="326"/>
      <c r="H4" s="326"/>
      <c r="I4" s="326"/>
      <c r="J4" s="326"/>
      <c r="K4" s="326"/>
      <c r="L4" s="326"/>
      <c r="M4" s="326"/>
      <c r="N4" s="326"/>
      <c r="O4" s="326"/>
      <c r="P4" s="326"/>
      <c r="Q4" s="326"/>
      <c r="R4" s="326"/>
      <c r="S4" s="326"/>
      <c r="T4" s="326"/>
      <c r="U4" s="326"/>
      <c r="V4" s="326"/>
      <c r="W4" s="326"/>
      <c r="X4" s="326"/>
      <c r="Y4" s="326"/>
      <c r="Z4" s="326"/>
      <c r="AA4" s="326"/>
      <c r="AB4" s="326"/>
      <c r="AC4" s="326"/>
      <c r="AD4" s="326"/>
      <c r="AE4" s="326"/>
      <c r="AF4" s="326"/>
      <c r="AG4" s="326"/>
    </row>
    <row r="5" spans="1:33" ht="12.75" customHeight="1">
      <c r="A5" s="356" t="s">
        <v>56</v>
      </c>
      <c r="B5" s="358"/>
      <c r="C5" s="358"/>
      <c r="D5" s="358"/>
      <c r="E5" s="358"/>
      <c r="F5" s="358"/>
      <c r="G5" s="358"/>
      <c r="H5" s="358"/>
      <c r="I5" s="358"/>
      <c r="J5" s="358"/>
      <c r="K5" s="358"/>
      <c r="L5" s="358"/>
      <c r="M5" s="358"/>
      <c r="N5" s="358"/>
      <c r="O5" s="358"/>
      <c r="P5" s="358"/>
      <c r="Q5" s="358"/>
      <c r="R5" s="358"/>
      <c r="S5" s="307"/>
      <c r="T5" s="307"/>
      <c r="U5" s="307"/>
      <c r="V5" s="307"/>
      <c r="W5" s="307"/>
      <c r="X5" s="307"/>
      <c r="Y5" s="307"/>
      <c r="Z5" s="307"/>
      <c r="AA5" s="307"/>
      <c r="AB5" s="307"/>
      <c r="AC5" s="307"/>
      <c r="AD5" s="307"/>
      <c r="AE5" s="307"/>
      <c r="AF5" s="307"/>
      <c r="AG5" s="307"/>
    </row>
    <row r="6" spans="1:33" ht="18">
      <c r="A6" s="352" t="s">
        <v>57</v>
      </c>
      <c r="B6" s="353"/>
      <c r="C6" s="353"/>
      <c r="D6" s="353"/>
      <c r="E6" s="353"/>
      <c r="F6" s="353"/>
      <c r="G6" s="353"/>
      <c r="H6" s="353"/>
      <c r="I6" s="353"/>
      <c r="J6" s="353"/>
      <c r="K6" s="353"/>
      <c r="L6" s="353"/>
      <c r="M6" s="353"/>
      <c r="N6" s="353"/>
      <c r="O6" s="353"/>
      <c r="P6" s="353"/>
      <c r="Q6" s="353"/>
      <c r="R6" s="353"/>
      <c r="S6" s="307"/>
      <c r="T6" s="307"/>
      <c r="U6" s="307"/>
      <c r="V6" s="307"/>
      <c r="W6" s="307"/>
      <c r="X6" s="307"/>
      <c r="Y6" s="307"/>
      <c r="Z6" s="307"/>
      <c r="AA6" s="307"/>
      <c r="AB6" s="307"/>
      <c r="AC6" s="307"/>
      <c r="AD6" s="307"/>
      <c r="AE6" s="307"/>
      <c r="AF6" s="307"/>
      <c r="AG6" s="307"/>
    </row>
    <row r="7" spans="1:33" ht="18">
      <c r="A7" s="96"/>
      <c r="B7" s="42"/>
      <c r="C7" s="41"/>
      <c r="D7" s="41"/>
      <c r="E7" s="41"/>
      <c r="F7" s="41"/>
      <c r="G7" s="41"/>
      <c r="H7" s="41"/>
      <c r="I7" s="41"/>
      <c r="J7" s="41"/>
      <c r="K7" s="41"/>
      <c r="L7" s="41"/>
      <c r="M7" s="41"/>
      <c r="N7" s="41"/>
      <c r="O7" s="41"/>
      <c r="P7" s="41"/>
      <c r="Q7" s="41"/>
      <c r="R7" s="41"/>
      <c r="S7" s="41"/>
      <c r="T7" s="41"/>
      <c r="U7" s="41"/>
      <c r="V7" s="41"/>
      <c r="W7" s="41"/>
      <c r="X7" s="41"/>
      <c r="Y7" s="41"/>
      <c r="Z7" s="41"/>
      <c r="AA7" s="41"/>
      <c r="AB7" s="41"/>
      <c r="AC7" s="41"/>
      <c r="AD7" s="41"/>
      <c r="AE7" s="41"/>
      <c r="AF7" s="41"/>
      <c r="AG7" s="41"/>
    </row>
    <row r="8" spans="1:33">
      <c r="A8" s="96"/>
      <c r="C8" s="44" t="s">
        <v>58</v>
      </c>
      <c r="D8" s="158"/>
      <c r="E8" s="158"/>
      <c r="F8" s="158"/>
      <c r="G8" s="158"/>
      <c r="H8" s="158"/>
      <c r="I8" s="158"/>
      <c r="J8" s="158"/>
      <c r="K8" s="158"/>
      <c r="L8" s="158"/>
      <c r="M8" s="158"/>
      <c r="N8" s="158"/>
      <c r="O8" s="158"/>
      <c r="P8" s="158"/>
      <c r="Q8" s="158"/>
      <c r="R8" s="158"/>
      <c r="S8" s="158"/>
      <c r="T8" s="158"/>
      <c r="U8" s="158"/>
      <c r="V8" s="158"/>
      <c r="W8" s="158"/>
      <c r="X8" s="158"/>
      <c r="Y8" s="158"/>
      <c r="Z8" s="158"/>
      <c r="AA8" s="158"/>
      <c r="AB8" s="158"/>
      <c r="AC8" s="158"/>
      <c r="AD8" s="158"/>
      <c r="AE8" s="158"/>
      <c r="AF8" s="158"/>
      <c r="AG8" s="158"/>
    </row>
    <row r="9" spans="1:33">
      <c r="A9" s="96"/>
      <c r="C9" s="44" t="s">
        <v>59</v>
      </c>
      <c r="D9" s="45"/>
      <c r="E9" s="45"/>
      <c r="F9" s="45"/>
      <c r="G9" s="45"/>
      <c r="H9" s="45"/>
      <c r="I9" s="45"/>
      <c r="J9" s="45"/>
      <c r="K9" s="45"/>
      <c r="L9" s="45"/>
      <c r="M9" s="45"/>
      <c r="N9" s="45"/>
      <c r="O9" s="45"/>
      <c r="P9" s="45"/>
      <c r="Q9" s="45"/>
      <c r="R9" s="45"/>
      <c r="S9" s="45"/>
      <c r="T9" s="45"/>
      <c r="U9" s="45"/>
      <c r="V9" s="45"/>
      <c r="W9" s="45"/>
      <c r="X9" s="45"/>
      <c r="Y9" s="45"/>
      <c r="Z9" s="45"/>
      <c r="AA9" s="45"/>
      <c r="AB9" s="45"/>
      <c r="AC9" s="45"/>
      <c r="AD9" s="45"/>
      <c r="AE9" s="45"/>
      <c r="AF9" s="45"/>
      <c r="AG9" s="45"/>
    </row>
    <row r="10" spans="1:33" ht="13.5" thickBot="1">
      <c r="A10" s="96"/>
      <c r="C10" s="44" t="s">
        <v>60</v>
      </c>
      <c r="D10" s="45"/>
      <c r="E10" s="45"/>
      <c r="F10" s="45"/>
      <c r="G10" s="45"/>
      <c r="H10" s="45"/>
      <c r="I10" s="45"/>
      <c r="J10" s="45"/>
      <c r="K10" s="45"/>
      <c r="L10" s="45"/>
      <c r="M10" s="45"/>
      <c r="N10" s="45"/>
      <c r="O10" s="45"/>
      <c r="P10" s="45"/>
      <c r="Q10" s="45"/>
      <c r="R10" s="45"/>
      <c r="S10" s="45"/>
      <c r="T10" s="45"/>
      <c r="U10" s="45"/>
      <c r="V10" s="45"/>
      <c r="W10" s="45"/>
      <c r="X10" s="45"/>
      <c r="Y10" s="45"/>
      <c r="Z10" s="45"/>
      <c r="AA10" s="45"/>
      <c r="AB10" s="45"/>
      <c r="AC10" s="45"/>
      <c r="AD10" s="45"/>
      <c r="AE10" s="45"/>
      <c r="AF10" s="45"/>
      <c r="AG10" s="45"/>
    </row>
    <row r="11" spans="1:33" ht="13.5" thickBot="1">
      <c r="A11" s="96"/>
      <c r="C11" s="37" t="s">
        <v>54</v>
      </c>
      <c r="D11" s="38" t="str">
        <f t="shared" ref="D11:R11" si="0">IF(COUNTIF(D8:D10,"A")&gt;2,"C",IF(COUNTIF(D8:D10,"A")&gt;0,"P"," "))</f>
        <v xml:space="preserve"> </v>
      </c>
      <c r="E11" s="38" t="str">
        <f t="shared" si="0"/>
        <v xml:space="preserve"> </v>
      </c>
      <c r="F11" s="38" t="str">
        <f t="shared" si="0"/>
        <v xml:space="preserve"> </v>
      </c>
      <c r="G11" s="38" t="str">
        <f t="shared" si="0"/>
        <v xml:space="preserve"> </v>
      </c>
      <c r="H11" s="38" t="str">
        <f t="shared" si="0"/>
        <v xml:space="preserve"> </v>
      </c>
      <c r="I11" s="38" t="str">
        <f t="shared" si="0"/>
        <v xml:space="preserve"> </v>
      </c>
      <c r="J11" s="38" t="str">
        <f t="shared" si="0"/>
        <v xml:space="preserve"> </v>
      </c>
      <c r="K11" s="38" t="str">
        <f t="shared" si="0"/>
        <v xml:space="preserve"> </v>
      </c>
      <c r="L11" s="38" t="str">
        <f t="shared" si="0"/>
        <v xml:space="preserve"> </v>
      </c>
      <c r="M11" s="38" t="str">
        <f t="shared" si="0"/>
        <v xml:space="preserve"> </v>
      </c>
      <c r="N11" s="38" t="str">
        <f t="shared" si="0"/>
        <v xml:space="preserve"> </v>
      </c>
      <c r="O11" s="38" t="str">
        <f t="shared" si="0"/>
        <v xml:space="preserve"> </v>
      </c>
      <c r="P11" s="38" t="str">
        <f t="shared" si="0"/>
        <v xml:space="preserve"> </v>
      </c>
      <c r="Q11" s="38" t="str">
        <f t="shared" si="0"/>
        <v xml:space="preserve"> </v>
      </c>
      <c r="R11" s="38" t="str">
        <f t="shared" si="0"/>
        <v xml:space="preserve"> </v>
      </c>
      <c r="S11" s="38" t="str">
        <f t="shared" ref="S11:AG11" si="1">IF(COUNTIF(S8:S10,"A")&gt;2,"C",IF(COUNTIF(S8:S10,"A")&gt;0,"P"," "))</f>
        <v xml:space="preserve"> </v>
      </c>
      <c r="T11" s="38" t="str">
        <f t="shared" si="1"/>
        <v xml:space="preserve"> </v>
      </c>
      <c r="U11" s="38" t="str">
        <f t="shared" si="1"/>
        <v xml:space="preserve"> </v>
      </c>
      <c r="V11" s="38" t="str">
        <f t="shared" si="1"/>
        <v xml:space="preserve"> </v>
      </c>
      <c r="W11" s="38" t="str">
        <f t="shared" si="1"/>
        <v xml:space="preserve"> </v>
      </c>
      <c r="X11" s="38" t="str">
        <f t="shared" si="1"/>
        <v xml:space="preserve"> </v>
      </c>
      <c r="Y11" s="38" t="str">
        <f t="shared" si="1"/>
        <v xml:space="preserve"> </v>
      </c>
      <c r="Z11" s="38" t="str">
        <f t="shared" si="1"/>
        <v xml:space="preserve"> </v>
      </c>
      <c r="AA11" s="38" t="str">
        <f t="shared" si="1"/>
        <v xml:space="preserve"> </v>
      </c>
      <c r="AB11" s="38" t="str">
        <f t="shared" si="1"/>
        <v xml:space="preserve"> </v>
      </c>
      <c r="AC11" s="38" t="str">
        <f t="shared" si="1"/>
        <v xml:space="preserve"> </v>
      </c>
      <c r="AD11" s="38" t="str">
        <f t="shared" si="1"/>
        <v xml:space="preserve"> </v>
      </c>
      <c r="AE11" s="38" t="str">
        <f t="shared" si="1"/>
        <v xml:space="preserve"> </v>
      </c>
      <c r="AF11" s="38" t="str">
        <f t="shared" si="1"/>
        <v xml:space="preserve"> </v>
      </c>
      <c r="AG11" s="38" t="str">
        <f t="shared" si="1"/>
        <v xml:space="preserve"> </v>
      </c>
    </row>
    <row r="12" spans="1:33" ht="26.25" customHeight="1">
      <c r="A12" s="96"/>
      <c r="C12" s="140"/>
      <c r="D12" s="141"/>
      <c r="E12" s="142"/>
      <c r="F12" s="142"/>
      <c r="G12" s="142"/>
      <c r="H12" s="142"/>
      <c r="I12" s="142"/>
      <c r="J12" s="142"/>
      <c r="K12" s="142"/>
      <c r="L12" s="142"/>
      <c r="M12" s="142"/>
      <c r="N12" s="142"/>
      <c r="O12" s="142"/>
      <c r="P12" s="142"/>
      <c r="Q12" s="142"/>
      <c r="R12" s="142"/>
      <c r="S12" s="141"/>
      <c r="T12" s="142"/>
      <c r="U12" s="142"/>
      <c r="V12" s="142"/>
      <c r="W12" s="142"/>
      <c r="X12" s="142"/>
      <c r="Y12" s="142"/>
      <c r="Z12" s="142"/>
      <c r="AA12" s="142"/>
      <c r="AB12" s="142"/>
      <c r="AC12" s="142"/>
      <c r="AD12" s="142"/>
      <c r="AE12" s="142"/>
      <c r="AF12" s="142"/>
      <c r="AG12" s="142"/>
    </row>
    <row r="13" spans="1:33" ht="18">
      <c r="A13" s="356" t="s">
        <v>103</v>
      </c>
      <c r="B13" s="357"/>
      <c r="C13" s="357"/>
      <c r="D13" s="357"/>
      <c r="E13" s="357"/>
      <c r="F13" s="357"/>
      <c r="G13" s="357"/>
      <c r="H13" s="357"/>
      <c r="I13" s="357"/>
      <c r="J13" s="357"/>
      <c r="K13" s="357"/>
      <c r="L13" s="357"/>
      <c r="M13" s="357"/>
      <c r="N13" s="357"/>
      <c r="O13" s="357"/>
      <c r="P13" s="357"/>
      <c r="Q13" s="357"/>
      <c r="R13" s="358"/>
      <c r="S13" s="307"/>
      <c r="T13" s="307"/>
      <c r="U13" s="307"/>
      <c r="V13" s="307"/>
      <c r="W13" s="307"/>
      <c r="X13" s="307"/>
      <c r="Y13" s="307"/>
      <c r="Z13" s="307"/>
      <c r="AA13" s="307"/>
      <c r="AB13" s="307"/>
      <c r="AC13" s="307"/>
      <c r="AD13" s="307"/>
      <c r="AE13" s="307"/>
      <c r="AF13" s="307"/>
      <c r="AG13" s="307"/>
    </row>
    <row r="14" spans="1:33" ht="18">
      <c r="A14" s="352" t="s">
        <v>104</v>
      </c>
      <c r="B14" s="353"/>
      <c r="C14" s="353"/>
      <c r="D14" s="353"/>
      <c r="E14" s="353"/>
      <c r="F14" s="353"/>
      <c r="G14" s="353"/>
      <c r="H14" s="353"/>
      <c r="I14" s="353"/>
      <c r="J14" s="353"/>
      <c r="K14" s="353"/>
      <c r="L14" s="353"/>
      <c r="M14" s="353"/>
      <c r="N14" s="353"/>
      <c r="O14" s="353"/>
      <c r="P14" s="353"/>
      <c r="Q14" s="353"/>
      <c r="R14" s="353"/>
      <c r="S14" s="307"/>
      <c r="T14" s="307"/>
      <c r="U14" s="307"/>
      <c r="V14" s="307"/>
      <c r="W14" s="307"/>
      <c r="X14" s="307"/>
      <c r="Y14" s="307"/>
      <c r="Z14" s="307"/>
      <c r="AA14" s="307"/>
      <c r="AB14" s="307"/>
      <c r="AC14" s="307"/>
      <c r="AD14" s="307"/>
      <c r="AE14" s="307"/>
      <c r="AF14" s="307"/>
      <c r="AG14" s="307"/>
    </row>
    <row r="15" spans="1:33" ht="18">
      <c r="A15" s="96"/>
      <c r="B15" s="46"/>
      <c r="C15" s="41"/>
      <c r="D15" s="41"/>
      <c r="E15" s="41"/>
      <c r="F15" s="41"/>
      <c r="G15" s="41"/>
      <c r="H15" s="41"/>
      <c r="I15" s="41"/>
      <c r="J15" s="41"/>
      <c r="K15" s="41"/>
      <c r="L15" s="41"/>
      <c r="M15" s="41"/>
      <c r="N15" s="41"/>
      <c r="O15" s="41"/>
      <c r="P15" s="41"/>
      <c r="Q15" s="41"/>
      <c r="R15" s="41"/>
      <c r="S15" s="41"/>
      <c r="T15" s="41"/>
      <c r="U15" s="41"/>
      <c r="V15" s="41"/>
      <c r="W15" s="41"/>
      <c r="X15" s="41"/>
      <c r="Y15" s="41"/>
      <c r="Z15" s="41"/>
      <c r="AA15" s="41"/>
      <c r="AB15" s="41"/>
      <c r="AC15" s="41"/>
      <c r="AD15" s="41"/>
      <c r="AE15" s="41"/>
      <c r="AF15" s="41"/>
      <c r="AG15" s="41"/>
    </row>
    <row r="16" spans="1:33">
      <c r="A16" s="96"/>
      <c r="C16" s="44" t="s">
        <v>121</v>
      </c>
      <c r="D16" s="45"/>
      <c r="E16" s="45"/>
      <c r="F16" s="45"/>
      <c r="G16" s="45"/>
      <c r="H16" s="45"/>
      <c r="I16" s="45"/>
      <c r="J16" s="45"/>
      <c r="K16" s="45"/>
      <c r="L16" s="45"/>
      <c r="M16" s="45"/>
      <c r="N16" s="45"/>
      <c r="O16" s="45"/>
      <c r="P16" s="45"/>
      <c r="Q16" s="45"/>
      <c r="R16" s="45"/>
      <c r="S16" s="45"/>
      <c r="T16" s="45"/>
      <c r="U16" s="45"/>
      <c r="V16" s="45"/>
      <c r="W16" s="45"/>
      <c r="X16" s="45"/>
      <c r="Y16" s="45"/>
      <c r="Z16" s="45"/>
      <c r="AA16" s="45"/>
      <c r="AB16" s="45"/>
      <c r="AC16" s="45"/>
      <c r="AD16" s="45"/>
      <c r="AE16" s="45"/>
      <c r="AF16" s="45"/>
      <c r="AG16" s="45"/>
    </row>
    <row r="17" spans="1:33">
      <c r="A17" s="96"/>
      <c r="C17" s="44" t="s">
        <v>122</v>
      </c>
      <c r="D17" s="45"/>
      <c r="E17" s="45"/>
      <c r="F17" s="45"/>
      <c r="G17" s="45"/>
      <c r="H17" s="45"/>
      <c r="I17" s="45"/>
      <c r="J17" s="45"/>
      <c r="K17" s="45"/>
      <c r="L17" s="45"/>
      <c r="M17" s="45"/>
      <c r="N17" s="45"/>
      <c r="O17" s="45"/>
      <c r="P17" s="45"/>
      <c r="Q17" s="45"/>
      <c r="R17" s="45"/>
      <c r="S17" s="45"/>
      <c r="T17" s="45"/>
      <c r="U17" s="45"/>
      <c r="V17" s="45"/>
      <c r="W17" s="45"/>
      <c r="X17" s="45"/>
      <c r="Y17" s="45"/>
      <c r="Z17" s="45"/>
      <c r="AA17" s="45"/>
      <c r="AB17" s="45"/>
      <c r="AC17" s="45"/>
      <c r="AD17" s="45"/>
      <c r="AE17" s="45"/>
      <c r="AF17" s="45"/>
      <c r="AG17" s="45"/>
    </row>
    <row r="18" spans="1:33" ht="13.5" thickBot="1">
      <c r="A18" s="96"/>
      <c r="C18" s="44" t="s">
        <v>123</v>
      </c>
      <c r="D18" s="45"/>
      <c r="E18" s="45"/>
      <c r="F18" s="45"/>
      <c r="G18" s="45"/>
      <c r="H18" s="45"/>
      <c r="I18" s="45"/>
      <c r="J18" s="45"/>
      <c r="K18" s="45"/>
      <c r="L18" s="45"/>
      <c r="M18" s="45"/>
      <c r="N18" s="45"/>
      <c r="O18" s="45"/>
      <c r="P18" s="45"/>
      <c r="Q18" s="45"/>
      <c r="R18" s="45"/>
      <c r="S18" s="45"/>
      <c r="T18" s="45"/>
      <c r="U18" s="45"/>
      <c r="V18" s="45"/>
      <c r="W18" s="45"/>
      <c r="X18" s="45"/>
      <c r="Y18" s="45"/>
      <c r="Z18" s="45"/>
      <c r="AA18" s="45"/>
      <c r="AB18" s="45"/>
      <c r="AC18" s="45"/>
      <c r="AD18" s="45"/>
      <c r="AE18" s="45"/>
      <c r="AF18" s="45"/>
      <c r="AG18" s="45"/>
    </row>
    <row r="19" spans="1:33" ht="13.5" thickBot="1">
      <c r="A19" s="96"/>
      <c r="C19" s="37" t="s">
        <v>54</v>
      </c>
      <c r="D19" s="38" t="str">
        <f t="shared" ref="D19:R19" si="2">IF(COUNTIF(D16:D18,"A")&gt;2,"C",IF(COUNTIF(D16:D18,"A")&gt;0,"P"," "))</f>
        <v xml:space="preserve"> </v>
      </c>
      <c r="E19" s="38" t="str">
        <f t="shared" si="2"/>
        <v xml:space="preserve"> </v>
      </c>
      <c r="F19" s="38" t="str">
        <f t="shared" si="2"/>
        <v xml:space="preserve"> </v>
      </c>
      <c r="G19" s="38" t="str">
        <f t="shared" si="2"/>
        <v xml:space="preserve"> </v>
      </c>
      <c r="H19" s="38" t="str">
        <f t="shared" si="2"/>
        <v xml:space="preserve"> </v>
      </c>
      <c r="I19" s="38" t="str">
        <f t="shared" si="2"/>
        <v xml:space="preserve"> </v>
      </c>
      <c r="J19" s="38" t="str">
        <f t="shared" si="2"/>
        <v xml:space="preserve"> </v>
      </c>
      <c r="K19" s="38" t="str">
        <f t="shared" si="2"/>
        <v xml:space="preserve"> </v>
      </c>
      <c r="L19" s="38" t="str">
        <f t="shared" si="2"/>
        <v xml:space="preserve"> </v>
      </c>
      <c r="M19" s="38" t="str">
        <f t="shared" si="2"/>
        <v xml:space="preserve"> </v>
      </c>
      <c r="N19" s="38" t="str">
        <f t="shared" si="2"/>
        <v xml:space="preserve"> </v>
      </c>
      <c r="O19" s="38" t="str">
        <f t="shared" si="2"/>
        <v xml:space="preserve"> </v>
      </c>
      <c r="P19" s="38" t="str">
        <f t="shared" si="2"/>
        <v xml:space="preserve"> </v>
      </c>
      <c r="Q19" s="38" t="str">
        <f t="shared" si="2"/>
        <v xml:space="preserve"> </v>
      </c>
      <c r="R19" s="38" t="str">
        <f t="shared" si="2"/>
        <v xml:space="preserve"> </v>
      </c>
      <c r="S19" s="38" t="str">
        <f t="shared" ref="S19:AG19" si="3">IF(COUNTIF(S16:S18,"A")&gt;2,"C",IF(COUNTIF(S16:S18,"A")&gt;0,"P"," "))</f>
        <v xml:space="preserve"> </v>
      </c>
      <c r="T19" s="38" t="str">
        <f t="shared" si="3"/>
        <v xml:space="preserve"> </v>
      </c>
      <c r="U19" s="38" t="str">
        <f t="shared" si="3"/>
        <v xml:space="preserve"> </v>
      </c>
      <c r="V19" s="38" t="str">
        <f t="shared" si="3"/>
        <v xml:space="preserve"> </v>
      </c>
      <c r="W19" s="38" t="str">
        <f t="shared" si="3"/>
        <v xml:space="preserve"> </v>
      </c>
      <c r="X19" s="38" t="str">
        <f t="shared" si="3"/>
        <v xml:space="preserve"> </v>
      </c>
      <c r="Y19" s="38" t="str">
        <f t="shared" si="3"/>
        <v xml:space="preserve"> </v>
      </c>
      <c r="Z19" s="38" t="str">
        <f t="shared" si="3"/>
        <v xml:space="preserve"> </v>
      </c>
      <c r="AA19" s="38" t="str">
        <f t="shared" si="3"/>
        <v xml:space="preserve"> </v>
      </c>
      <c r="AB19" s="38" t="str">
        <f t="shared" si="3"/>
        <v xml:space="preserve"> </v>
      </c>
      <c r="AC19" s="38" t="str">
        <f t="shared" si="3"/>
        <v xml:space="preserve"> </v>
      </c>
      <c r="AD19" s="38" t="str">
        <f t="shared" si="3"/>
        <v xml:space="preserve"> </v>
      </c>
      <c r="AE19" s="38" t="str">
        <f t="shared" si="3"/>
        <v xml:space="preserve"> </v>
      </c>
      <c r="AF19" s="38" t="str">
        <f t="shared" si="3"/>
        <v xml:space="preserve"> </v>
      </c>
      <c r="AG19" s="38" t="str">
        <f t="shared" si="3"/>
        <v xml:space="preserve"> </v>
      </c>
    </row>
    <row r="20" spans="1:33" ht="26.25" customHeight="1">
      <c r="A20" s="96"/>
      <c r="C20" s="140"/>
      <c r="D20" s="141"/>
      <c r="E20" s="142"/>
      <c r="F20" s="142"/>
      <c r="G20" s="142"/>
      <c r="H20" s="142"/>
      <c r="I20" s="142"/>
      <c r="J20" s="142"/>
      <c r="K20" s="142"/>
      <c r="L20" s="142"/>
      <c r="M20" s="142"/>
      <c r="N20" s="142"/>
      <c r="O20" s="142"/>
      <c r="P20" s="142"/>
      <c r="Q20" s="142"/>
      <c r="R20" s="142"/>
      <c r="S20" s="141"/>
      <c r="T20" s="142"/>
      <c r="U20" s="142"/>
      <c r="V20" s="142"/>
      <c r="W20" s="142"/>
      <c r="X20" s="142"/>
      <c r="Y20" s="142"/>
      <c r="Z20" s="142"/>
      <c r="AA20" s="142"/>
      <c r="AB20" s="142"/>
      <c r="AC20" s="142"/>
      <c r="AD20" s="142"/>
      <c r="AE20" s="142"/>
      <c r="AF20" s="142"/>
      <c r="AG20" s="142"/>
    </row>
    <row r="21" spans="1:33" ht="18">
      <c r="A21" s="356" t="s">
        <v>107</v>
      </c>
      <c r="B21" s="357"/>
      <c r="C21" s="357"/>
      <c r="D21" s="357"/>
      <c r="E21" s="357"/>
      <c r="F21" s="357"/>
      <c r="G21" s="357"/>
      <c r="H21" s="357"/>
      <c r="I21" s="357"/>
      <c r="J21" s="357"/>
      <c r="K21" s="357"/>
      <c r="L21" s="357"/>
      <c r="M21" s="357"/>
      <c r="N21" s="357"/>
      <c r="O21" s="357"/>
      <c r="P21" s="357"/>
      <c r="Q21" s="357"/>
      <c r="R21" s="358"/>
      <c r="S21" s="307"/>
      <c r="T21" s="307"/>
      <c r="U21" s="307"/>
      <c r="V21" s="307"/>
      <c r="W21" s="307"/>
      <c r="X21" s="307"/>
      <c r="Y21" s="307"/>
      <c r="Z21" s="307"/>
      <c r="AA21" s="307"/>
      <c r="AB21" s="307"/>
      <c r="AC21" s="307"/>
      <c r="AD21" s="307"/>
      <c r="AE21" s="307"/>
      <c r="AF21" s="307"/>
      <c r="AG21" s="307"/>
    </row>
    <row r="22" spans="1:33" ht="18">
      <c r="A22" s="352" t="s">
        <v>135</v>
      </c>
      <c r="B22" s="353"/>
      <c r="C22" s="353"/>
      <c r="D22" s="353"/>
      <c r="E22" s="353"/>
      <c r="F22" s="353"/>
      <c r="G22" s="353"/>
      <c r="H22" s="353"/>
      <c r="I22" s="353"/>
      <c r="J22" s="353"/>
      <c r="K22" s="353"/>
      <c r="L22" s="353"/>
      <c r="M22" s="353"/>
      <c r="N22" s="353"/>
      <c r="O22" s="353"/>
      <c r="P22" s="353"/>
      <c r="Q22" s="353"/>
      <c r="R22" s="353"/>
      <c r="S22" s="307"/>
      <c r="T22" s="307"/>
      <c r="U22" s="307"/>
      <c r="V22" s="307"/>
      <c r="W22" s="307"/>
      <c r="X22" s="307"/>
      <c r="Y22" s="307"/>
      <c r="Z22" s="307"/>
      <c r="AA22" s="307"/>
      <c r="AB22" s="307"/>
      <c r="AC22" s="307"/>
      <c r="AD22" s="307"/>
      <c r="AE22" s="307"/>
      <c r="AF22" s="307"/>
      <c r="AG22" s="307"/>
    </row>
    <row r="23" spans="1:33" ht="18">
      <c r="A23" s="96"/>
      <c r="B23" s="42"/>
      <c r="C23" s="68"/>
      <c r="D23" s="41"/>
      <c r="E23" s="41"/>
      <c r="F23" s="41"/>
      <c r="G23" s="41"/>
      <c r="H23" s="41"/>
      <c r="I23" s="41"/>
      <c r="J23" s="41"/>
      <c r="K23" s="41"/>
      <c r="L23" s="41"/>
      <c r="M23" s="41"/>
      <c r="N23" s="41"/>
      <c r="O23" s="41"/>
      <c r="P23" s="41"/>
      <c r="Q23" s="41"/>
      <c r="R23" s="41"/>
      <c r="S23" s="41"/>
      <c r="T23" s="41"/>
      <c r="U23" s="41"/>
      <c r="V23" s="41"/>
      <c r="W23" s="41"/>
      <c r="X23" s="41"/>
      <c r="Y23" s="41"/>
      <c r="Z23" s="41"/>
      <c r="AA23" s="41"/>
      <c r="AB23" s="41"/>
      <c r="AC23" s="41"/>
      <c r="AD23" s="41"/>
      <c r="AE23" s="41"/>
      <c r="AF23" s="41"/>
      <c r="AG23" s="41"/>
    </row>
    <row r="24" spans="1:33">
      <c r="A24" s="96"/>
      <c r="C24" s="160" t="s">
        <v>141</v>
      </c>
      <c r="D24" s="45"/>
      <c r="E24" s="45"/>
      <c r="F24" s="45"/>
      <c r="G24" s="45"/>
      <c r="H24" s="45"/>
      <c r="I24" s="45"/>
      <c r="J24" s="45"/>
      <c r="K24" s="45"/>
      <c r="L24" s="45"/>
      <c r="M24" s="45"/>
      <c r="N24" s="45"/>
      <c r="O24" s="45"/>
      <c r="P24" s="45"/>
      <c r="Q24" s="45"/>
      <c r="R24" s="45"/>
      <c r="S24" s="45"/>
      <c r="T24" s="45"/>
      <c r="U24" s="45"/>
      <c r="V24" s="45"/>
      <c r="W24" s="45"/>
      <c r="X24" s="45"/>
      <c r="Y24" s="45"/>
      <c r="Z24" s="45"/>
      <c r="AA24" s="45"/>
      <c r="AB24" s="45"/>
      <c r="AC24" s="45"/>
      <c r="AD24" s="45"/>
      <c r="AE24" s="45"/>
      <c r="AF24" s="45"/>
      <c r="AG24" s="45"/>
    </row>
    <row r="25" spans="1:33">
      <c r="A25" s="96"/>
      <c r="C25" s="160" t="s">
        <v>142</v>
      </c>
      <c r="D25" s="45"/>
      <c r="E25" s="45"/>
      <c r="F25" s="45"/>
      <c r="G25" s="45"/>
      <c r="H25" s="45"/>
      <c r="I25" s="45"/>
      <c r="J25" s="45"/>
      <c r="K25" s="45"/>
      <c r="L25" s="45"/>
      <c r="M25" s="45"/>
      <c r="N25" s="45"/>
      <c r="O25" s="45"/>
      <c r="P25" s="45"/>
      <c r="Q25" s="45"/>
      <c r="R25" s="45"/>
      <c r="S25" s="45"/>
      <c r="T25" s="45"/>
      <c r="U25" s="45"/>
      <c r="V25" s="45"/>
      <c r="W25" s="45"/>
      <c r="X25" s="45"/>
      <c r="Y25" s="45"/>
      <c r="Z25" s="45"/>
      <c r="AA25" s="45"/>
      <c r="AB25" s="45"/>
      <c r="AC25" s="45"/>
      <c r="AD25" s="45"/>
      <c r="AE25" s="45"/>
      <c r="AF25" s="45"/>
      <c r="AG25" s="45"/>
    </row>
    <row r="26" spans="1:33" ht="13.5" thickBot="1">
      <c r="A26" s="96"/>
      <c r="C26" s="160" t="s">
        <v>143</v>
      </c>
      <c r="D26" s="45"/>
      <c r="E26" s="45"/>
      <c r="F26" s="45"/>
      <c r="G26" s="45"/>
      <c r="H26" s="45"/>
      <c r="I26" s="45"/>
      <c r="J26" s="45"/>
      <c r="K26" s="45"/>
      <c r="L26" s="45"/>
      <c r="M26" s="45"/>
      <c r="N26" s="45"/>
      <c r="O26" s="45"/>
      <c r="P26" s="45"/>
      <c r="Q26" s="45"/>
      <c r="R26" s="45"/>
      <c r="S26" s="45"/>
      <c r="T26" s="45"/>
      <c r="U26" s="45"/>
      <c r="V26" s="45"/>
      <c r="W26" s="45"/>
      <c r="X26" s="45"/>
      <c r="Y26" s="45"/>
      <c r="Z26" s="45"/>
      <c r="AA26" s="45"/>
      <c r="AB26" s="45"/>
      <c r="AC26" s="45"/>
      <c r="AD26" s="45"/>
      <c r="AE26" s="45"/>
      <c r="AF26" s="45"/>
      <c r="AG26" s="45"/>
    </row>
    <row r="27" spans="1:33" ht="13.5" thickBot="1">
      <c r="A27" s="96"/>
      <c r="C27" s="37" t="s">
        <v>54</v>
      </c>
      <c r="D27" s="38" t="str">
        <f t="shared" ref="D27:R27" si="4">IF(COUNTIF(D24:D26,"A")&gt;2,"C",IF(COUNTIF(D24:D26,"A")&gt;0,"P"," "))</f>
        <v xml:space="preserve"> </v>
      </c>
      <c r="E27" s="38" t="str">
        <f t="shared" si="4"/>
        <v xml:space="preserve"> </v>
      </c>
      <c r="F27" s="38" t="str">
        <f t="shared" si="4"/>
        <v xml:space="preserve"> </v>
      </c>
      <c r="G27" s="38" t="str">
        <f t="shared" si="4"/>
        <v xml:space="preserve"> </v>
      </c>
      <c r="H27" s="38" t="str">
        <f t="shared" si="4"/>
        <v xml:space="preserve"> </v>
      </c>
      <c r="I27" s="38" t="str">
        <f t="shared" si="4"/>
        <v xml:space="preserve"> </v>
      </c>
      <c r="J27" s="38" t="str">
        <f t="shared" si="4"/>
        <v xml:space="preserve"> </v>
      </c>
      <c r="K27" s="38" t="str">
        <f t="shared" si="4"/>
        <v xml:space="preserve"> </v>
      </c>
      <c r="L27" s="38" t="str">
        <f t="shared" si="4"/>
        <v xml:space="preserve"> </v>
      </c>
      <c r="M27" s="38" t="str">
        <f t="shared" si="4"/>
        <v xml:space="preserve"> </v>
      </c>
      <c r="N27" s="38" t="str">
        <f t="shared" si="4"/>
        <v xml:space="preserve"> </v>
      </c>
      <c r="O27" s="38" t="str">
        <f t="shared" si="4"/>
        <v xml:space="preserve"> </v>
      </c>
      <c r="P27" s="38" t="str">
        <f t="shared" si="4"/>
        <v xml:space="preserve"> </v>
      </c>
      <c r="Q27" s="38" t="str">
        <f t="shared" si="4"/>
        <v xml:space="preserve"> </v>
      </c>
      <c r="R27" s="38" t="str">
        <f t="shared" si="4"/>
        <v xml:space="preserve"> </v>
      </c>
      <c r="S27" s="38" t="str">
        <f t="shared" ref="S27:AG27" si="5">IF(COUNTIF(S24:S26,"A")&gt;2,"C",IF(COUNTIF(S24:S26,"A")&gt;0,"P"," "))</f>
        <v xml:space="preserve"> </v>
      </c>
      <c r="T27" s="38" t="str">
        <f t="shared" si="5"/>
        <v xml:space="preserve"> </v>
      </c>
      <c r="U27" s="38" t="str">
        <f t="shared" si="5"/>
        <v xml:space="preserve"> </v>
      </c>
      <c r="V27" s="38" t="str">
        <f t="shared" si="5"/>
        <v xml:space="preserve"> </v>
      </c>
      <c r="W27" s="38" t="str">
        <f t="shared" si="5"/>
        <v xml:space="preserve"> </v>
      </c>
      <c r="X27" s="38" t="str">
        <f t="shared" si="5"/>
        <v xml:space="preserve"> </v>
      </c>
      <c r="Y27" s="38" t="str">
        <f t="shared" si="5"/>
        <v xml:space="preserve"> </v>
      </c>
      <c r="Z27" s="38" t="str">
        <f t="shared" si="5"/>
        <v xml:space="preserve"> </v>
      </c>
      <c r="AA27" s="38" t="str">
        <f t="shared" si="5"/>
        <v xml:space="preserve"> </v>
      </c>
      <c r="AB27" s="38" t="str">
        <f t="shared" si="5"/>
        <v xml:space="preserve"> </v>
      </c>
      <c r="AC27" s="38" t="str">
        <f t="shared" si="5"/>
        <v xml:space="preserve"> </v>
      </c>
      <c r="AD27" s="38" t="str">
        <f t="shared" si="5"/>
        <v xml:space="preserve"> </v>
      </c>
      <c r="AE27" s="38" t="str">
        <f t="shared" si="5"/>
        <v xml:space="preserve"> </v>
      </c>
      <c r="AF27" s="38" t="str">
        <f t="shared" si="5"/>
        <v xml:space="preserve"> </v>
      </c>
      <c r="AG27" s="38" t="str">
        <f t="shared" si="5"/>
        <v xml:space="preserve"> </v>
      </c>
    </row>
    <row r="28" spans="1:33" ht="13.5" customHeight="1">
      <c r="A28" s="98"/>
      <c r="B28" s="3"/>
      <c r="C28" s="140"/>
      <c r="D28" s="141"/>
      <c r="E28" s="142"/>
      <c r="F28" s="142"/>
      <c r="G28" s="142"/>
      <c r="H28" s="142"/>
      <c r="I28" s="142"/>
      <c r="J28" s="142"/>
      <c r="K28" s="142"/>
      <c r="L28" s="142"/>
      <c r="M28" s="142"/>
      <c r="N28" s="142"/>
      <c r="O28" s="142"/>
      <c r="P28" s="142"/>
      <c r="Q28" s="142"/>
      <c r="R28" s="142"/>
      <c r="S28" s="141"/>
      <c r="T28" s="142"/>
      <c r="U28" s="142"/>
      <c r="V28" s="142"/>
      <c r="W28" s="142"/>
      <c r="X28" s="142"/>
      <c r="Y28" s="142"/>
      <c r="Z28" s="142"/>
      <c r="AA28" s="142"/>
      <c r="AB28" s="142"/>
      <c r="AC28" s="142"/>
      <c r="AD28" s="142"/>
      <c r="AE28" s="142"/>
      <c r="AF28" s="142"/>
      <c r="AG28" s="142"/>
    </row>
  </sheetData>
  <sheetProtection password="C45A" sheet="1" objects="1" scenarios="1" selectLockedCells="1"/>
  <mergeCells count="38">
    <mergeCell ref="A22:AG22"/>
    <mergeCell ref="A5:AG5"/>
    <mergeCell ref="A6:AG6"/>
    <mergeCell ref="A13:AG13"/>
    <mergeCell ref="A14:AG14"/>
    <mergeCell ref="A21:AG21"/>
    <mergeCell ref="AC1:AC4"/>
    <mergeCell ref="AD1:AD4"/>
    <mergeCell ref="AE1:AE4"/>
    <mergeCell ref="AF1:AF4"/>
    <mergeCell ref="AG1:AG4"/>
    <mergeCell ref="X1:X4"/>
    <mergeCell ref="Y1:Y4"/>
    <mergeCell ref="Z1:Z4"/>
    <mergeCell ref="AA1:AA4"/>
    <mergeCell ref="AB1:AB4"/>
    <mergeCell ref="S1:S4"/>
    <mergeCell ref="T1:T4"/>
    <mergeCell ref="U1:U4"/>
    <mergeCell ref="V1:V4"/>
    <mergeCell ref="W1:W4"/>
    <mergeCell ref="B3:C3"/>
    <mergeCell ref="H1:H4"/>
    <mergeCell ref="O1:O4"/>
    <mergeCell ref="P1:P4"/>
    <mergeCell ref="F1:F4"/>
    <mergeCell ref="B4:C4"/>
    <mergeCell ref="I1:I4"/>
    <mergeCell ref="D1:D4"/>
    <mergeCell ref="E1:E4"/>
    <mergeCell ref="G1:G4"/>
    <mergeCell ref="Q1:Q4"/>
    <mergeCell ref="R1:R4"/>
    <mergeCell ref="N1:N4"/>
    <mergeCell ref="J1:J4"/>
    <mergeCell ref="K1:K4"/>
    <mergeCell ref="L1:L4"/>
    <mergeCell ref="M1:M4"/>
  </mergeCells>
  <phoneticPr fontId="7" type="noConversion"/>
  <pageMargins left="0.75" right="0.75" top="1" bottom="0.5" header="0.25" footer="0.25"/>
  <pageSetup scale="86" orientation="landscape" horizontalDpi="300" verticalDpi="300" r:id="rId1"/>
  <headerFooter alignWithMargins="0">
    <oddHeader>&amp;C&amp;"Arial,Bold"&amp;14DaisyTrax
&amp;12Journey Pages - &amp;D</oddHeader>
  </headerFooter>
  <drawing r:id="rId2"/>
  <legacyDrawing r:id="rId3"/>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8" enableFormatConditionsCalculation="0">
    <tabColor indexed="17"/>
    <pageSetUpPr fitToPage="1"/>
  </sheetPr>
  <dimension ref="A1:AG18"/>
  <sheetViews>
    <sheetView showGridLines="0" zoomScaleNormal="100" workbookViewId="0">
      <selection activeCell="D7" sqref="D7"/>
    </sheetView>
  </sheetViews>
  <sheetFormatPr defaultRowHeight="12.75"/>
  <cols>
    <col min="1" max="1" width="13.28515625" customWidth="1"/>
    <col min="2" max="2" width="2.28515625" customWidth="1"/>
    <col min="3" max="3" width="34.7109375" bestFit="1" customWidth="1"/>
    <col min="4" max="33" width="3.28515625" bestFit="1" customWidth="1"/>
  </cols>
  <sheetData>
    <row r="1" spans="1:33" ht="12.75" customHeight="1">
      <c r="A1" s="380"/>
      <c r="B1" s="381" t="s">
        <v>55</v>
      </c>
      <c r="C1" s="119">
        <f>Instructions!E3</f>
        <v>0</v>
      </c>
      <c r="D1" s="325" t="str">
        <f ca="1">'Daisy 1'!$A1</f>
        <v>Daisy 1</v>
      </c>
      <c r="E1" s="325" t="str">
        <f ca="1">'Daisy 2'!$A1</f>
        <v>Daisy 2</v>
      </c>
      <c r="F1" s="325" t="str">
        <f ca="1">'Daisy 3'!$A1</f>
        <v>Daisy 3</v>
      </c>
      <c r="G1" s="325" t="str">
        <f ca="1">'Daisy 4'!$A1</f>
        <v>Daisy 4</v>
      </c>
      <c r="H1" s="325" t="str">
        <f ca="1">'Daisy 5'!$A1</f>
        <v>Daisy 5</v>
      </c>
      <c r="I1" s="325" t="str">
        <f ca="1">'Daisy 6'!$A1</f>
        <v>Daisy 6</v>
      </c>
      <c r="J1" s="325" t="str">
        <f ca="1">'Daisy 7'!$A1</f>
        <v>Daisy 7</v>
      </c>
      <c r="K1" s="325" t="str">
        <f ca="1">'Daisy 8'!$A1</f>
        <v>Daisy 8</v>
      </c>
      <c r="L1" s="325" t="str">
        <f ca="1">'Daisy 9'!$A1</f>
        <v>Daisy 9</v>
      </c>
      <c r="M1" s="325" t="str">
        <f ca="1">'Daisy 10'!$A1</f>
        <v>Daisy 10</v>
      </c>
      <c r="N1" s="325" t="str">
        <f ca="1">'Daisy 11'!$A1</f>
        <v>Daisy 11</v>
      </c>
      <c r="O1" s="325" t="str">
        <f ca="1">'Daisy 12'!$A1</f>
        <v>Daisy 12</v>
      </c>
      <c r="P1" s="325" t="str">
        <f ca="1">'Daisy 13'!$A1</f>
        <v>Daisy 13</v>
      </c>
      <c r="Q1" s="325" t="str">
        <f ca="1">'Daisy 14'!$A1</f>
        <v>Daisy 14</v>
      </c>
      <c r="R1" s="325" t="str">
        <f ca="1">'Daisy 15'!$A1</f>
        <v>Daisy 15</v>
      </c>
      <c r="S1" s="325" t="str">
        <f ca="1">'Daisy 16'!$A1</f>
        <v>Daisy 16</v>
      </c>
      <c r="T1" s="325" t="str">
        <f ca="1">'Daisy 17'!$A1</f>
        <v>Daisy 17</v>
      </c>
      <c r="U1" s="325" t="str">
        <f ca="1">'Daisy 18'!$A1</f>
        <v>Daisy 18</v>
      </c>
      <c r="V1" s="325" t="str">
        <f ca="1">'Daisy 19'!$A1</f>
        <v>Daisy 19</v>
      </c>
      <c r="W1" s="325" t="str">
        <f ca="1">'Daisy 20'!$A1</f>
        <v>Daisy 20</v>
      </c>
      <c r="X1" s="325" t="str">
        <f ca="1">'Daisy 21'!$A1</f>
        <v>Daisy 21</v>
      </c>
      <c r="Y1" s="325" t="str">
        <f ca="1">'Daisy 22'!$A1</f>
        <v>Daisy 22</v>
      </c>
      <c r="Z1" s="325" t="str">
        <f ca="1">'Daisy 23'!$A1</f>
        <v>Daisy 23</v>
      </c>
      <c r="AA1" s="325" t="str">
        <f ca="1">'Daisy 24'!$A1</f>
        <v>Daisy 24</v>
      </c>
      <c r="AB1" s="325" t="str">
        <f ca="1">'Daisy 25'!$A1</f>
        <v>Daisy 25</v>
      </c>
      <c r="AC1" s="325" t="str">
        <f ca="1">'Daisy 26'!$A1</f>
        <v>Daisy 26</v>
      </c>
      <c r="AD1" s="325" t="str">
        <f ca="1">'Daisy 27'!$A1</f>
        <v>Daisy 27</v>
      </c>
      <c r="AE1" s="325" t="str">
        <f ca="1">'Daisy 28'!$A1</f>
        <v>Daisy 28</v>
      </c>
      <c r="AF1" s="325" t="str">
        <f ca="1">'Daisy 29'!$A1</f>
        <v>Daisy 29</v>
      </c>
      <c r="AG1" s="325" t="str">
        <f ca="1">'Daisy 30'!$A1</f>
        <v>Daisy 30</v>
      </c>
    </row>
    <row r="2" spans="1:33" ht="15.75">
      <c r="A2" s="382"/>
      <c r="B2" s="216" t="s">
        <v>42</v>
      </c>
      <c r="C2" s="217">
        <f>Instructions!E5</f>
        <v>0</v>
      </c>
      <c r="D2" s="325"/>
      <c r="E2" s="325"/>
      <c r="F2" s="325"/>
      <c r="G2" s="325"/>
      <c r="H2" s="325"/>
      <c r="I2" s="325"/>
      <c r="J2" s="325"/>
      <c r="K2" s="325"/>
      <c r="L2" s="325"/>
      <c r="M2" s="325"/>
      <c r="N2" s="325"/>
      <c r="O2" s="325"/>
      <c r="P2" s="325"/>
      <c r="Q2" s="325"/>
      <c r="R2" s="325"/>
      <c r="S2" s="325"/>
      <c r="T2" s="325"/>
      <c r="U2" s="325"/>
      <c r="V2" s="325"/>
      <c r="W2" s="325"/>
      <c r="X2" s="325"/>
      <c r="Y2" s="325"/>
      <c r="Z2" s="325"/>
      <c r="AA2" s="325"/>
      <c r="AB2" s="325"/>
      <c r="AC2" s="325"/>
      <c r="AD2" s="325"/>
      <c r="AE2" s="325"/>
      <c r="AF2" s="325"/>
      <c r="AG2" s="325"/>
    </row>
    <row r="3" spans="1:33">
      <c r="A3" s="328"/>
      <c r="B3" s="328"/>
      <c r="C3" s="329"/>
      <c r="D3" s="325"/>
      <c r="E3" s="325"/>
      <c r="F3" s="325"/>
      <c r="G3" s="325"/>
      <c r="H3" s="325"/>
      <c r="I3" s="325"/>
      <c r="J3" s="325"/>
      <c r="K3" s="325"/>
      <c r="L3" s="325"/>
      <c r="M3" s="325"/>
      <c r="N3" s="325"/>
      <c r="O3" s="325"/>
      <c r="P3" s="325"/>
      <c r="Q3" s="325"/>
      <c r="R3" s="325"/>
      <c r="S3" s="325"/>
      <c r="T3" s="325"/>
      <c r="U3" s="325"/>
      <c r="V3" s="325"/>
      <c r="W3" s="325"/>
      <c r="X3" s="325"/>
      <c r="Y3" s="325"/>
      <c r="Z3" s="325"/>
      <c r="AA3" s="325"/>
      <c r="AB3" s="325"/>
      <c r="AC3" s="325"/>
      <c r="AD3" s="325"/>
      <c r="AE3" s="325"/>
      <c r="AF3" s="325"/>
      <c r="AG3" s="325"/>
    </row>
    <row r="4" spans="1:33">
      <c r="A4" s="363" t="s">
        <v>118</v>
      </c>
      <c r="B4" s="363"/>
      <c r="C4" s="364"/>
      <c r="D4" s="326"/>
      <c r="E4" s="326"/>
      <c r="F4" s="326"/>
      <c r="G4" s="326"/>
      <c r="H4" s="326"/>
      <c r="I4" s="326"/>
      <c r="J4" s="326"/>
      <c r="K4" s="326"/>
      <c r="L4" s="326"/>
      <c r="M4" s="326"/>
      <c r="N4" s="326"/>
      <c r="O4" s="326"/>
      <c r="P4" s="326"/>
      <c r="Q4" s="326"/>
      <c r="R4" s="326"/>
      <c r="S4" s="326"/>
      <c r="T4" s="326"/>
      <c r="U4" s="326"/>
      <c r="V4" s="326"/>
      <c r="W4" s="326"/>
      <c r="X4" s="326"/>
      <c r="Y4" s="326"/>
      <c r="Z4" s="326"/>
      <c r="AA4" s="326"/>
      <c r="AB4" s="326"/>
      <c r="AC4" s="326"/>
      <c r="AD4" s="326"/>
      <c r="AE4" s="326"/>
      <c r="AF4" s="326"/>
      <c r="AG4" s="326"/>
    </row>
    <row r="5" spans="1:33">
      <c r="A5" s="25"/>
      <c r="B5" s="25"/>
      <c r="C5" s="25"/>
      <c r="D5" s="218"/>
      <c r="E5" s="218"/>
      <c r="F5" s="25"/>
      <c r="G5" s="25"/>
      <c r="H5" s="25"/>
      <c r="I5" s="25"/>
      <c r="J5" s="361"/>
      <c r="K5" s="362"/>
      <c r="L5" s="362"/>
      <c r="M5" s="362"/>
      <c r="N5" s="362"/>
      <c r="O5" s="362"/>
      <c r="P5" s="362"/>
      <c r="Q5" s="362"/>
      <c r="R5" s="362"/>
      <c r="S5" s="218"/>
      <c r="T5" s="218"/>
      <c r="U5" s="25"/>
      <c r="V5" s="25"/>
      <c r="W5" s="25"/>
      <c r="X5" s="25"/>
      <c r="Y5" s="361"/>
      <c r="Z5" s="362"/>
      <c r="AA5" s="362"/>
      <c r="AB5" s="362"/>
      <c r="AC5" s="362"/>
      <c r="AD5" s="362"/>
      <c r="AE5" s="362"/>
      <c r="AF5" s="362"/>
      <c r="AG5" s="362"/>
    </row>
    <row r="6" spans="1:33">
      <c r="A6" s="115"/>
      <c r="B6" s="219" t="s">
        <v>208</v>
      </c>
      <c r="C6" s="220"/>
      <c r="D6" s="221"/>
      <c r="E6" s="221"/>
      <c r="F6" s="220"/>
      <c r="G6" s="220"/>
      <c r="H6" s="220"/>
      <c r="I6" s="220"/>
      <c r="J6" s="222"/>
      <c r="K6" s="223"/>
      <c r="L6" s="223"/>
      <c r="M6" s="223"/>
      <c r="N6" s="223"/>
      <c r="O6" s="223"/>
      <c r="P6" s="223"/>
      <c r="Q6" s="223"/>
      <c r="R6" s="223"/>
      <c r="S6" s="221"/>
      <c r="T6" s="221"/>
      <c r="U6" s="220"/>
      <c r="V6" s="220"/>
      <c r="W6" s="220"/>
      <c r="X6" s="220"/>
      <c r="Y6" s="222"/>
      <c r="Z6" s="223"/>
      <c r="AA6" s="223"/>
      <c r="AB6" s="223"/>
      <c r="AC6" s="223"/>
      <c r="AD6" s="223"/>
      <c r="AE6" s="223"/>
      <c r="AF6" s="223"/>
      <c r="AG6" s="223"/>
    </row>
    <row r="7" spans="1:33">
      <c r="A7" s="224"/>
      <c r="B7" s="113">
        <v>1</v>
      </c>
      <c r="C7" s="225" t="s">
        <v>170</v>
      </c>
      <c r="D7" s="159"/>
      <c r="E7" s="22" t="s">
        <v>1</v>
      </c>
      <c r="F7" s="22" t="s">
        <v>1</v>
      </c>
      <c r="G7" s="22" t="s">
        <v>1</v>
      </c>
      <c r="H7" s="22" t="s">
        <v>1</v>
      </c>
      <c r="I7" s="22"/>
      <c r="J7" s="22" t="s">
        <v>1</v>
      </c>
      <c r="K7" s="22" t="s">
        <v>1</v>
      </c>
      <c r="L7" s="22" t="s">
        <v>1</v>
      </c>
      <c r="M7" s="22" t="s">
        <v>1</v>
      </c>
      <c r="N7" s="22" t="s">
        <v>1</v>
      </c>
      <c r="O7" s="22" t="s">
        <v>1</v>
      </c>
      <c r="P7" s="22" t="s">
        <v>1</v>
      </c>
      <c r="Q7" s="22" t="s">
        <v>1</v>
      </c>
      <c r="R7" s="36" t="s">
        <v>1</v>
      </c>
      <c r="S7" s="159"/>
      <c r="T7" s="22" t="s">
        <v>1</v>
      </c>
      <c r="U7" s="22" t="s">
        <v>1</v>
      </c>
      <c r="V7" s="22" t="s">
        <v>1</v>
      </c>
      <c r="W7" s="22" t="s">
        <v>1</v>
      </c>
      <c r="X7" s="22"/>
      <c r="Y7" s="22" t="s">
        <v>1</v>
      </c>
      <c r="Z7" s="22" t="s">
        <v>1</v>
      </c>
      <c r="AA7" s="22" t="s">
        <v>1</v>
      </c>
      <c r="AB7" s="22" t="s">
        <v>1</v>
      </c>
      <c r="AC7" s="22" t="s">
        <v>1</v>
      </c>
      <c r="AD7" s="22" t="s">
        <v>1</v>
      </c>
      <c r="AE7" s="22" t="s">
        <v>1</v>
      </c>
      <c r="AF7" s="22" t="s">
        <v>1</v>
      </c>
      <c r="AG7" s="22" t="s">
        <v>1</v>
      </c>
    </row>
    <row r="8" spans="1:33">
      <c r="A8" s="224"/>
      <c r="B8" s="113">
        <v>2</v>
      </c>
      <c r="C8" s="225" t="s">
        <v>209</v>
      </c>
      <c r="D8" s="22"/>
      <c r="E8" s="22"/>
      <c r="F8" s="22"/>
      <c r="G8" s="22"/>
      <c r="H8" s="22"/>
      <c r="I8" s="22"/>
      <c r="J8" s="22"/>
      <c r="K8" s="22"/>
      <c r="L8" s="22"/>
      <c r="M8" s="22"/>
      <c r="N8" s="22"/>
      <c r="O8" s="22"/>
      <c r="P8" s="22"/>
      <c r="Q8" s="22"/>
      <c r="R8" s="36"/>
      <c r="S8" s="22"/>
      <c r="T8" s="22"/>
      <c r="U8" s="22"/>
      <c r="V8" s="22"/>
      <c r="W8" s="22"/>
      <c r="X8" s="22"/>
      <c r="Y8" s="22"/>
      <c r="Z8" s="22"/>
      <c r="AA8" s="22"/>
      <c r="AB8" s="22"/>
      <c r="AC8" s="22"/>
      <c r="AD8" s="22"/>
      <c r="AE8" s="22"/>
      <c r="AF8" s="22"/>
      <c r="AG8" s="22"/>
    </row>
    <row r="9" spans="1:33">
      <c r="A9" s="224"/>
      <c r="B9" s="113">
        <v>3</v>
      </c>
      <c r="C9" s="225" t="s">
        <v>169</v>
      </c>
      <c r="D9" s="159"/>
      <c r="E9" s="22"/>
      <c r="F9" s="22"/>
      <c r="G9" s="22"/>
      <c r="H9" s="22"/>
      <c r="I9" s="22"/>
      <c r="J9" s="22"/>
      <c r="K9" s="22"/>
      <c r="L9" s="22"/>
      <c r="M9" s="22"/>
      <c r="N9" s="22"/>
      <c r="O9" s="22"/>
      <c r="P9" s="22"/>
      <c r="Q9" s="22"/>
      <c r="R9" s="36"/>
      <c r="S9" s="159"/>
      <c r="T9" s="22"/>
      <c r="U9" s="22"/>
      <c r="V9" s="22"/>
      <c r="W9" s="22"/>
      <c r="X9" s="22"/>
      <c r="Y9" s="22"/>
      <c r="Z9" s="22"/>
      <c r="AA9" s="22"/>
      <c r="AB9" s="22"/>
      <c r="AC9" s="22"/>
      <c r="AD9" s="22"/>
      <c r="AE9" s="22"/>
      <c r="AF9" s="22"/>
      <c r="AG9" s="22"/>
    </row>
    <row r="10" spans="1:33" s="214" customFormat="1" ht="6" customHeight="1">
      <c r="A10" s="226"/>
      <c r="B10" s="227"/>
      <c r="C10" s="228"/>
      <c r="D10" s="229" t="str">
        <f t="shared" ref="D10:R10" si="0">IF(COUNTIF(D7:D9,"A")&gt;=1,"C",IF(COUNTIF(D7:D9,"A")&gt;0,"P"," "))</f>
        <v xml:space="preserve"> </v>
      </c>
      <c r="E10" s="229" t="str">
        <f t="shared" si="0"/>
        <v xml:space="preserve"> </v>
      </c>
      <c r="F10" s="229" t="str">
        <f t="shared" si="0"/>
        <v xml:space="preserve"> </v>
      </c>
      <c r="G10" s="229" t="str">
        <f t="shared" si="0"/>
        <v xml:space="preserve"> </v>
      </c>
      <c r="H10" s="229" t="str">
        <f t="shared" si="0"/>
        <v xml:space="preserve"> </v>
      </c>
      <c r="I10" s="229" t="str">
        <f t="shared" si="0"/>
        <v xml:space="preserve"> </v>
      </c>
      <c r="J10" s="229" t="str">
        <f t="shared" si="0"/>
        <v xml:space="preserve"> </v>
      </c>
      <c r="K10" s="229" t="str">
        <f t="shared" si="0"/>
        <v xml:space="preserve"> </v>
      </c>
      <c r="L10" s="229" t="str">
        <f t="shared" si="0"/>
        <v xml:space="preserve"> </v>
      </c>
      <c r="M10" s="229" t="str">
        <f t="shared" si="0"/>
        <v xml:space="preserve"> </v>
      </c>
      <c r="N10" s="229" t="str">
        <f t="shared" si="0"/>
        <v xml:space="preserve"> </v>
      </c>
      <c r="O10" s="229" t="str">
        <f t="shared" si="0"/>
        <v xml:space="preserve"> </v>
      </c>
      <c r="P10" s="229" t="str">
        <f t="shared" si="0"/>
        <v xml:space="preserve"> </v>
      </c>
      <c r="Q10" s="229" t="str">
        <f t="shared" si="0"/>
        <v xml:space="preserve"> </v>
      </c>
      <c r="R10" s="229" t="str">
        <f t="shared" si="0"/>
        <v xml:space="preserve"> </v>
      </c>
      <c r="S10" s="229" t="str">
        <f t="shared" ref="S10:AG10" si="1">IF(COUNTIF(S7:S9,"A")&gt;=1,"C",IF(COUNTIF(S7:S9,"A")&gt;0,"P"," "))</f>
        <v xml:space="preserve"> </v>
      </c>
      <c r="T10" s="229" t="str">
        <f t="shared" si="1"/>
        <v xml:space="preserve"> </v>
      </c>
      <c r="U10" s="229" t="str">
        <f t="shared" si="1"/>
        <v xml:space="preserve"> </v>
      </c>
      <c r="V10" s="229" t="str">
        <f t="shared" si="1"/>
        <v xml:space="preserve"> </v>
      </c>
      <c r="W10" s="229" t="str">
        <f t="shared" si="1"/>
        <v xml:space="preserve"> </v>
      </c>
      <c r="X10" s="229" t="str">
        <f t="shared" si="1"/>
        <v xml:space="preserve"> </v>
      </c>
      <c r="Y10" s="229" t="str">
        <f t="shared" si="1"/>
        <v xml:space="preserve"> </v>
      </c>
      <c r="Z10" s="229" t="str">
        <f t="shared" si="1"/>
        <v xml:space="preserve"> </v>
      </c>
      <c r="AA10" s="229" t="str">
        <f t="shared" si="1"/>
        <v xml:space="preserve"> </v>
      </c>
      <c r="AB10" s="229" t="str">
        <f t="shared" si="1"/>
        <v xml:space="preserve"> </v>
      </c>
      <c r="AC10" s="229" t="str">
        <f t="shared" si="1"/>
        <v xml:space="preserve"> </v>
      </c>
      <c r="AD10" s="229" t="str">
        <f t="shared" si="1"/>
        <v xml:space="preserve"> </v>
      </c>
      <c r="AE10" s="229" t="str">
        <f t="shared" si="1"/>
        <v xml:space="preserve"> </v>
      </c>
      <c r="AF10" s="229" t="str">
        <f t="shared" si="1"/>
        <v xml:space="preserve"> </v>
      </c>
      <c r="AG10" s="229" t="str">
        <f t="shared" si="1"/>
        <v xml:space="preserve"> </v>
      </c>
    </row>
    <row r="11" spans="1:33">
      <c r="A11" s="3"/>
      <c r="B11" s="219" t="s">
        <v>210</v>
      </c>
      <c r="C11" s="220"/>
      <c r="D11" s="221"/>
      <c r="E11" s="221"/>
      <c r="F11" s="220"/>
      <c r="G11" s="220"/>
      <c r="H11" s="220"/>
      <c r="I11" s="220"/>
      <c r="J11" s="222"/>
      <c r="K11" s="223"/>
      <c r="L11" s="223"/>
      <c r="M11" s="223"/>
      <c r="N11" s="223"/>
      <c r="O11" s="223"/>
      <c r="P11" s="223"/>
      <c r="Q11" s="223"/>
      <c r="R11" s="223"/>
      <c r="S11" s="221"/>
      <c r="T11" s="221"/>
      <c r="U11" s="220"/>
      <c r="V11" s="220"/>
      <c r="W11" s="220"/>
      <c r="X11" s="220"/>
      <c r="Y11" s="222"/>
      <c r="Z11" s="223"/>
      <c r="AA11" s="223"/>
      <c r="AB11" s="223"/>
      <c r="AC11" s="223"/>
      <c r="AD11" s="223"/>
      <c r="AE11" s="223"/>
      <c r="AF11" s="223"/>
      <c r="AG11" s="223"/>
    </row>
    <row r="12" spans="1:33">
      <c r="A12" s="3"/>
      <c r="B12" s="113">
        <v>1</v>
      </c>
      <c r="C12" s="225" t="s">
        <v>171</v>
      </c>
      <c r="D12" s="159"/>
      <c r="E12" s="22" t="s">
        <v>1</v>
      </c>
      <c r="F12" s="22" t="s">
        <v>1</v>
      </c>
      <c r="G12" s="22" t="s">
        <v>1</v>
      </c>
      <c r="H12" s="22" t="s">
        <v>1</v>
      </c>
      <c r="I12" s="22"/>
      <c r="J12" s="22" t="s">
        <v>1</v>
      </c>
      <c r="K12" s="22" t="s">
        <v>1</v>
      </c>
      <c r="L12" s="22" t="s">
        <v>1</v>
      </c>
      <c r="M12" s="22" t="s">
        <v>1</v>
      </c>
      <c r="N12" s="22" t="s">
        <v>1</v>
      </c>
      <c r="O12" s="22" t="s">
        <v>1</v>
      </c>
      <c r="P12" s="22" t="s">
        <v>1</v>
      </c>
      <c r="Q12" s="22" t="s">
        <v>1</v>
      </c>
      <c r="R12" s="36" t="s">
        <v>1</v>
      </c>
      <c r="S12" s="159"/>
      <c r="T12" s="22" t="s">
        <v>1</v>
      </c>
      <c r="U12" s="22" t="s">
        <v>1</v>
      </c>
      <c r="V12" s="22" t="s">
        <v>1</v>
      </c>
      <c r="W12" s="22" t="s">
        <v>1</v>
      </c>
      <c r="X12" s="22"/>
      <c r="Y12" s="22" t="s">
        <v>1</v>
      </c>
      <c r="Z12" s="22" t="s">
        <v>1</v>
      </c>
      <c r="AA12" s="22" t="s">
        <v>1</v>
      </c>
      <c r="AB12" s="22" t="s">
        <v>1</v>
      </c>
      <c r="AC12" s="22" t="s">
        <v>1</v>
      </c>
      <c r="AD12" s="22" t="s">
        <v>1</v>
      </c>
      <c r="AE12" s="22" t="s">
        <v>1</v>
      </c>
      <c r="AF12" s="22" t="s">
        <v>1</v>
      </c>
      <c r="AG12" s="22" t="s">
        <v>1</v>
      </c>
    </row>
    <row r="13" spans="1:33">
      <c r="A13" s="3"/>
      <c r="B13" s="113">
        <v>2</v>
      </c>
      <c r="C13" s="225" t="s">
        <v>172</v>
      </c>
      <c r="D13" s="159"/>
      <c r="E13" s="22"/>
      <c r="F13" s="22"/>
      <c r="G13" s="22"/>
      <c r="H13" s="22"/>
      <c r="I13" s="22"/>
      <c r="J13" s="22"/>
      <c r="K13" s="22"/>
      <c r="L13" s="22"/>
      <c r="M13" s="22"/>
      <c r="N13" s="22"/>
      <c r="O13" s="22"/>
      <c r="P13" s="22"/>
      <c r="Q13" s="22"/>
      <c r="R13" s="36"/>
      <c r="S13" s="159"/>
      <c r="T13" s="22"/>
      <c r="U13" s="22"/>
      <c r="V13" s="22"/>
      <c r="W13" s="22"/>
      <c r="X13" s="22"/>
      <c r="Y13" s="22"/>
      <c r="Z13" s="22"/>
      <c r="AA13" s="22"/>
      <c r="AB13" s="22"/>
      <c r="AC13" s="22"/>
      <c r="AD13" s="22"/>
      <c r="AE13" s="22"/>
      <c r="AF13" s="22"/>
      <c r="AG13" s="22"/>
    </row>
    <row r="14" spans="1:33">
      <c r="A14" s="3"/>
      <c r="B14" s="113">
        <v>3</v>
      </c>
      <c r="C14" s="225" t="s">
        <v>173</v>
      </c>
      <c r="D14" s="159"/>
      <c r="E14" s="22"/>
      <c r="F14" s="22"/>
      <c r="G14" s="22"/>
      <c r="H14" s="22"/>
      <c r="I14" s="22"/>
      <c r="J14" s="22"/>
      <c r="K14" s="22"/>
      <c r="L14" s="22"/>
      <c r="M14" s="22"/>
      <c r="N14" s="22"/>
      <c r="O14" s="22"/>
      <c r="P14" s="22"/>
      <c r="Q14" s="22"/>
      <c r="R14" s="36"/>
      <c r="S14" s="159"/>
      <c r="T14" s="22"/>
      <c r="U14" s="22"/>
      <c r="V14" s="22"/>
      <c r="W14" s="22"/>
      <c r="X14" s="22"/>
      <c r="Y14" s="22"/>
      <c r="Z14" s="22"/>
      <c r="AA14" s="22"/>
      <c r="AB14" s="22"/>
      <c r="AC14" s="22"/>
      <c r="AD14" s="22"/>
      <c r="AE14" s="22"/>
      <c r="AF14" s="22"/>
      <c r="AG14" s="22"/>
    </row>
    <row r="15" spans="1:33" s="214" customFormat="1" ht="6" customHeight="1">
      <c r="A15" s="226"/>
      <c r="B15" s="226"/>
      <c r="C15" s="226"/>
      <c r="D15" s="229" t="str">
        <f t="shared" ref="D15:R15" si="2">IF(COUNTIF(D12:D14,"A")&gt;=1,"C",IF(COUNTIF(D12:D14,"A")&gt;0,"P"," "))</f>
        <v xml:space="preserve"> </v>
      </c>
      <c r="E15" s="229" t="str">
        <f t="shared" si="2"/>
        <v xml:space="preserve"> </v>
      </c>
      <c r="F15" s="229" t="str">
        <f t="shared" si="2"/>
        <v xml:space="preserve"> </v>
      </c>
      <c r="G15" s="229" t="str">
        <f t="shared" si="2"/>
        <v xml:space="preserve"> </v>
      </c>
      <c r="H15" s="229" t="str">
        <f t="shared" si="2"/>
        <v xml:space="preserve"> </v>
      </c>
      <c r="I15" s="229" t="str">
        <f t="shared" si="2"/>
        <v xml:space="preserve"> </v>
      </c>
      <c r="J15" s="229" t="str">
        <f t="shared" si="2"/>
        <v xml:space="preserve"> </v>
      </c>
      <c r="K15" s="229" t="str">
        <f t="shared" si="2"/>
        <v xml:space="preserve"> </v>
      </c>
      <c r="L15" s="229" t="str">
        <f t="shared" si="2"/>
        <v xml:space="preserve"> </v>
      </c>
      <c r="M15" s="229" t="str">
        <f t="shared" si="2"/>
        <v xml:space="preserve"> </v>
      </c>
      <c r="N15" s="229" t="str">
        <f t="shared" si="2"/>
        <v xml:space="preserve"> </v>
      </c>
      <c r="O15" s="229" t="str">
        <f t="shared" si="2"/>
        <v xml:space="preserve"> </v>
      </c>
      <c r="P15" s="229" t="str">
        <f t="shared" si="2"/>
        <v xml:space="preserve"> </v>
      </c>
      <c r="Q15" s="229" t="str">
        <f t="shared" si="2"/>
        <v xml:space="preserve"> </v>
      </c>
      <c r="R15" s="229" t="str">
        <f t="shared" si="2"/>
        <v xml:space="preserve"> </v>
      </c>
      <c r="S15" s="229" t="str">
        <f t="shared" ref="S15:AG15" si="3">IF(COUNTIF(S12:S14,"A")&gt;=1,"C",IF(COUNTIF(S12:S14,"A")&gt;0,"P"," "))</f>
        <v xml:space="preserve"> </v>
      </c>
      <c r="T15" s="229" t="str">
        <f t="shared" si="3"/>
        <v xml:space="preserve"> </v>
      </c>
      <c r="U15" s="229" t="str">
        <f t="shared" si="3"/>
        <v xml:space="preserve"> </v>
      </c>
      <c r="V15" s="229" t="str">
        <f t="shared" si="3"/>
        <v xml:space="preserve"> </v>
      </c>
      <c r="W15" s="229" t="str">
        <f t="shared" si="3"/>
        <v xml:space="preserve"> </v>
      </c>
      <c r="X15" s="229" t="str">
        <f t="shared" si="3"/>
        <v xml:space="preserve"> </v>
      </c>
      <c r="Y15" s="229" t="str">
        <f t="shared" si="3"/>
        <v xml:space="preserve"> </v>
      </c>
      <c r="Z15" s="229" t="str">
        <f t="shared" si="3"/>
        <v xml:space="preserve"> </v>
      </c>
      <c r="AA15" s="229" t="str">
        <f t="shared" si="3"/>
        <v xml:space="preserve"> </v>
      </c>
      <c r="AB15" s="229" t="str">
        <f t="shared" si="3"/>
        <v xml:space="preserve"> </v>
      </c>
      <c r="AC15" s="229" t="str">
        <f t="shared" si="3"/>
        <v xml:space="preserve"> </v>
      </c>
      <c r="AD15" s="229" t="str">
        <f t="shared" si="3"/>
        <v xml:space="preserve"> </v>
      </c>
      <c r="AE15" s="229" t="str">
        <f t="shared" si="3"/>
        <v xml:space="preserve"> </v>
      </c>
      <c r="AF15" s="229" t="str">
        <f t="shared" si="3"/>
        <v xml:space="preserve"> </v>
      </c>
      <c r="AG15" s="229" t="str">
        <f t="shared" si="3"/>
        <v xml:space="preserve"> </v>
      </c>
    </row>
    <row r="16" spans="1:33">
      <c r="A16" s="3"/>
      <c r="B16" s="113"/>
      <c r="C16" s="225" t="s">
        <v>174</v>
      </c>
      <c r="D16" s="159"/>
      <c r="E16" s="22"/>
      <c r="F16" s="22"/>
      <c r="G16" s="22"/>
      <c r="H16" s="22"/>
      <c r="I16" s="22"/>
      <c r="J16" s="22"/>
      <c r="K16" s="22"/>
      <c r="L16" s="22"/>
      <c r="M16" s="22"/>
      <c r="N16" s="22"/>
      <c r="O16" s="22"/>
      <c r="P16" s="22"/>
      <c r="Q16" s="22"/>
      <c r="R16" s="36"/>
      <c r="S16" s="159"/>
      <c r="T16" s="22"/>
      <c r="U16" s="22"/>
      <c r="V16" s="22"/>
      <c r="W16" s="22"/>
      <c r="X16" s="22"/>
      <c r="Y16" s="22"/>
      <c r="Z16" s="22"/>
      <c r="AA16" s="22"/>
      <c r="AB16" s="22"/>
      <c r="AC16" s="22"/>
      <c r="AD16" s="22"/>
      <c r="AE16" s="22"/>
      <c r="AF16" s="22"/>
      <c r="AG16" s="22"/>
    </row>
    <row r="17" spans="1:33" s="214" customFormat="1" ht="6" customHeight="1" thickBot="1">
      <c r="A17" s="226"/>
      <c r="B17" s="230"/>
      <c r="C17" s="231"/>
      <c r="D17" s="229" t="str">
        <f>IF(COUNTIF(D16:D16,"A")=1,"C",IF(COUNTIF(D16:D16,"A")&gt;0,"P"," "))</f>
        <v xml:space="preserve"> </v>
      </c>
      <c r="E17" s="229" t="str">
        <f t="shared" ref="E17:R17" si="4">IF(COUNTIF(E16:E16,"A")=1,"C",IF(COUNTIF(E16:E16,"A")&gt;0,"P"," "))</f>
        <v xml:space="preserve"> </v>
      </c>
      <c r="F17" s="229" t="str">
        <f t="shared" si="4"/>
        <v xml:space="preserve"> </v>
      </c>
      <c r="G17" s="229" t="str">
        <f t="shared" si="4"/>
        <v xml:space="preserve"> </v>
      </c>
      <c r="H17" s="229" t="str">
        <f t="shared" si="4"/>
        <v xml:space="preserve"> </v>
      </c>
      <c r="I17" s="229" t="str">
        <f t="shared" si="4"/>
        <v xml:space="preserve"> </v>
      </c>
      <c r="J17" s="229" t="str">
        <f t="shared" si="4"/>
        <v xml:space="preserve"> </v>
      </c>
      <c r="K17" s="229" t="str">
        <f t="shared" si="4"/>
        <v xml:space="preserve"> </v>
      </c>
      <c r="L17" s="229" t="str">
        <f t="shared" si="4"/>
        <v xml:space="preserve"> </v>
      </c>
      <c r="M17" s="229" t="str">
        <f t="shared" si="4"/>
        <v xml:space="preserve"> </v>
      </c>
      <c r="N17" s="229" t="str">
        <f t="shared" si="4"/>
        <v xml:space="preserve"> </v>
      </c>
      <c r="O17" s="229" t="str">
        <f t="shared" si="4"/>
        <v xml:space="preserve"> </v>
      </c>
      <c r="P17" s="229" t="str">
        <f t="shared" si="4"/>
        <v xml:space="preserve"> </v>
      </c>
      <c r="Q17" s="229" t="str">
        <f t="shared" si="4"/>
        <v xml:space="preserve"> </v>
      </c>
      <c r="R17" s="229" t="str">
        <f t="shared" si="4"/>
        <v xml:space="preserve"> </v>
      </c>
      <c r="S17" s="229" t="str">
        <f>IF(COUNTIF(S16:S16,"A")=1,"C",IF(COUNTIF(S16:S16,"A")&gt;0,"P"," "))</f>
        <v xml:space="preserve"> </v>
      </c>
      <c r="T17" s="229" t="str">
        <f t="shared" ref="T17:AG17" si="5">IF(COUNTIF(T16:T16,"A")=1,"C",IF(COUNTIF(T16:T16,"A")&gt;0,"P"," "))</f>
        <v xml:space="preserve"> </v>
      </c>
      <c r="U17" s="229" t="str">
        <f t="shared" si="5"/>
        <v xml:space="preserve"> </v>
      </c>
      <c r="V17" s="229" t="str">
        <f t="shared" si="5"/>
        <v xml:space="preserve"> </v>
      </c>
      <c r="W17" s="229" t="str">
        <f t="shared" si="5"/>
        <v xml:space="preserve"> </v>
      </c>
      <c r="X17" s="229" t="str">
        <f t="shared" si="5"/>
        <v xml:space="preserve"> </v>
      </c>
      <c r="Y17" s="229" t="str">
        <f t="shared" si="5"/>
        <v xml:space="preserve"> </v>
      </c>
      <c r="Z17" s="229" t="str">
        <f t="shared" si="5"/>
        <v xml:space="preserve"> </v>
      </c>
      <c r="AA17" s="229" t="str">
        <f t="shared" si="5"/>
        <v xml:space="preserve"> </v>
      </c>
      <c r="AB17" s="229" t="str">
        <f t="shared" si="5"/>
        <v xml:space="preserve"> </v>
      </c>
      <c r="AC17" s="229" t="str">
        <f t="shared" si="5"/>
        <v xml:space="preserve"> </v>
      </c>
      <c r="AD17" s="229" t="str">
        <f t="shared" si="5"/>
        <v xml:space="preserve"> </v>
      </c>
      <c r="AE17" s="229" t="str">
        <f t="shared" si="5"/>
        <v xml:space="preserve"> </v>
      </c>
      <c r="AF17" s="229" t="str">
        <f t="shared" si="5"/>
        <v xml:space="preserve"> </v>
      </c>
      <c r="AG17" s="229" t="str">
        <f t="shared" si="5"/>
        <v xml:space="preserve"> </v>
      </c>
    </row>
    <row r="18" spans="1:33" ht="13.5" thickBot="1">
      <c r="A18" s="3"/>
      <c r="B18" s="3"/>
      <c r="C18" s="198" t="s">
        <v>54</v>
      </c>
      <c r="D18" s="114" t="str">
        <f t="shared" ref="D18:R18" si="6">IF(COUNTIF(D7:D17,"C")=3,"C",IF(COUNTIF(D7:D17,"C")&gt;0,"P"," "))</f>
        <v xml:space="preserve"> </v>
      </c>
      <c r="E18" s="114" t="str">
        <f t="shared" si="6"/>
        <v xml:space="preserve"> </v>
      </c>
      <c r="F18" s="114" t="str">
        <f t="shared" si="6"/>
        <v xml:space="preserve"> </v>
      </c>
      <c r="G18" s="114" t="str">
        <f t="shared" si="6"/>
        <v xml:space="preserve"> </v>
      </c>
      <c r="H18" s="114" t="str">
        <f t="shared" si="6"/>
        <v xml:space="preserve"> </v>
      </c>
      <c r="I18" s="114" t="str">
        <f t="shared" si="6"/>
        <v xml:space="preserve"> </v>
      </c>
      <c r="J18" s="114" t="str">
        <f t="shared" si="6"/>
        <v xml:space="preserve"> </v>
      </c>
      <c r="K18" s="114" t="str">
        <f t="shared" si="6"/>
        <v xml:space="preserve"> </v>
      </c>
      <c r="L18" s="114" t="str">
        <f t="shared" si="6"/>
        <v xml:space="preserve"> </v>
      </c>
      <c r="M18" s="114" t="str">
        <f t="shared" si="6"/>
        <v xml:space="preserve"> </v>
      </c>
      <c r="N18" s="114" t="str">
        <f t="shared" si="6"/>
        <v xml:space="preserve"> </v>
      </c>
      <c r="O18" s="114" t="str">
        <f t="shared" si="6"/>
        <v xml:space="preserve"> </v>
      </c>
      <c r="P18" s="114" t="str">
        <f t="shared" si="6"/>
        <v xml:space="preserve"> </v>
      </c>
      <c r="Q18" s="114" t="str">
        <f t="shared" si="6"/>
        <v xml:space="preserve"> </v>
      </c>
      <c r="R18" s="114" t="str">
        <f t="shared" si="6"/>
        <v xml:space="preserve"> </v>
      </c>
      <c r="S18" s="114" t="str">
        <f t="shared" ref="S18:AG18" si="7">IF(COUNTIF(S7:S17,"C")=3,"C",IF(COUNTIF(S7:S17,"C")&gt;0,"P"," "))</f>
        <v xml:space="preserve"> </v>
      </c>
      <c r="T18" s="114" t="str">
        <f t="shared" si="7"/>
        <v xml:space="preserve"> </v>
      </c>
      <c r="U18" s="114" t="str">
        <f t="shared" si="7"/>
        <v xml:space="preserve"> </v>
      </c>
      <c r="V18" s="114" t="str">
        <f t="shared" si="7"/>
        <v xml:space="preserve"> </v>
      </c>
      <c r="W18" s="114" t="str">
        <f t="shared" si="7"/>
        <v xml:space="preserve"> </v>
      </c>
      <c r="X18" s="114" t="str">
        <f t="shared" si="7"/>
        <v xml:space="preserve"> </v>
      </c>
      <c r="Y18" s="114" t="str">
        <f t="shared" si="7"/>
        <v xml:space="preserve"> </v>
      </c>
      <c r="Z18" s="114" t="str">
        <f t="shared" si="7"/>
        <v xml:space="preserve"> </v>
      </c>
      <c r="AA18" s="114" t="str">
        <f t="shared" si="7"/>
        <v xml:space="preserve"> </v>
      </c>
      <c r="AB18" s="114" t="str">
        <f t="shared" si="7"/>
        <v xml:space="preserve"> </v>
      </c>
      <c r="AC18" s="114" t="str">
        <f t="shared" si="7"/>
        <v xml:space="preserve"> </v>
      </c>
      <c r="AD18" s="114" t="str">
        <f t="shared" si="7"/>
        <v xml:space="preserve"> </v>
      </c>
      <c r="AE18" s="114" t="str">
        <f t="shared" si="7"/>
        <v xml:space="preserve"> </v>
      </c>
      <c r="AF18" s="114" t="str">
        <f t="shared" si="7"/>
        <v xml:space="preserve"> </v>
      </c>
      <c r="AG18" s="114" t="str">
        <f t="shared" si="7"/>
        <v xml:space="preserve"> </v>
      </c>
    </row>
  </sheetData>
  <sheetProtection password="C45A" sheet="1" objects="1" scenarios="1" selectLockedCells="1"/>
  <mergeCells count="34">
    <mergeCell ref="Y5:AG5"/>
    <mergeCell ref="AC1:AC4"/>
    <mergeCell ref="AD1:AD4"/>
    <mergeCell ref="AE1:AE4"/>
    <mergeCell ref="AF1:AF4"/>
    <mergeCell ref="AG1:AG4"/>
    <mergeCell ref="X1:X4"/>
    <mergeCell ref="Y1:Y4"/>
    <mergeCell ref="Z1:Z4"/>
    <mergeCell ref="AA1:AA4"/>
    <mergeCell ref="AB1:AB4"/>
    <mergeCell ref="S1:S4"/>
    <mergeCell ref="T1:T4"/>
    <mergeCell ref="U1:U4"/>
    <mergeCell ref="V1:V4"/>
    <mergeCell ref="W1:W4"/>
    <mergeCell ref="F1:F4"/>
    <mergeCell ref="J1:J4"/>
    <mergeCell ref="K1:K4"/>
    <mergeCell ref="L1:L4"/>
    <mergeCell ref="A3:C3"/>
    <mergeCell ref="A4:C4"/>
    <mergeCell ref="G1:G4"/>
    <mergeCell ref="H1:H4"/>
    <mergeCell ref="I1:I4"/>
    <mergeCell ref="D1:D4"/>
    <mergeCell ref="E1:E4"/>
    <mergeCell ref="J5:R5"/>
    <mergeCell ref="O1:O4"/>
    <mergeCell ref="P1:P4"/>
    <mergeCell ref="M1:M4"/>
    <mergeCell ref="N1:N4"/>
    <mergeCell ref="Q1:Q4"/>
    <mergeCell ref="R1:R4"/>
  </mergeCells>
  <phoneticPr fontId="7" type="noConversion"/>
  <pageMargins left="0.75" right="0.75" top="1" bottom="0.5" header="0.25" footer="0.25"/>
  <pageSetup scale="82" orientation="landscape" horizontalDpi="300" verticalDpi="300" r:id="rId1"/>
  <headerFooter alignWithMargins="0">
    <oddHeader>&amp;C&amp;"Arial,Bold"&amp;14DaisyTrax
&amp;12Bridging page - &amp;D</oddHeader>
  </headerFooter>
  <drawing r:id="rId2"/>
  <legacyDrawing r:id="rId3"/>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9" enableFormatConditionsCalculation="0">
    <tabColor indexed="51"/>
    <pageSetUpPr fitToPage="1"/>
  </sheetPr>
  <dimension ref="A1:AG43"/>
  <sheetViews>
    <sheetView showGridLines="0" workbookViewId="0">
      <pane ySplit="5" topLeftCell="A6" activePane="bottomLeft" state="frozen"/>
      <selection pane="bottomLeft" activeCell="D6" sqref="D6"/>
    </sheetView>
  </sheetViews>
  <sheetFormatPr defaultRowHeight="12.75"/>
  <cols>
    <col min="1" max="1" width="9.7109375" style="101" customWidth="1"/>
    <col min="2" max="2" width="2.5703125" customWidth="1"/>
    <col min="3" max="3" width="29" bestFit="1" customWidth="1"/>
    <col min="4" max="18" width="3.28515625" style="56" customWidth="1"/>
    <col min="19" max="33" width="3.28515625" style="292" customWidth="1"/>
  </cols>
  <sheetData>
    <row r="1" spans="1:33" ht="12.75" customHeight="1">
      <c r="A1" s="100"/>
      <c r="B1" s="118" t="s">
        <v>55</v>
      </c>
      <c r="C1" s="119">
        <f>Instructions!E3</f>
        <v>0</v>
      </c>
      <c r="D1" s="325" t="str">
        <f ca="1">'Daisy 1'!$A1</f>
        <v>Daisy 1</v>
      </c>
      <c r="E1" s="325" t="str">
        <f ca="1">'Daisy 2'!$A1</f>
        <v>Daisy 2</v>
      </c>
      <c r="F1" s="325" t="str">
        <f ca="1">'Daisy 3'!$A1</f>
        <v>Daisy 3</v>
      </c>
      <c r="G1" s="325" t="str">
        <f ca="1">'Daisy 4'!$A1</f>
        <v>Daisy 4</v>
      </c>
      <c r="H1" s="325" t="str">
        <f ca="1">'Daisy 5'!$A1</f>
        <v>Daisy 5</v>
      </c>
      <c r="I1" s="325" t="str">
        <f ca="1">'Daisy 6'!$A1</f>
        <v>Daisy 6</v>
      </c>
      <c r="J1" s="325" t="str">
        <f ca="1">'Daisy 7'!$A1</f>
        <v>Daisy 7</v>
      </c>
      <c r="K1" s="325" t="str">
        <f ca="1">'Daisy 8'!$A1</f>
        <v>Daisy 8</v>
      </c>
      <c r="L1" s="325" t="str">
        <f ca="1">'Daisy 9'!$A1</f>
        <v>Daisy 9</v>
      </c>
      <c r="M1" s="325" t="str">
        <f ca="1">'Daisy 10'!$A1</f>
        <v>Daisy 10</v>
      </c>
      <c r="N1" s="325" t="str">
        <f ca="1">'Daisy 11'!$A1</f>
        <v>Daisy 11</v>
      </c>
      <c r="O1" s="325" t="str">
        <f ca="1">'Daisy 12'!$A1</f>
        <v>Daisy 12</v>
      </c>
      <c r="P1" s="325" t="str">
        <f ca="1">'Daisy 13'!$A1</f>
        <v>Daisy 13</v>
      </c>
      <c r="Q1" s="325" t="str">
        <f ca="1">'Daisy 14'!$A1</f>
        <v>Daisy 14</v>
      </c>
      <c r="R1" s="325" t="str">
        <f ca="1">'Daisy 15'!$A1</f>
        <v>Daisy 15</v>
      </c>
      <c r="S1" s="325" t="str">
        <f ca="1">'Daisy 16'!$A1</f>
        <v>Daisy 16</v>
      </c>
      <c r="T1" s="325" t="str">
        <f ca="1">'Daisy 17'!$A1</f>
        <v>Daisy 17</v>
      </c>
      <c r="U1" s="325" t="str">
        <f ca="1">'Daisy 18'!$A1</f>
        <v>Daisy 18</v>
      </c>
      <c r="V1" s="325" t="str">
        <f ca="1">'Daisy 19'!$A1</f>
        <v>Daisy 19</v>
      </c>
      <c r="W1" s="325" t="str">
        <f ca="1">'Daisy 20'!$A1</f>
        <v>Daisy 20</v>
      </c>
      <c r="X1" s="325" t="str">
        <f ca="1">'Daisy 21'!$A1</f>
        <v>Daisy 21</v>
      </c>
      <c r="Y1" s="325" t="str">
        <f ca="1">'Daisy 22'!$A1</f>
        <v>Daisy 22</v>
      </c>
      <c r="Z1" s="325" t="str">
        <f ca="1">'Daisy 23'!$A1</f>
        <v>Daisy 23</v>
      </c>
      <c r="AA1" s="325" t="str">
        <f ca="1">'Daisy 24'!$A1</f>
        <v>Daisy 24</v>
      </c>
      <c r="AB1" s="325" t="str">
        <f ca="1">'Daisy 25'!$A1</f>
        <v>Daisy 25</v>
      </c>
      <c r="AC1" s="325" t="str">
        <f ca="1">'Daisy 26'!$A1</f>
        <v>Daisy 26</v>
      </c>
      <c r="AD1" s="325" t="str">
        <f ca="1">'Daisy 27'!$A1</f>
        <v>Daisy 27</v>
      </c>
      <c r="AE1" s="325" t="str">
        <f ca="1">'Daisy 28'!$A1</f>
        <v>Daisy 28</v>
      </c>
      <c r="AF1" s="325" t="str">
        <f ca="1">'Daisy 29'!$A1</f>
        <v>Daisy 29</v>
      </c>
      <c r="AG1" s="325" t="str">
        <f ca="1">'Daisy 30'!$A1</f>
        <v>Daisy 30</v>
      </c>
    </row>
    <row r="2" spans="1:33" ht="15">
      <c r="A2" s="100"/>
      <c r="B2" s="120" t="s">
        <v>42</v>
      </c>
      <c r="C2" s="121">
        <f>Instructions!E5</f>
        <v>0</v>
      </c>
      <c r="D2" s="325"/>
      <c r="E2" s="325"/>
      <c r="F2" s="325"/>
      <c r="G2" s="325"/>
      <c r="H2" s="325"/>
      <c r="I2" s="325"/>
      <c r="J2" s="325"/>
      <c r="K2" s="325"/>
      <c r="L2" s="325"/>
      <c r="M2" s="325"/>
      <c r="N2" s="325"/>
      <c r="O2" s="325"/>
      <c r="P2" s="325"/>
      <c r="Q2" s="325"/>
      <c r="R2" s="325"/>
      <c r="S2" s="325"/>
      <c r="T2" s="325"/>
      <c r="U2" s="325"/>
      <c r="V2" s="325"/>
      <c r="W2" s="325"/>
      <c r="X2" s="325"/>
      <c r="Y2" s="325"/>
      <c r="Z2" s="325"/>
      <c r="AA2" s="325"/>
      <c r="AB2" s="325"/>
      <c r="AC2" s="325"/>
      <c r="AD2" s="325"/>
      <c r="AE2" s="325"/>
      <c r="AF2" s="325"/>
      <c r="AG2" s="325"/>
    </row>
    <row r="3" spans="1:33">
      <c r="A3" s="100"/>
      <c r="B3" s="3"/>
      <c r="C3" s="283"/>
      <c r="D3" s="325"/>
      <c r="E3" s="325"/>
      <c r="F3" s="325"/>
      <c r="G3" s="325"/>
      <c r="H3" s="325"/>
      <c r="I3" s="325"/>
      <c r="J3" s="325"/>
      <c r="K3" s="325"/>
      <c r="L3" s="325"/>
      <c r="M3" s="325"/>
      <c r="N3" s="325"/>
      <c r="O3" s="325"/>
      <c r="P3" s="325"/>
      <c r="Q3" s="325"/>
      <c r="R3" s="325"/>
      <c r="S3" s="325"/>
      <c r="T3" s="325"/>
      <c r="U3" s="325"/>
      <c r="V3" s="325"/>
      <c r="W3" s="325"/>
      <c r="X3" s="325"/>
      <c r="Y3" s="325"/>
      <c r="Z3" s="325"/>
      <c r="AA3" s="325"/>
      <c r="AB3" s="325"/>
      <c r="AC3" s="325"/>
      <c r="AD3" s="325"/>
      <c r="AE3" s="325"/>
      <c r="AF3" s="325"/>
      <c r="AG3" s="325"/>
    </row>
    <row r="4" spans="1:33">
      <c r="A4" s="100"/>
      <c r="B4" s="365" t="s">
        <v>119</v>
      </c>
      <c r="C4" s="366"/>
      <c r="D4" s="326"/>
      <c r="E4" s="326"/>
      <c r="F4" s="326"/>
      <c r="G4" s="326"/>
      <c r="H4" s="326"/>
      <c r="I4" s="326"/>
      <c r="J4" s="326"/>
      <c r="K4" s="326"/>
      <c r="L4" s="326"/>
      <c r="M4" s="326"/>
      <c r="N4" s="326"/>
      <c r="O4" s="326"/>
      <c r="P4" s="326"/>
      <c r="Q4" s="326"/>
      <c r="R4" s="326"/>
      <c r="S4" s="326"/>
      <c r="T4" s="326"/>
      <c r="U4" s="326"/>
      <c r="V4" s="326"/>
      <c r="W4" s="326"/>
      <c r="X4" s="326"/>
      <c r="Y4" s="326"/>
      <c r="Z4" s="326"/>
      <c r="AA4" s="326"/>
      <c r="AB4" s="326"/>
      <c r="AC4" s="326"/>
      <c r="AD4" s="326"/>
      <c r="AE4" s="326"/>
      <c r="AF4" s="326"/>
      <c r="AG4" s="326"/>
    </row>
    <row r="5" spans="1:33">
      <c r="A5" s="100"/>
      <c r="B5" s="26" t="s">
        <v>155</v>
      </c>
      <c r="C5" s="235"/>
      <c r="D5" s="7" t="s">
        <v>203</v>
      </c>
      <c r="E5" s="236"/>
      <c r="F5" s="236"/>
      <c r="G5" s="236"/>
      <c r="H5" s="236"/>
      <c r="I5" s="236"/>
      <c r="J5" s="236"/>
      <c r="K5" s="236"/>
      <c r="L5" s="236"/>
      <c r="M5" s="236"/>
      <c r="N5" s="237"/>
      <c r="O5" s="236"/>
      <c r="P5" s="236"/>
      <c r="Q5" s="236"/>
      <c r="R5" s="236"/>
      <c r="S5" s="7"/>
      <c r="T5" s="236"/>
      <c r="U5" s="236"/>
      <c r="V5" s="236"/>
      <c r="W5" s="236"/>
      <c r="X5" s="236"/>
      <c r="Y5" s="236"/>
      <c r="Z5" s="236"/>
      <c r="AA5" s="236"/>
      <c r="AB5" s="236"/>
      <c r="AC5" s="237"/>
      <c r="AD5" s="236"/>
      <c r="AE5" s="236"/>
      <c r="AF5" s="236"/>
      <c r="AG5" s="236"/>
    </row>
    <row r="6" spans="1:33">
      <c r="A6" s="100"/>
      <c r="B6" s="3"/>
      <c r="C6" s="208" t="s">
        <v>159</v>
      </c>
      <c r="D6" s="158"/>
      <c r="E6" s="158"/>
      <c r="F6" s="158"/>
      <c r="G6" s="158"/>
      <c r="H6" s="158"/>
      <c r="I6" s="158"/>
      <c r="J6" s="158"/>
      <c r="K6" s="158"/>
      <c r="L6" s="158"/>
      <c r="M6" s="158"/>
      <c r="N6" s="158"/>
      <c r="O6" s="158"/>
      <c r="P6" s="158"/>
      <c r="Q6" s="158"/>
      <c r="R6" s="158"/>
      <c r="S6" s="158"/>
      <c r="T6" s="158"/>
      <c r="U6" s="158"/>
      <c r="V6" s="158"/>
      <c r="W6" s="158"/>
      <c r="X6" s="158"/>
      <c r="Y6" s="158"/>
      <c r="Z6" s="158"/>
      <c r="AA6" s="158"/>
      <c r="AB6" s="158"/>
      <c r="AC6" s="158"/>
      <c r="AD6" s="158"/>
      <c r="AE6" s="158"/>
      <c r="AF6" s="158"/>
      <c r="AG6" s="158"/>
    </row>
    <row r="7" spans="1:33">
      <c r="A7" s="100"/>
      <c r="B7" s="3"/>
      <c r="C7" s="208" t="s">
        <v>162</v>
      </c>
      <c r="D7" s="158"/>
      <c r="E7" s="158"/>
      <c r="F7" s="158"/>
      <c r="G7" s="158"/>
      <c r="H7" s="158"/>
      <c r="I7" s="158"/>
      <c r="J7" s="158"/>
      <c r="K7" s="158"/>
      <c r="L7" s="158"/>
      <c r="M7" s="158"/>
      <c r="N7" s="158"/>
      <c r="O7" s="158"/>
      <c r="P7" s="158"/>
      <c r="Q7" s="158"/>
      <c r="R7" s="158"/>
      <c r="S7" s="158"/>
      <c r="T7" s="158"/>
      <c r="U7" s="158"/>
      <c r="V7" s="158"/>
      <c r="W7" s="158"/>
      <c r="X7" s="158"/>
      <c r="Y7" s="158"/>
      <c r="Z7" s="158"/>
      <c r="AA7" s="158"/>
      <c r="AB7" s="158"/>
      <c r="AC7" s="158"/>
      <c r="AD7" s="158"/>
      <c r="AE7" s="158"/>
      <c r="AF7" s="158"/>
      <c r="AG7" s="158"/>
    </row>
    <row r="8" spans="1:33" ht="13.5" customHeight="1">
      <c r="A8" s="100"/>
      <c r="B8" s="3"/>
      <c r="C8" s="208" t="s">
        <v>161</v>
      </c>
      <c r="D8" s="158"/>
      <c r="E8" s="158"/>
      <c r="F8" s="158"/>
      <c r="G8" s="158"/>
      <c r="H8" s="158"/>
      <c r="I8" s="158"/>
      <c r="J8" s="158"/>
      <c r="K8" s="158"/>
      <c r="L8" s="158"/>
      <c r="M8" s="158"/>
      <c r="N8" s="158"/>
      <c r="O8" s="158"/>
      <c r="P8" s="158"/>
      <c r="Q8" s="158"/>
      <c r="R8" s="158"/>
      <c r="S8" s="158"/>
      <c r="T8" s="158"/>
      <c r="U8" s="158"/>
      <c r="V8" s="158"/>
      <c r="W8" s="158"/>
      <c r="X8" s="158"/>
      <c r="Y8" s="158"/>
      <c r="Z8" s="158"/>
      <c r="AA8" s="158"/>
      <c r="AB8" s="158"/>
      <c r="AC8" s="158"/>
      <c r="AD8" s="158"/>
      <c r="AE8" s="158"/>
      <c r="AF8" s="158"/>
      <c r="AG8" s="158"/>
    </row>
    <row r="9" spans="1:33" ht="13.5" customHeight="1">
      <c r="A9" s="100"/>
      <c r="B9" s="239"/>
      <c r="C9" s="208" t="s">
        <v>163</v>
      </c>
      <c r="D9" s="158"/>
      <c r="E9" s="158"/>
      <c r="F9" s="158"/>
      <c r="G9" s="158"/>
      <c r="H9" s="158"/>
      <c r="I9" s="158"/>
      <c r="J9" s="158"/>
      <c r="K9" s="158"/>
      <c r="L9" s="158"/>
      <c r="M9" s="158"/>
      <c r="N9" s="158"/>
      <c r="O9" s="158"/>
      <c r="P9" s="158"/>
      <c r="Q9" s="158"/>
      <c r="R9" s="158"/>
      <c r="S9" s="158"/>
      <c r="T9" s="158"/>
      <c r="U9" s="158"/>
      <c r="V9" s="158"/>
      <c r="W9" s="158"/>
      <c r="X9" s="158"/>
      <c r="Y9" s="158"/>
      <c r="Z9" s="158"/>
      <c r="AA9" s="158"/>
      <c r="AB9" s="158"/>
      <c r="AC9" s="158"/>
      <c r="AD9" s="158"/>
      <c r="AE9" s="158"/>
      <c r="AF9" s="158"/>
      <c r="AG9" s="158"/>
    </row>
    <row r="10" spans="1:33" ht="13.5" customHeight="1">
      <c r="A10" s="100"/>
      <c r="B10" s="240"/>
      <c r="C10" s="208" t="s">
        <v>160</v>
      </c>
      <c r="D10" s="158"/>
      <c r="E10" s="158"/>
      <c r="F10" s="158"/>
      <c r="G10" s="158"/>
      <c r="H10" s="158"/>
      <c r="I10" s="158"/>
      <c r="J10" s="158"/>
      <c r="K10" s="158"/>
      <c r="L10" s="158"/>
      <c r="M10" s="158"/>
      <c r="N10" s="158"/>
      <c r="O10" s="158"/>
      <c r="P10" s="158"/>
      <c r="Q10" s="158"/>
      <c r="R10" s="158"/>
      <c r="S10" s="158"/>
      <c r="T10" s="158"/>
      <c r="U10" s="158"/>
      <c r="V10" s="158"/>
      <c r="W10" s="158"/>
      <c r="X10" s="158"/>
      <c r="Y10" s="158"/>
      <c r="Z10" s="158"/>
      <c r="AA10" s="158"/>
      <c r="AB10" s="158"/>
      <c r="AC10" s="158"/>
      <c r="AD10" s="158"/>
      <c r="AE10" s="158"/>
      <c r="AF10" s="158"/>
      <c r="AG10" s="158"/>
    </row>
    <row r="11" spans="1:33" ht="13.5" customHeight="1">
      <c r="A11" s="100"/>
      <c r="B11" s="3"/>
      <c r="C11" s="208" t="s">
        <v>164</v>
      </c>
      <c r="D11" s="158"/>
      <c r="E11" s="158"/>
      <c r="F11" s="158"/>
      <c r="G11" s="158"/>
      <c r="H11" s="158"/>
      <c r="I11" s="158"/>
      <c r="J11" s="158"/>
      <c r="K11" s="158"/>
      <c r="L11" s="158"/>
      <c r="M11" s="158"/>
      <c r="N11" s="158"/>
      <c r="O11" s="158"/>
      <c r="P11" s="158"/>
      <c r="Q11" s="158"/>
      <c r="R11" s="158"/>
      <c r="S11" s="158"/>
      <c r="T11" s="158"/>
      <c r="U11" s="158"/>
      <c r="V11" s="158"/>
      <c r="W11" s="158"/>
      <c r="X11" s="158"/>
      <c r="Y11" s="158"/>
      <c r="Z11" s="158"/>
      <c r="AA11" s="158"/>
      <c r="AB11" s="158"/>
      <c r="AC11" s="158"/>
      <c r="AD11" s="158"/>
      <c r="AE11" s="158"/>
      <c r="AF11" s="158"/>
      <c r="AG11" s="158"/>
    </row>
    <row r="12" spans="1:33" s="73" customFormat="1" ht="13.5" customHeight="1">
      <c r="A12" s="116"/>
      <c r="B12" s="26" t="s">
        <v>156</v>
      </c>
      <c r="C12" s="241"/>
      <c r="D12" s="34"/>
      <c r="E12" s="34"/>
      <c r="F12" s="34"/>
      <c r="G12" s="34"/>
      <c r="H12" s="34"/>
      <c r="I12" s="34"/>
      <c r="J12" s="34"/>
      <c r="K12" s="34"/>
      <c r="L12" s="34"/>
      <c r="M12" s="34"/>
      <c r="N12" s="34"/>
      <c r="O12" s="34"/>
      <c r="P12" s="34"/>
      <c r="Q12" s="34"/>
      <c r="R12" s="34"/>
      <c r="S12" s="34"/>
      <c r="T12" s="34"/>
      <c r="U12" s="34"/>
      <c r="V12" s="34"/>
      <c r="W12" s="34"/>
      <c r="X12" s="34"/>
      <c r="Y12" s="34"/>
      <c r="Z12" s="34"/>
      <c r="AA12" s="34"/>
      <c r="AB12" s="34"/>
      <c r="AC12" s="34"/>
      <c r="AD12" s="34"/>
      <c r="AE12" s="34"/>
      <c r="AF12" s="34"/>
      <c r="AG12" s="34"/>
    </row>
    <row r="13" spans="1:33" ht="13.5" customHeight="1">
      <c r="A13" s="100"/>
      <c r="B13" s="3"/>
      <c r="C13" s="242" t="s">
        <v>165</v>
      </c>
      <c r="D13" s="158"/>
      <c r="E13" s="158"/>
      <c r="F13" s="158"/>
      <c r="G13" s="158"/>
      <c r="H13" s="158"/>
      <c r="I13" s="158"/>
      <c r="J13" s="158"/>
      <c r="K13" s="158"/>
      <c r="L13" s="158"/>
      <c r="M13" s="158"/>
      <c r="N13" s="158"/>
      <c r="O13" s="158"/>
      <c r="P13" s="158"/>
      <c r="Q13" s="158"/>
      <c r="R13" s="158"/>
      <c r="S13" s="158"/>
      <c r="T13" s="158"/>
      <c r="U13" s="158"/>
      <c r="V13" s="158"/>
      <c r="W13" s="158"/>
      <c r="X13" s="158"/>
      <c r="Y13" s="158"/>
      <c r="Z13" s="158"/>
      <c r="AA13" s="158"/>
      <c r="AB13" s="158"/>
      <c r="AC13" s="158"/>
      <c r="AD13" s="158"/>
      <c r="AE13" s="158"/>
      <c r="AF13" s="158"/>
      <c r="AG13" s="158"/>
    </row>
    <row r="14" spans="1:33">
      <c r="A14" s="100"/>
      <c r="B14" s="3"/>
      <c r="C14" s="243" t="s">
        <v>166</v>
      </c>
      <c r="D14" s="158"/>
      <c r="E14" s="158"/>
      <c r="F14" s="158"/>
      <c r="G14" s="158"/>
      <c r="H14" s="158"/>
      <c r="I14" s="158"/>
      <c r="J14" s="158"/>
      <c r="K14" s="158"/>
      <c r="L14" s="158"/>
      <c r="M14" s="158"/>
      <c r="N14" s="158"/>
      <c r="O14" s="158"/>
      <c r="P14" s="158"/>
      <c r="Q14" s="158"/>
      <c r="R14" s="158"/>
      <c r="S14" s="158"/>
      <c r="T14" s="158"/>
      <c r="U14" s="158"/>
      <c r="V14" s="158"/>
      <c r="W14" s="158"/>
      <c r="X14" s="158"/>
      <c r="Y14" s="158"/>
      <c r="Z14" s="158"/>
      <c r="AA14" s="158"/>
      <c r="AB14" s="158"/>
      <c r="AC14" s="158"/>
      <c r="AD14" s="158"/>
      <c r="AE14" s="158"/>
      <c r="AF14" s="158"/>
      <c r="AG14" s="158"/>
    </row>
    <row r="15" spans="1:33" s="73" customFormat="1">
      <c r="A15" s="116"/>
      <c r="B15" s="26" t="s">
        <v>157</v>
      </c>
      <c r="C15" s="244"/>
      <c r="D15" s="277" t="s">
        <v>198</v>
      </c>
      <c r="E15" s="34"/>
      <c r="F15" s="34"/>
      <c r="G15" s="34"/>
      <c r="H15" s="34"/>
      <c r="I15" s="34"/>
      <c r="J15" s="34"/>
      <c r="K15" s="34"/>
      <c r="L15" s="34"/>
      <c r="M15" s="34"/>
      <c r="N15" s="34"/>
      <c r="O15" s="34"/>
      <c r="P15" s="34"/>
      <c r="Q15" s="34"/>
      <c r="R15" s="34"/>
      <c r="S15" s="277"/>
      <c r="T15" s="34"/>
      <c r="U15" s="34"/>
      <c r="V15" s="34"/>
      <c r="W15" s="34"/>
      <c r="X15" s="34"/>
      <c r="Y15" s="34"/>
      <c r="Z15" s="34"/>
      <c r="AA15" s="34"/>
      <c r="AB15" s="34"/>
      <c r="AC15" s="34"/>
      <c r="AD15" s="34"/>
      <c r="AE15" s="34"/>
      <c r="AF15" s="34"/>
      <c r="AG15" s="34"/>
    </row>
    <row r="16" spans="1:33">
      <c r="A16" s="100"/>
      <c r="B16" s="3"/>
      <c r="C16" s="242" t="s">
        <v>167</v>
      </c>
      <c r="D16" s="158"/>
      <c r="E16" s="158"/>
      <c r="F16" s="158"/>
      <c r="G16" s="158"/>
      <c r="H16" s="158"/>
      <c r="I16" s="158"/>
      <c r="J16" s="158"/>
      <c r="K16" s="158"/>
      <c r="L16" s="158"/>
      <c r="M16" s="158"/>
      <c r="N16" s="158"/>
      <c r="O16" s="158"/>
      <c r="P16" s="158"/>
      <c r="Q16" s="158"/>
      <c r="R16" s="158"/>
      <c r="S16" s="158"/>
      <c r="T16" s="158"/>
      <c r="U16" s="158"/>
      <c r="V16" s="158"/>
      <c r="W16" s="158"/>
      <c r="X16" s="158"/>
      <c r="Y16" s="158"/>
      <c r="Z16" s="158"/>
      <c r="AA16" s="158"/>
      <c r="AB16" s="158"/>
      <c r="AC16" s="158"/>
      <c r="AD16" s="158"/>
      <c r="AE16" s="158"/>
      <c r="AF16" s="158"/>
      <c r="AG16" s="158"/>
    </row>
    <row r="17" spans="1:33">
      <c r="A17" s="100"/>
      <c r="B17" s="3"/>
      <c r="C17" s="242" t="s">
        <v>168</v>
      </c>
      <c r="D17" s="158"/>
      <c r="E17" s="158"/>
      <c r="F17" s="158"/>
      <c r="G17" s="158"/>
      <c r="H17" s="158"/>
      <c r="I17" s="158"/>
      <c r="J17" s="158"/>
      <c r="K17" s="158"/>
      <c r="L17" s="158"/>
      <c r="M17" s="158"/>
      <c r="N17" s="158"/>
      <c r="O17" s="158"/>
      <c r="P17" s="158"/>
      <c r="Q17" s="158"/>
      <c r="R17" s="158"/>
      <c r="S17" s="158"/>
      <c r="T17" s="158"/>
      <c r="U17" s="158"/>
      <c r="V17" s="158"/>
      <c r="W17" s="158"/>
      <c r="X17" s="158"/>
      <c r="Y17" s="158"/>
      <c r="Z17" s="158"/>
      <c r="AA17" s="158"/>
      <c r="AB17" s="158"/>
      <c r="AC17" s="158"/>
      <c r="AD17" s="158"/>
      <c r="AE17" s="158"/>
      <c r="AF17" s="158"/>
      <c r="AG17" s="158"/>
    </row>
    <row r="18" spans="1:33" s="73" customFormat="1">
      <c r="A18" s="116"/>
      <c r="B18" s="26" t="s">
        <v>158</v>
      </c>
      <c r="C18" s="33"/>
      <c r="D18" s="34"/>
      <c r="E18" s="34"/>
      <c r="F18" s="34"/>
      <c r="G18" s="34"/>
      <c r="H18" s="34"/>
      <c r="I18" s="34"/>
      <c r="J18" s="34"/>
      <c r="K18" s="34"/>
      <c r="L18" s="34"/>
      <c r="M18" s="34"/>
      <c r="N18" s="34"/>
      <c r="O18" s="34"/>
      <c r="P18" s="34"/>
      <c r="Q18" s="34"/>
      <c r="R18" s="34"/>
      <c r="S18" s="34"/>
      <c r="T18" s="34"/>
      <c r="U18" s="34"/>
      <c r="V18" s="34"/>
      <c r="W18" s="34"/>
      <c r="X18" s="34"/>
      <c r="Y18" s="34"/>
      <c r="Z18" s="34"/>
      <c r="AA18" s="34"/>
      <c r="AB18" s="34"/>
      <c r="AC18" s="34"/>
      <c r="AD18" s="34"/>
      <c r="AE18" s="34"/>
      <c r="AF18" s="34"/>
      <c r="AG18" s="34"/>
    </row>
    <row r="19" spans="1:33">
      <c r="A19" s="100"/>
      <c r="B19" s="3"/>
      <c r="C19" s="245" t="s">
        <v>69</v>
      </c>
      <c r="D19" s="158"/>
      <c r="E19" s="158"/>
      <c r="F19" s="158"/>
      <c r="G19" s="158"/>
      <c r="H19" s="158"/>
      <c r="I19" s="158"/>
      <c r="J19" s="158"/>
      <c r="K19" s="158"/>
      <c r="L19" s="158"/>
      <c r="M19" s="158"/>
      <c r="N19" s="158"/>
      <c r="O19" s="158"/>
      <c r="P19" s="158"/>
      <c r="Q19" s="158"/>
      <c r="R19" s="158"/>
      <c r="S19" s="158"/>
      <c r="T19" s="158"/>
      <c r="U19" s="158"/>
      <c r="V19" s="158"/>
      <c r="W19" s="158"/>
      <c r="X19" s="158"/>
      <c r="Y19" s="158"/>
      <c r="Z19" s="158"/>
      <c r="AA19" s="158"/>
      <c r="AB19" s="158"/>
      <c r="AC19" s="158"/>
      <c r="AD19" s="158"/>
      <c r="AE19" s="158"/>
      <c r="AF19" s="158"/>
      <c r="AG19" s="158"/>
    </row>
    <row r="20" spans="1:33">
      <c r="A20" s="100"/>
      <c r="B20" s="3"/>
      <c r="C20" s="245" t="s">
        <v>70</v>
      </c>
      <c r="D20" s="158"/>
      <c r="E20" s="158"/>
      <c r="F20" s="158"/>
      <c r="G20" s="158"/>
      <c r="H20" s="158"/>
      <c r="I20" s="158"/>
      <c r="J20" s="158"/>
      <c r="K20" s="158"/>
      <c r="L20" s="158"/>
      <c r="M20" s="158"/>
      <c r="N20" s="158"/>
      <c r="O20" s="158"/>
      <c r="P20" s="158"/>
      <c r="Q20" s="158"/>
      <c r="R20" s="158"/>
      <c r="S20" s="158"/>
      <c r="T20" s="158"/>
      <c r="U20" s="158"/>
      <c r="V20" s="158"/>
      <c r="W20" s="158"/>
      <c r="X20" s="158"/>
      <c r="Y20" s="158"/>
      <c r="Z20" s="158"/>
      <c r="AA20" s="158"/>
      <c r="AB20" s="158"/>
      <c r="AC20" s="158"/>
      <c r="AD20" s="158"/>
      <c r="AE20" s="158"/>
      <c r="AF20" s="158"/>
      <c r="AG20" s="158"/>
    </row>
    <row r="21" spans="1:33">
      <c r="B21" s="273" t="s">
        <v>201</v>
      </c>
      <c r="C21" s="125"/>
      <c r="D21" s="125"/>
      <c r="E21" s="125"/>
      <c r="F21" s="125"/>
      <c r="G21" s="125"/>
      <c r="H21" s="125"/>
      <c r="I21" s="125"/>
      <c r="J21" s="125"/>
      <c r="K21" s="125"/>
      <c r="L21" s="125"/>
      <c r="M21" s="125"/>
      <c r="N21" s="125"/>
      <c r="O21" s="125"/>
      <c r="P21" s="125"/>
      <c r="Q21" s="125"/>
      <c r="R21" s="125"/>
      <c r="S21" s="125"/>
      <c r="T21" s="125"/>
      <c r="U21" s="125"/>
      <c r="V21" s="125"/>
      <c r="W21" s="125"/>
      <c r="X21" s="125"/>
      <c r="Y21" s="125"/>
      <c r="Z21" s="125"/>
      <c r="AA21" s="125"/>
      <c r="AB21" s="125"/>
      <c r="AC21" s="125"/>
      <c r="AD21" s="125"/>
      <c r="AE21" s="125"/>
      <c r="AF21" s="125"/>
      <c r="AG21" s="125"/>
    </row>
    <row r="22" spans="1:33">
      <c r="A22" s="276"/>
      <c r="B22" s="3">
        <v>1</v>
      </c>
      <c r="C22" s="275" t="s">
        <v>193</v>
      </c>
      <c r="D22" s="158"/>
      <c r="E22" s="158"/>
      <c r="F22" s="158"/>
      <c r="G22" s="158"/>
      <c r="H22" s="158"/>
      <c r="I22" s="158"/>
      <c r="J22" s="158"/>
      <c r="K22" s="158"/>
      <c r="L22" s="158"/>
      <c r="M22" s="158"/>
      <c r="N22" s="158"/>
      <c r="O22" s="158"/>
      <c r="P22" s="158"/>
      <c r="Q22" s="158"/>
      <c r="R22" s="158"/>
      <c r="S22" s="158"/>
      <c r="T22" s="158"/>
      <c r="U22" s="158"/>
      <c r="V22" s="158"/>
      <c r="W22" s="158"/>
      <c r="X22" s="158"/>
      <c r="Y22" s="158"/>
      <c r="Z22" s="158"/>
      <c r="AA22" s="158"/>
      <c r="AB22" s="158"/>
      <c r="AC22" s="158"/>
      <c r="AD22" s="158"/>
      <c r="AE22" s="158"/>
      <c r="AF22" s="158"/>
      <c r="AG22" s="158"/>
    </row>
    <row r="23" spans="1:33">
      <c r="B23" s="3">
        <v>2</v>
      </c>
      <c r="C23" s="275" t="s">
        <v>194</v>
      </c>
      <c r="D23" s="158"/>
      <c r="E23" s="158"/>
      <c r="F23" s="158"/>
      <c r="G23" s="158"/>
      <c r="H23" s="158"/>
      <c r="I23" s="158"/>
      <c r="J23" s="158"/>
      <c r="K23" s="158"/>
      <c r="L23" s="158"/>
      <c r="M23" s="158"/>
      <c r="N23" s="158"/>
      <c r="O23" s="158"/>
      <c r="P23" s="158"/>
      <c r="Q23" s="158"/>
      <c r="R23" s="158"/>
      <c r="S23" s="158"/>
      <c r="T23" s="158"/>
      <c r="U23" s="158"/>
      <c r="V23" s="158"/>
      <c r="W23" s="158"/>
      <c r="X23" s="158"/>
      <c r="Y23" s="158"/>
      <c r="Z23" s="158"/>
      <c r="AA23" s="158"/>
      <c r="AB23" s="158"/>
      <c r="AC23" s="158"/>
      <c r="AD23" s="158"/>
      <c r="AE23" s="158"/>
      <c r="AF23" s="158"/>
      <c r="AG23" s="158"/>
    </row>
    <row r="24" spans="1:33">
      <c r="B24" s="3">
        <v>3</v>
      </c>
      <c r="C24" s="275" t="s">
        <v>195</v>
      </c>
      <c r="D24" s="158"/>
      <c r="E24" s="158"/>
      <c r="F24" s="158"/>
      <c r="G24" s="158"/>
      <c r="H24" s="158"/>
      <c r="I24" s="158"/>
      <c r="J24" s="158"/>
      <c r="K24" s="158"/>
      <c r="L24" s="158"/>
      <c r="M24" s="158"/>
      <c r="N24" s="158"/>
      <c r="O24" s="158"/>
      <c r="P24" s="158"/>
      <c r="Q24" s="158"/>
      <c r="R24" s="158"/>
      <c r="S24" s="158"/>
      <c r="T24" s="158"/>
      <c r="U24" s="158"/>
      <c r="V24" s="158"/>
      <c r="W24" s="158"/>
      <c r="X24" s="158"/>
      <c r="Y24" s="158"/>
      <c r="Z24" s="158"/>
      <c r="AA24" s="158"/>
      <c r="AB24" s="158"/>
      <c r="AC24" s="158"/>
      <c r="AD24" s="158"/>
      <c r="AE24" s="158"/>
      <c r="AF24" s="158"/>
      <c r="AG24" s="158"/>
    </row>
    <row r="25" spans="1:33">
      <c r="B25" s="274">
        <v>4</v>
      </c>
      <c r="C25" s="275" t="s">
        <v>196</v>
      </c>
      <c r="D25" s="158"/>
      <c r="E25" s="158"/>
      <c r="F25" s="158"/>
      <c r="G25" s="158"/>
      <c r="H25" s="158"/>
      <c r="I25" s="158"/>
      <c r="J25" s="158"/>
      <c r="K25" s="158"/>
      <c r="L25" s="158"/>
      <c r="M25" s="158"/>
      <c r="N25" s="158"/>
      <c r="O25" s="158"/>
      <c r="P25" s="158"/>
      <c r="Q25" s="158"/>
      <c r="R25" s="158"/>
      <c r="S25" s="158"/>
      <c r="T25" s="158"/>
      <c r="U25" s="158"/>
      <c r="V25" s="158"/>
      <c r="W25" s="158"/>
      <c r="X25" s="158"/>
      <c r="Y25" s="158"/>
      <c r="Z25" s="158"/>
      <c r="AA25" s="158"/>
      <c r="AB25" s="158"/>
      <c r="AC25" s="158"/>
      <c r="AD25" s="158"/>
      <c r="AE25" s="158"/>
      <c r="AF25" s="158"/>
      <c r="AG25" s="158"/>
    </row>
    <row r="26" spans="1:33" ht="13.5" thickBot="1">
      <c r="B26" s="274">
        <v>5</v>
      </c>
      <c r="C26" s="275" t="s">
        <v>197</v>
      </c>
      <c r="D26" s="158"/>
      <c r="E26" s="158"/>
      <c r="F26" s="158"/>
      <c r="G26" s="158"/>
      <c r="H26" s="158"/>
      <c r="I26" s="158"/>
      <c r="J26" s="158"/>
      <c r="K26" s="158"/>
      <c r="L26" s="158"/>
      <c r="M26" s="158"/>
      <c r="N26" s="158"/>
      <c r="O26" s="158"/>
      <c r="P26" s="158"/>
      <c r="Q26" s="158"/>
      <c r="R26" s="158"/>
      <c r="S26" s="158"/>
      <c r="T26" s="158"/>
      <c r="U26" s="158"/>
      <c r="V26" s="158"/>
      <c r="W26" s="158"/>
      <c r="X26" s="158"/>
      <c r="Y26" s="158"/>
      <c r="Z26" s="158"/>
      <c r="AA26" s="158"/>
      <c r="AB26" s="158"/>
      <c r="AC26" s="158"/>
      <c r="AD26" s="158"/>
      <c r="AE26" s="158"/>
      <c r="AF26" s="158"/>
      <c r="AG26" s="158"/>
    </row>
    <row r="27" spans="1:33" ht="12" customHeight="1" thickBot="1">
      <c r="B27" s="3"/>
      <c r="C27" s="37" t="s">
        <v>54</v>
      </c>
      <c r="D27" s="38" t="str">
        <f>IF(COUNTIF(D22:D26,"A")&gt;4,"C",IF(COUNTIF(D22:D26,"A")&gt;0,"P"," "))</f>
        <v xml:space="preserve"> </v>
      </c>
      <c r="E27" s="38" t="str">
        <f t="shared" ref="E27:R27" si="0">IF(COUNTIF(E22:E26,"A")&gt;4,"C",IF(COUNTIF(E22:E26,"A")&gt;0,"P"," "))</f>
        <v xml:space="preserve"> </v>
      </c>
      <c r="F27" s="38" t="str">
        <f t="shared" si="0"/>
        <v xml:space="preserve"> </v>
      </c>
      <c r="G27" s="38" t="str">
        <f t="shared" si="0"/>
        <v xml:space="preserve"> </v>
      </c>
      <c r="H27" s="38" t="str">
        <f t="shared" si="0"/>
        <v xml:space="preserve"> </v>
      </c>
      <c r="I27" s="38" t="str">
        <f t="shared" si="0"/>
        <v xml:space="preserve"> </v>
      </c>
      <c r="J27" s="38" t="str">
        <f t="shared" si="0"/>
        <v xml:space="preserve"> </v>
      </c>
      <c r="K27" s="38" t="str">
        <f t="shared" si="0"/>
        <v xml:space="preserve"> </v>
      </c>
      <c r="L27" s="38" t="str">
        <f t="shared" si="0"/>
        <v xml:space="preserve"> </v>
      </c>
      <c r="M27" s="38" t="str">
        <f t="shared" si="0"/>
        <v xml:space="preserve"> </v>
      </c>
      <c r="N27" s="38" t="str">
        <f t="shared" si="0"/>
        <v xml:space="preserve"> </v>
      </c>
      <c r="O27" s="38" t="str">
        <f t="shared" si="0"/>
        <v xml:space="preserve"> </v>
      </c>
      <c r="P27" s="38" t="str">
        <f t="shared" si="0"/>
        <v xml:space="preserve"> </v>
      </c>
      <c r="Q27" s="38" t="str">
        <f t="shared" si="0"/>
        <v xml:space="preserve"> </v>
      </c>
      <c r="R27" s="38" t="str">
        <f t="shared" si="0"/>
        <v xml:space="preserve"> </v>
      </c>
      <c r="S27" s="38" t="str">
        <f>IF(COUNTIF(S22:S26,"A")&gt;4,"C",IF(COUNTIF(S22:S26,"A")&gt;0,"P"," "))</f>
        <v xml:space="preserve"> </v>
      </c>
      <c r="T27" s="38" t="str">
        <f t="shared" ref="T27:AG27" si="1">IF(COUNTIF(T22:T26,"A")&gt;4,"C",IF(COUNTIF(T22:T26,"A")&gt;0,"P"," "))</f>
        <v xml:space="preserve"> </v>
      </c>
      <c r="U27" s="38" t="str">
        <f t="shared" si="1"/>
        <v xml:space="preserve"> </v>
      </c>
      <c r="V27" s="38" t="str">
        <f t="shared" si="1"/>
        <v xml:space="preserve"> </v>
      </c>
      <c r="W27" s="38" t="str">
        <f t="shared" si="1"/>
        <v xml:space="preserve"> </v>
      </c>
      <c r="X27" s="38" t="str">
        <f t="shared" si="1"/>
        <v xml:space="preserve"> </v>
      </c>
      <c r="Y27" s="38" t="str">
        <f t="shared" si="1"/>
        <v xml:space="preserve"> </v>
      </c>
      <c r="Z27" s="38" t="str">
        <f t="shared" si="1"/>
        <v xml:space="preserve"> </v>
      </c>
      <c r="AA27" s="38" t="str">
        <f t="shared" si="1"/>
        <v xml:space="preserve"> </v>
      </c>
      <c r="AB27" s="38" t="str">
        <f t="shared" si="1"/>
        <v xml:space="preserve"> </v>
      </c>
      <c r="AC27" s="38" t="str">
        <f t="shared" si="1"/>
        <v xml:space="preserve"> </v>
      </c>
      <c r="AD27" s="38" t="str">
        <f t="shared" si="1"/>
        <v xml:space="preserve"> </v>
      </c>
      <c r="AE27" s="38" t="str">
        <f t="shared" si="1"/>
        <v xml:space="preserve"> </v>
      </c>
      <c r="AF27" s="38" t="str">
        <f t="shared" si="1"/>
        <v xml:space="preserve"> </v>
      </c>
      <c r="AG27" s="38" t="str">
        <f t="shared" si="1"/>
        <v xml:space="preserve"> </v>
      </c>
    </row>
    <row r="28" spans="1:33">
      <c r="B28" s="273" t="s">
        <v>202</v>
      </c>
      <c r="C28" s="125"/>
      <c r="D28" s="125"/>
      <c r="E28" s="125"/>
      <c r="F28" s="125"/>
      <c r="G28" s="125"/>
      <c r="H28" s="125"/>
      <c r="I28" s="125"/>
      <c r="J28" s="125"/>
      <c r="K28" s="125"/>
      <c r="L28" s="125"/>
      <c r="M28" s="125"/>
      <c r="N28" s="125"/>
      <c r="O28" s="125"/>
      <c r="P28" s="125"/>
      <c r="Q28" s="125"/>
      <c r="R28" s="125"/>
      <c r="S28" s="125"/>
      <c r="T28" s="125"/>
      <c r="U28" s="125"/>
      <c r="V28" s="125"/>
      <c r="W28" s="125"/>
      <c r="X28" s="125"/>
      <c r="Y28" s="125"/>
      <c r="Z28" s="125"/>
      <c r="AA28" s="125"/>
      <c r="AB28" s="125"/>
      <c r="AC28" s="125"/>
      <c r="AD28" s="125"/>
      <c r="AE28" s="125"/>
      <c r="AF28" s="125"/>
      <c r="AG28" s="125"/>
    </row>
    <row r="29" spans="1:33">
      <c r="A29" s="276"/>
      <c r="B29" s="3">
        <v>1</v>
      </c>
      <c r="C29" s="275" t="s">
        <v>193</v>
      </c>
      <c r="D29" s="158"/>
      <c r="E29" s="158"/>
      <c r="F29" s="158"/>
      <c r="G29" s="158"/>
      <c r="H29" s="158"/>
      <c r="I29" s="158"/>
      <c r="J29" s="158"/>
      <c r="K29" s="158"/>
      <c r="L29" s="158"/>
      <c r="M29" s="158"/>
      <c r="N29" s="158"/>
      <c r="O29" s="158"/>
      <c r="P29" s="158"/>
      <c r="Q29" s="158"/>
      <c r="R29" s="158"/>
      <c r="S29" s="158"/>
      <c r="T29" s="158"/>
      <c r="U29" s="158"/>
      <c r="V29" s="158"/>
      <c r="W29" s="158"/>
      <c r="X29" s="158"/>
      <c r="Y29" s="158"/>
      <c r="Z29" s="158"/>
      <c r="AA29" s="158"/>
      <c r="AB29" s="158"/>
      <c r="AC29" s="158"/>
      <c r="AD29" s="158"/>
      <c r="AE29" s="158"/>
      <c r="AF29" s="158"/>
      <c r="AG29" s="158"/>
    </row>
    <row r="30" spans="1:33">
      <c r="B30" s="3">
        <v>2</v>
      </c>
      <c r="C30" s="275" t="s">
        <v>194</v>
      </c>
      <c r="D30" s="158"/>
      <c r="E30" s="158"/>
      <c r="F30" s="158"/>
      <c r="G30" s="158"/>
      <c r="H30" s="158"/>
      <c r="I30" s="158"/>
      <c r="J30" s="158"/>
      <c r="K30" s="158"/>
      <c r="L30" s="158"/>
      <c r="M30" s="158"/>
      <c r="N30" s="158"/>
      <c r="O30" s="158"/>
      <c r="P30" s="158"/>
      <c r="Q30" s="158"/>
      <c r="R30" s="158"/>
      <c r="S30" s="158"/>
      <c r="T30" s="158"/>
      <c r="U30" s="158"/>
      <c r="V30" s="158"/>
      <c r="W30" s="158"/>
      <c r="X30" s="158"/>
      <c r="Y30" s="158"/>
      <c r="Z30" s="158"/>
      <c r="AA30" s="158"/>
      <c r="AB30" s="158"/>
      <c r="AC30" s="158"/>
      <c r="AD30" s="158"/>
      <c r="AE30" s="158"/>
      <c r="AF30" s="158"/>
      <c r="AG30" s="158"/>
    </row>
    <row r="31" spans="1:33">
      <c r="B31" s="3">
        <v>3</v>
      </c>
      <c r="C31" s="275" t="s">
        <v>195</v>
      </c>
      <c r="D31" s="158"/>
      <c r="E31" s="158"/>
      <c r="F31" s="158"/>
      <c r="G31" s="158"/>
      <c r="H31" s="158"/>
      <c r="I31" s="158"/>
      <c r="J31" s="158"/>
      <c r="K31" s="158"/>
      <c r="L31" s="158"/>
      <c r="M31" s="158"/>
      <c r="N31" s="158"/>
      <c r="O31" s="158"/>
      <c r="P31" s="158"/>
      <c r="Q31" s="158"/>
      <c r="R31" s="158"/>
      <c r="S31" s="158"/>
      <c r="T31" s="158"/>
      <c r="U31" s="158"/>
      <c r="V31" s="158"/>
      <c r="W31" s="158"/>
      <c r="X31" s="158"/>
      <c r="Y31" s="158"/>
      <c r="Z31" s="158"/>
      <c r="AA31" s="158"/>
      <c r="AB31" s="158"/>
      <c r="AC31" s="158"/>
      <c r="AD31" s="158"/>
      <c r="AE31" s="158"/>
      <c r="AF31" s="158"/>
      <c r="AG31" s="158"/>
    </row>
    <row r="32" spans="1:33">
      <c r="B32" s="274">
        <v>4</v>
      </c>
      <c r="C32" s="275" t="s">
        <v>196</v>
      </c>
      <c r="D32" s="158"/>
      <c r="E32" s="158"/>
      <c r="F32" s="158"/>
      <c r="G32" s="158"/>
      <c r="H32" s="158"/>
      <c r="I32" s="158"/>
      <c r="J32" s="158"/>
      <c r="K32" s="158"/>
      <c r="L32" s="158"/>
      <c r="M32" s="158"/>
      <c r="N32" s="158"/>
      <c r="O32" s="158"/>
      <c r="P32" s="158"/>
      <c r="Q32" s="158"/>
      <c r="R32" s="158"/>
      <c r="S32" s="158"/>
      <c r="T32" s="158"/>
      <c r="U32" s="158"/>
      <c r="V32" s="158"/>
      <c r="W32" s="158"/>
      <c r="X32" s="158"/>
      <c r="Y32" s="158"/>
      <c r="Z32" s="158"/>
      <c r="AA32" s="158"/>
      <c r="AB32" s="158"/>
      <c r="AC32" s="158"/>
      <c r="AD32" s="158"/>
      <c r="AE32" s="158"/>
      <c r="AF32" s="158"/>
      <c r="AG32" s="158"/>
    </row>
    <row r="33" spans="1:33" ht="13.5" thickBot="1">
      <c r="B33" s="274">
        <v>5</v>
      </c>
      <c r="C33" s="275" t="s">
        <v>197</v>
      </c>
      <c r="D33" s="158"/>
      <c r="E33" s="158"/>
      <c r="F33" s="158"/>
      <c r="G33" s="158"/>
      <c r="H33" s="158"/>
      <c r="I33" s="158"/>
      <c r="J33" s="158"/>
      <c r="K33" s="158"/>
      <c r="L33" s="158"/>
      <c r="M33" s="158"/>
      <c r="N33" s="158"/>
      <c r="O33" s="158"/>
      <c r="P33" s="158"/>
      <c r="Q33" s="158"/>
      <c r="R33" s="158"/>
      <c r="S33" s="158"/>
      <c r="T33" s="158"/>
      <c r="U33" s="158"/>
      <c r="V33" s="158"/>
      <c r="W33" s="158"/>
      <c r="X33" s="158"/>
      <c r="Y33" s="158"/>
      <c r="Z33" s="158"/>
      <c r="AA33" s="158"/>
      <c r="AB33" s="158"/>
      <c r="AC33" s="158"/>
      <c r="AD33" s="158"/>
      <c r="AE33" s="158"/>
      <c r="AF33" s="158"/>
      <c r="AG33" s="158"/>
    </row>
    <row r="34" spans="1:33" ht="12" customHeight="1" thickBot="1">
      <c r="B34" s="3"/>
      <c r="C34" s="37" t="s">
        <v>54</v>
      </c>
      <c r="D34" s="38" t="str">
        <f>IF(COUNTIF(D29:D33,"A")&gt;4,"C",IF(COUNTIF(D29:D33,"A")&gt;0,"P"," "))</f>
        <v xml:space="preserve"> </v>
      </c>
      <c r="E34" s="38" t="str">
        <f t="shared" ref="E34:R34" si="2">IF(COUNTIF(E29:E33,"A")&gt;4,"C",IF(COUNTIF(E29:E33,"A")&gt;0,"P"," "))</f>
        <v xml:space="preserve"> </v>
      </c>
      <c r="F34" s="38" t="str">
        <f t="shared" si="2"/>
        <v xml:space="preserve"> </v>
      </c>
      <c r="G34" s="38" t="str">
        <f t="shared" si="2"/>
        <v xml:space="preserve"> </v>
      </c>
      <c r="H34" s="38" t="str">
        <f t="shared" si="2"/>
        <v xml:space="preserve"> </v>
      </c>
      <c r="I34" s="38" t="str">
        <f t="shared" si="2"/>
        <v xml:space="preserve"> </v>
      </c>
      <c r="J34" s="38" t="str">
        <f t="shared" si="2"/>
        <v xml:space="preserve"> </v>
      </c>
      <c r="K34" s="38" t="str">
        <f t="shared" si="2"/>
        <v xml:space="preserve"> </v>
      </c>
      <c r="L34" s="38" t="str">
        <f t="shared" si="2"/>
        <v xml:space="preserve"> </v>
      </c>
      <c r="M34" s="38" t="str">
        <f t="shared" si="2"/>
        <v xml:space="preserve"> </v>
      </c>
      <c r="N34" s="38" t="str">
        <f t="shared" si="2"/>
        <v xml:space="preserve"> </v>
      </c>
      <c r="O34" s="38" t="str">
        <f t="shared" si="2"/>
        <v xml:space="preserve"> </v>
      </c>
      <c r="P34" s="38" t="str">
        <f t="shared" si="2"/>
        <v xml:space="preserve"> </v>
      </c>
      <c r="Q34" s="38" t="str">
        <f t="shared" si="2"/>
        <v xml:space="preserve"> </v>
      </c>
      <c r="R34" s="38" t="str">
        <f t="shared" si="2"/>
        <v xml:space="preserve"> </v>
      </c>
      <c r="S34" s="38" t="str">
        <f>IF(COUNTIF(S29:S33,"A")&gt;4,"C",IF(COUNTIF(S29:S33,"A")&gt;0,"P"," "))</f>
        <v xml:space="preserve"> </v>
      </c>
      <c r="T34" s="38" t="str">
        <f t="shared" ref="T34:AG34" si="3">IF(COUNTIF(T29:T33,"A")&gt;4,"C",IF(COUNTIF(T29:T33,"A")&gt;0,"P"," "))</f>
        <v xml:space="preserve"> </v>
      </c>
      <c r="U34" s="38" t="str">
        <f t="shared" si="3"/>
        <v xml:space="preserve"> </v>
      </c>
      <c r="V34" s="38" t="str">
        <f t="shared" si="3"/>
        <v xml:space="preserve"> </v>
      </c>
      <c r="W34" s="38" t="str">
        <f t="shared" si="3"/>
        <v xml:space="preserve"> </v>
      </c>
      <c r="X34" s="38" t="str">
        <f t="shared" si="3"/>
        <v xml:space="preserve"> </v>
      </c>
      <c r="Y34" s="38" t="str">
        <f t="shared" si="3"/>
        <v xml:space="preserve"> </v>
      </c>
      <c r="Z34" s="38" t="str">
        <f t="shared" si="3"/>
        <v xml:space="preserve"> </v>
      </c>
      <c r="AA34" s="38" t="str">
        <f t="shared" si="3"/>
        <v xml:space="preserve"> </v>
      </c>
      <c r="AB34" s="38" t="str">
        <f t="shared" si="3"/>
        <v xml:space="preserve"> </v>
      </c>
      <c r="AC34" s="38" t="str">
        <f t="shared" si="3"/>
        <v xml:space="preserve"> </v>
      </c>
      <c r="AD34" s="38" t="str">
        <f t="shared" si="3"/>
        <v xml:space="preserve"> </v>
      </c>
      <c r="AE34" s="38" t="str">
        <f t="shared" si="3"/>
        <v xml:space="preserve"> </v>
      </c>
      <c r="AF34" s="38" t="str">
        <f t="shared" si="3"/>
        <v xml:space="preserve"> </v>
      </c>
      <c r="AG34" s="38" t="str">
        <f t="shared" si="3"/>
        <v xml:space="preserve"> </v>
      </c>
    </row>
    <row r="35" spans="1:33" s="73" customFormat="1">
      <c r="A35" s="116"/>
      <c r="B35" s="26" t="s">
        <v>199</v>
      </c>
      <c r="C35" s="244"/>
      <c r="D35" s="277" t="s">
        <v>200</v>
      </c>
      <c r="E35" s="34"/>
      <c r="F35" s="34"/>
      <c r="G35" s="34"/>
      <c r="H35" s="34"/>
      <c r="I35" s="34"/>
      <c r="J35" s="34"/>
      <c r="K35" s="34"/>
      <c r="L35" s="34"/>
      <c r="M35" s="34"/>
      <c r="N35" s="34"/>
      <c r="O35" s="34"/>
      <c r="P35" s="34"/>
      <c r="Q35" s="34"/>
      <c r="R35" s="34"/>
      <c r="S35" s="277"/>
      <c r="T35" s="34"/>
      <c r="U35" s="34"/>
      <c r="V35" s="34"/>
      <c r="W35" s="34"/>
      <c r="X35" s="34"/>
      <c r="Y35" s="34"/>
      <c r="Z35" s="34"/>
      <c r="AA35" s="34"/>
      <c r="AB35" s="34"/>
      <c r="AC35" s="34"/>
      <c r="AD35" s="34"/>
      <c r="AE35" s="34"/>
      <c r="AF35" s="34"/>
      <c r="AG35" s="34"/>
    </row>
    <row r="36" spans="1:33" s="73" customFormat="1">
      <c r="A36" s="116"/>
      <c r="B36" s="26"/>
      <c r="C36" s="243" t="s">
        <v>199</v>
      </c>
      <c r="D36" s="158"/>
      <c r="E36" s="158"/>
      <c r="F36" s="158"/>
      <c r="G36" s="158"/>
      <c r="H36" s="158"/>
      <c r="I36" s="23"/>
      <c r="J36" s="23"/>
      <c r="K36" s="23"/>
      <c r="L36" s="23"/>
      <c r="M36" s="23"/>
      <c r="N36" s="23"/>
      <c r="O36" s="23"/>
      <c r="P36" s="23"/>
      <c r="Q36" s="23"/>
      <c r="R36" s="23"/>
      <c r="S36" s="158"/>
      <c r="T36" s="158"/>
      <c r="U36" s="158"/>
      <c r="V36" s="158"/>
      <c r="W36" s="158"/>
      <c r="X36" s="23"/>
      <c r="Y36" s="23"/>
      <c r="Z36" s="23"/>
      <c r="AA36" s="23"/>
      <c r="AB36" s="23"/>
      <c r="AC36" s="23"/>
      <c r="AD36" s="23"/>
      <c r="AE36" s="23"/>
      <c r="AF36" s="23"/>
      <c r="AG36" s="23"/>
    </row>
    <row r="37" spans="1:33">
      <c r="B37" s="246" t="s">
        <v>154</v>
      </c>
      <c r="C37" s="3"/>
      <c r="D37" s="125"/>
      <c r="E37" s="125"/>
      <c r="F37" s="125"/>
      <c r="G37" s="125"/>
      <c r="H37" s="125"/>
      <c r="I37" s="125"/>
      <c r="J37" s="125"/>
      <c r="K37" s="125"/>
      <c r="L37" s="125"/>
      <c r="M37" s="125"/>
      <c r="N37" s="125"/>
      <c r="O37" s="125"/>
      <c r="P37" s="125"/>
      <c r="Q37" s="125"/>
      <c r="R37" s="125"/>
      <c r="S37" s="125"/>
      <c r="T37" s="125"/>
      <c r="U37" s="125"/>
      <c r="V37" s="125"/>
      <c r="W37" s="125"/>
      <c r="X37" s="125"/>
      <c r="Y37" s="125"/>
      <c r="Z37" s="125"/>
      <c r="AA37" s="125"/>
      <c r="AB37" s="125"/>
      <c r="AC37" s="125"/>
      <c r="AD37" s="125"/>
      <c r="AE37" s="125"/>
      <c r="AF37" s="125"/>
      <c r="AG37" s="125"/>
    </row>
    <row r="38" spans="1:33">
      <c r="B38" s="3"/>
      <c r="C38" s="272" t="s">
        <v>154</v>
      </c>
      <c r="D38" s="289" t="str">
        <f>IF(COUNTIF('Journey Awards'!D11:'Journey Awards'!D27,"C")=3,"C",IF(COUNTIF('Journey Awards'!D11:'Journey Awards'!D27,"C")&gt;0,"P"," "))</f>
        <v xml:space="preserve"> </v>
      </c>
      <c r="E38" s="289" t="str">
        <f>IF(COUNTIF('Journey Awards'!E11:'Journey Awards'!E27,"C")=3,"C",IF(COUNTIF('Journey Awards'!E11:'Journey Awards'!E27,"C")&gt;0,"P"," "))</f>
        <v xml:space="preserve"> </v>
      </c>
      <c r="F38" s="289" t="str">
        <f>IF(COUNTIF('Journey Awards'!F11:'Journey Awards'!F27,"C")=3,"C",IF(COUNTIF('Journey Awards'!F11:'Journey Awards'!F27,"C")&gt;0,"P"," "))</f>
        <v xml:space="preserve"> </v>
      </c>
      <c r="G38" s="289" t="str">
        <f>IF(COUNTIF('Journey Awards'!G11:'Journey Awards'!G27,"C")=3,"C",IF(COUNTIF('Journey Awards'!G11:'Journey Awards'!G27,"C")&gt;0,"P"," "))</f>
        <v xml:space="preserve"> </v>
      </c>
      <c r="H38" s="289" t="str">
        <f>IF(COUNTIF('Journey Awards'!H11:'Journey Awards'!H27,"C")=3,"C",IF(COUNTIF('Journey Awards'!H11:'Journey Awards'!H27,"C")&gt;0,"P"," "))</f>
        <v xml:space="preserve"> </v>
      </c>
      <c r="I38" s="289" t="str">
        <f>IF(COUNTIF('Journey Awards'!I11:'Journey Awards'!I27,"C")=3,"C",IF(COUNTIF('Journey Awards'!I11:'Journey Awards'!I27,"C")&gt;0,"P"," "))</f>
        <v xml:space="preserve"> </v>
      </c>
      <c r="J38" s="289" t="str">
        <f>IF(COUNTIF('Journey Awards'!J11:'Journey Awards'!J27,"C")=3,"C",IF(COUNTIF('Journey Awards'!J11:'Journey Awards'!J27,"C")&gt;0,"P"," "))</f>
        <v xml:space="preserve"> </v>
      </c>
      <c r="K38" s="289" t="str">
        <f>IF(COUNTIF('Journey Awards'!K11:'Journey Awards'!K27,"C")=3,"C",IF(COUNTIF('Journey Awards'!K11:'Journey Awards'!K27,"C")&gt;0,"P"," "))</f>
        <v xml:space="preserve"> </v>
      </c>
      <c r="L38" s="289" t="str">
        <f>IF(COUNTIF('Journey Awards'!L11:'Journey Awards'!L27,"C")=3,"C",IF(COUNTIF('Journey Awards'!L11:'Journey Awards'!L27,"C")&gt;0,"P"," "))</f>
        <v xml:space="preserve"> </v>
      </c>
      <c r="M38" s="289" t="str">
        <f>IF(COUNTIF('Journey Awards'!M11:'Journey Awards'!M27,"C")=3,"C",IF(COUNTIF('Journey Awards'!M11:'Journey Awards'!M27,"C")&gt;0,"P"," "))</f>
        <v xml:space="preserve"> </v>
      </c>
      <c r="N38" s="289" t="str">
        <f>IF(COUNTIF('Journey Awards'!N11:'Journey Awards'!N27,"C")=3,"C",IF(COUNTIF('Journey Awards'!N11:'Journey Awards'!N27,"C")&gt;0,"P"," "))</f>
        <v xml:space="preserve"> </v>
      </c>
      <c r="O38" s="289" t="str">
        <f>IF(COUNTIF('Journey Awards'!O11:'Journey Awards'!O27,"C")=3,"C",IF(COUNTIF('Journey Awards'!O11:'Journey Awards'!O27,"C")&gt;0,"P"," "))</f>
        <v xml:space="preserve"> </v>
      </c>
      <c r="P38" s="289" t="str">
        <f>IF(COUNTIF('Journey Awards'!P11:'Journey Awards'!P27,"C")=3,"C",IF(COUNTIF('Journey Awards'!P11:'Journey Awards'!P27,"C")&gt;0,"P"," "))</f>
        <v xml:space="preserve"> </v>
      </c>
      <c r="Q38" s="289" t="str">
        <f>IF(COUNTIF('Journey Awards'!Q11:'Journey Awards'!Q27,"C")=3,"C",IF(COUNTIF('Journey Awards'!Q11:'Journey Awards'!Q27,"C")&gt;0,"P"," "))</f>
        <v xml:space="preserve"> </v>
      </c>
      <c r="R38" s="289" t="str">
        <f>IF(COUNTIF('Journey Awards'!R11:'Journey Awards'!R27,"C")=3,"C",IF(COUNTIF('Journey Awards'!R11:'Journey Awards'!R27,"C")&gt;0,"P"," "))</f>
        <v xml:space="preserve"> </v>
      </c>
      <c r="S38" s="289" t="str">
        <f>IF(COUNTIF('Journey Awards'!S11:'Journey Awards'!S27,"C")=3,"C",IF(COUNTIF('Journey Awards'!S11:'Journey Awards'!S27,"C")&gt;0,"P"," "))</f>
        <v xml:space="preserve"> </v>
      </c>
      <c r="T38" s="289" t="str">
        <f>IF(COUNTIF('Journey Awards'!T11:'Journey Awards'!T27,"C")=3,"C",IF(COUNTIF('Journey Awards'!T11:'Journey Awards'!T27,"C")&gt;0,"P"," "))</f>
        <v xml:space="preserve"> </v>
      </c>
      <c r="U38" s="289" t="str">
        <f>IF(COUNTIF('Journey Awards'!U11:'Journey Awards'!U27,"C")=3,"C",IF(COUNTIF('Journey Awards'!U11:'Journey Awards'!U27,"C")&gt;0,"P"," "))</f>
        <v xml:space="preserve"> </v>
      </c>
      <c r="V38" s="289" t="str">
        <f>IF(COUNTIF('Journey Awards'!V11:'Journey Awards'!V27,"C")=3,"C",IF(COUNTIF('Journey Awards'!V11:'Journey Awards'!V27,"C")&gt;0,"P"," "))</f>
        <v xml:space="preserve"> </v>
      </c>
      <c r="W38" s="289" t="str">
        <f>IF(COUNTIF('Journey Awards'!W11:'Journey Awards'!W27,"C")=3,"C",IF(COUNTIF('Journey Awards'!W11:'Journey Awards'!W27,"C")&gt;0,"P"," "))</f>
        <v xml:space="preserve"> </v>
      </c>
      <c r="X38" s="289" t="str">
        <f>IF(COUNTIF('Journey Awards'!X11:'Journey Awards'!X27,"C")=3,"C",IF(COUNTIF('Journey Awards'!X11:'Journey Awards'!X27,"C")&gt;0,"P"," "))</f>
        <v xml:space="preserve"> </v>
      </c>
      <c r="Y38" s="289" t="str">
        <f>IF(COUNTIF('Journey Awards'!Y11:'Journey Awards'!Y27,"C")=3,"C",IF(COUNTIF('Journey Awards'!Y11:'Journey Awards'!Y27,"C")&gt;0,"P"," "))</f>
        <v xml:space="preserve"> </v>
      </c>
      <c r="Z38" s="289" t="str">
        <f>IF(COUNTIF('Journey Awards'!Z11:'Journey Awards'!Z27,"C")=3,"C",IF(COUNTIF('Journey Awards'!Z11:'Journey Awards'!Z27,"C")&gt;0,"P"," "))</f>
        <v xml:space="preserve"> </v>
      </c>
      <c r="AA38" s="289" t="str">
        <f>IF(COUNTIF('Journey Awards'!AA11:'Journey Awards'!AA27,"C")=3,"C",IF(COUNTIF('Journey Awards'!AA11:'Journey Awards'!AA27,"C")&gt;0,"P"," "))</f>
        <v xml:space="preserve"> </v>
      </c>
      <c r="AB38" s="289" t="str">
        <f>IF(COUNTIF('Journey Awards'!AB11:'Journey Awards'!AB27,"C")=3,"C",IF(COUNTIF('Journey Awards'!AB11:'Journey Awards'!AB27,"C")&gt;0,"P"," "))</f>
        <v xml:space="preserve"> </v>
      </c>
      <c r="AC38" s="289" t="str">
        <f>IF(COUNTIF('Journey Awards'!AC11:'Journey Awards'!AC27,"C")=3,"C",IF(COUNTIF('Journey Awards'!AC11:'Journey Awards'!AC27,"C")&gt;0,"P"," "))</f>
        <v xml:space="preserve"> </v>
      </c>
      <c r="AD38" s="289" t="str">
        <f>IF(COUNTIF('Journey Awards'!AD11:'Journey Awards'!AD27,"C")=3,"C",IF(COUNTIF('Journey Awards'!AD11:'Journey Awards'!AD27,"C")&gt;0,"P"," "))</f>
        <v xml:space="preserve"> </v>
      </c>
      <c r="AE38" s="289" t="str">
        <f>IF(COUNTIF('Journey Awards'!AE11:'Journey Awards'!AE27,"C")=3,"C",IF(COUNTIF('Journey Awards'!AE11:'Journey Awards'!AE27,"C")&gt;0,"P"," "))</f>
        <v xml:space="preserve"> </v>
      </c>
      <c r="AF38" s="289" t="str">
        <f>IF(COUNTIF('Journey Awards'!AF11:'Journey Awards'!AF27,"C")=3,"C",IF(COUNTIF('Journey Awards'!AF11:'Journey Awards'!AF27,"C")&gt;0,"P"," "))</f>
        <v xml:space="preserve"> </v>
      </c>
      <c r="AG38" s="289" t="str">
        <f>IF(COUNTIF('Journey Awards'!AG11:'Journey Awards'!AG27,"C")=3,"C",IF(COUNTIF('Journey Awards'!AG11:'Journey Awards'!AG27,"C")&gt;0,"P"," "))</f>
        <v xml:space="preserve"> </v>
      </c>
    </row>
    <row r="39" spans="1:33" ht="13.5" customHeight="1">
      <c r="A39" s="100"/>
      <c r="B39" s="26" t="s">
        <v>204</v>
      </c>
      <c r="C39" s="238"/>
      <c r="D39" s="288"/>
      <c r="E39" s="34"/>
      <c r="F39" s="34"/>
      <c r="G39" s="34"/>
      <c r="H39" s="34"/>
      <c r="I39" s="34"/>
      <c r="J39" s="34"/>
      <c r="K39" s="34"/>
      <c r="L39" s="34"/>
      <c r="M39" s="34"/>
      <c r="N39" s="34"/>
      <c r="O39" s="34"/>
      <c r="P39" s="34"/>
      <c r="Q39" s="34"/>
      <c r="R39" s="34"/>
      <c r="S39" s="291"/>
      <c r="T39" s="34"/>
      <c r="U39" s="34"/>
      <c r="V39" s="34"/>
      <c r="W39" s="34"/>
      <c r="X39" s="34"/>
      <c r="Y39" s="34"/>
      <c r="Z39" s="34"/>
      <c r="AA39" s="34"/>
      <c r="AB39" s="34"/>
      <c r="AC39" s="34"/>
      <c r="AD39" s="34"/>
      <c r="AE39" s="34"/>
      <c r="AF39" s="34"/>
      <c r="AG39" s="34"/>
    </row>
    <row r="40" spans="1:33" ht="13.5" customHeight="1">
      <c r="A40" s="100"/>
      <c r="B40" s="278">
        <v>1</v>
      </c>
      <c r="C40" s="243" t="s">
        <v>205</v>
      </c>
      <c r="D40" s="158"/>
      <c r="E40" s="158"/>
      <c r="F40" s="158"/>
      <c r="G40" s="158"/>
      <c r="H40" s="158"/>
      <c r="I40" s="158"/>
      <c r="J40" s="158"/>
      <c r="K40" s="158"/>
      <c r="L40" s="158"/>
      <c r="M40" s="158"/>
      <c r="N40" s="158"/>
      <c r="O40" s="158"/>
      <c r="P40" s="158"/>
      <c r="Q40" s="158"/>
      <c r="R40" s="158"/>
      <c r="S40" s="158"/>
      <c r="T40" s="158"/>
      <c r="U40" s="158"/>
      <c r="V40" s="158"/>
      <c r="W40" s="158"/>
      <c r="X40" s="158"/>
      <c r="Y40" s="158"/>
      <c r="Z40" s="158"/>
      <c r="AA40" s="158"/>
      <c r="AB40" s="158"/>
      <c r="AC40" s="158"/>
      <c r="AD40" s="158"/>
      <c r="AE40" s="158"/>
      <c r="AF40" s="158"/>
      <c r="AG40" s="158"/>
    </row>
    <row r="41" spans="1:33" ht="13.5" customHeight="1">
      <c r="A41" s="100"/>
      <c r="B41" s="240">
        <v>2</v>
      </c>
      <c r="C41" s="243" t="s">
        <v>206</v>
      </c>
      <c r="D41" s="158"/>
      <c r="E41" s="158"/>
      <c r="F41" s="158"/>
      <c r="G41" s="158"/>
      <c r="H41" s="158"/>
      <c r="I41" s="158"/>
      <c r="J41" s="158"/>
      <c r="K41" s="158"/>
      <c r="L41" s="158"/>
      <c r="M41" s="158"/>
      <c r="N41" s="158"/>
      <c r="O41" s="158"/>
      <c r="P41" s="158"/>
      <c r="Q41" s="158"/>
      <c r="R41" s="158"/>
      <c r="S41" s="158"/>
      <c r="T41" s="158"/>
      <c r="U41" s="158"/>
      <c r="V41" s="158"/>
      <c r="W41" s="158"/>
      <c r="X41" s="158"/>
      <c r="Y41" s="158"/>
      <c r="Z41" s="158"/>
      <c r="AA41" s="158"/>
      <c r="AB41" s="158"/>
      <c r="AC41" s="158"/>
      <c r="AD41" s="158"/>
      <c r="AE41" s="158"/>
      <c r="AF41" s="158"/>
      <c r="AG41" s="158"/>
    </row>
    <row r="42" spans="1:33" ht="13.5" customHeight="1" thickBot="1">
      <c r="A42" s="100"/>
      <c r="B42" s="3">
        <v>3</v>
      </c>
      <c r="C42" s="243" t="s">
        <v>207</v>
      </c>
      <c r="D42" s="158"/>
      <c r="E42" s="158"/>
      <c r="F42" s="158"/>
      <c r="G42" s="158"/>
      <c r="H42" s="158"/>
      <c r="I42" s="158"/>
      <c r="J42" s="158"/>
      <c r="K42" s="158"/>
      <c r="L42" s="158"/>
      <c r="M42" s="158"/>
      <c r="N42" s="158"/>
      <c r="O42" s="158"/>
      <c r="P42" s="158"/>
      <c r="Q42" s="158"/>
      <c r="R42" s="158"/>
      <c r="S42" s="158"/>
      <c r="T42" s="158"/>
      <c r="U42" s="158"/>
      <c r="V42" s="158"/>
      <c r="W42" s="158"/>
      <c r="X42" s="158"/>
      <c r="Y42" s="158"/>
      <c r="Z42" s="158"/>
      <c r="AA42" s="158"/>
      <c r="AB42" s="158"/>
      <c r="AC42" s="158"/>
      <c r="AD42" s="158"/>
      <c r="AE42" s="158"/>
      <c r="AF42" s="158"/>
      <c r="AG42" s="158"/>
    </row>
    <row r="43" spans="1:33" ht="12" customHeight="1" thickBot="1">
      <c r="B43" s="3"/>
      <c r="C43" s="37" t="s">
        <v>54</v>
      </c>
      <c r="D43" s="38" t="str">
        <f>IF(COUNTIF(D40:D42,"A")=3,"C",IF(COUNTIF(D40:D42,"A")&gt;0,"P"," "))</f>
        <v xml:space="preserve"> </v>
      </c>
      <c r="E43" s="38" t="str">
        <f t="shared" ref="E43:R43" si="4">IF(COUNTIF(E40:E42,"A")=3,"C",IF(COUNTIF(E40:E42,"A")&gt;0,"P"," "))</f>
        <v xml:space="preserve"> </v>
      </c>
      <c r="F43" s="38" t="str">
        <f t="shared" si="4"/>
        <v xml:space="preserve"> </v>
      </c>
      <c r="G43" s="38" t="str">
        <f t="shared" si="4"/>
        <v xml:space="preserve"> </v>
      </c>
      <c r="H43" s="38" t="str">
        <f t="shared" si="4"/>
        <v xml:space="preserve"> </v>
      </c>
      <c r="I43" s="38" t="str">
        <f t="shared" si="4"/>
        <v xml:space="preserve"> </v>
      </c>
      <c r="J43" s="38" t="str">
        <f t="shared" si="4"/>
        <v xml:space="preserve"> </v>
      </c>
      <c r="K43" s="38" t="str">
        <f t="shared" si="4"/>
        <v xml:space="preserve"> </v>
      </c>
      <c r="L43" s="38" t="str">
        <f t="shared" si="4"/>
        <v xml:space="preserve"> </v>
      </c>
      <c r="M43" s="38" t="str">
        <f t="shared" si="4"/>
        <v xml:space="preserve"> </v>
      </c>
      <c r="N43" s="38" t="str">
        <f t="shared" si="4"/>
        <v xml:space="preserve"> </v>
      </c>
      <c r="O43" s="38" t="str">
        <f t="shared" si="4"/>
        <v xml:space="preserve"> </v>
      </c>
      <c r="P43" s="38" t="str">
        <f t="shared" si="4"/>
        <v xml:space="preserve"> </v>
      </c>
      <c r="Q43" s="38" t="str">
        <f t="shared" si="4"/>
        <v xml:space="preserve"> </v>
      </c>
      <c r="R43" s="38" t="str">
        <f t="shared" si="4"/>
        <v xml:space="preserve"> </v>
      </c>
      <c r="S43" s="38" t="str">
        <f>IF(COUNTIF(S40:S42,"A")=3,"C",IF(COUNTIF(S40:S42,"A")&gt;0,"P"," "))</f>
        <v xml:space="preserve"> </v>
      </c>
      <c r="T43" s="38" t="str">
        <f t="shared" ref="T43:AG43" si="5">IF(COUNTIF(T40:T42,"A")=3,"C",IF(COUNTIF(T40:T42,"A")&gt;0,"P"," "))</f>
        <v xml:space="preserve"> </v>
      </c>
      <c r="U43" s="38" t="str">
        <f t="shared" si="5"/>
        <v xml:space="preserve"> </v>
      </c>
      <c r="V43" s="38" t="str">
        <f t="shared" si="5"/>
        <v xml:space="preserve"> </v>
      </c>
      <c r="W43" s="38" t="str">
        <f t="shared" si="5"/>
        <v xml:space="preserve"> </v>
      </c>
      <c r="X43" s="38" t="str">
        <f t="shared" si="5"/>
        <v xml:space="preserve"> </v>
      </c>
      <c r="Y43" s="38" t="str">
        <f t="shared" si="5"/>
        <v xml:space="preserve"> </v>
      </c>
      <c r="Z43" s="38" t="str">
        <f t="shared" si="5"/>
        <v xml:space="preserve"> </v>
      </c>
      <c r="AA43" s="38" t="str">
        <f t="shared" si="5"/>
        <v xml:space="preserve"> </v>
      </c>
      <c r="AB43" s="38" t="str">
        <f t="shared" si="5"/>
        <v xml:space="preserve"> </v>
      </c>
      <c r="AC43" s="38" t="str">
        <f t="shared" si="5"/>
        <v xml:space="preserve"> </v>
      </c>
      <c r="AD43" s="38" t="str">
        <f t="shared" si="5"/>
        <v xml:space="preserve"> </v>
      </c>
      <c r="AE43" s="38" t="str">
        <f t="shared" si="5"/>
        <v xml:space="preserve"> </v>
      </c>
      <c r="AF43" s="38" t="str">
        <f t="shared" si="5"/>
        <v xml:space="preserve"> </v>
      </c>
      <c r="AG43" s="38" t="str">
        <f t="shared" si="5"/>
        <v xml:space="preserve"> </v>
      </c>
    </row>
  </sheetData>
  <sheetProtection password="C45A" sheet="1" objects="1" scenarios="1" selectLockedCells="1"/>
  <mergeCells count="31">
    <mergeCell ref="AC1:AC4"/>
    <mergeCell ref="AD1:AD4"/>
    <mergeCell ref="AE1:AE4"/>
    <mergeCell ref="AF1:AF4"/>
    <mergeCell ref="AG1:AG4"/>
    <mergeCell ref="X1:X4"/>
    <mergeCell ref="Y1:Y4"/>
    <mergeCell ref="Z1:Z4"/>
    <mergeCell ref="AA1:AA4"/>
    <mergeCell ref="AB1:AB4"/>
    <mergeCell ref="S1:S4"/>
    <mergeCell ref="T1:T4"/>
    <mergeCell ref="U1:U4"/>
    <mergeCell ref="V1:V4"/>
    <mergeCell ref="W1:W4"/>
    <mergeCell ref="B4:C4"/>
    <mergeCell ref="D1:D4"/>
    <mergeCell ref="E1:E4"/>
    <mergeCell ref="F1:F4"/>
    <mergeCell ref="Q1:Q4"/>
    <mergeCell ref="G1:G4"/>
    <mergeCell ref="H1:H4"/>
    <mergeCell ref="I1:I4"/>
    <mergeCell ref="R1:R4"/>
    <mergeCell ref="P1:P4"/>
    <mergeCell ref="N1:N4"/>
    <mergeCell ref="O1:O4"/>
    <mergeCell ref="J1:J4"/>
    <mergeCell ref="K1:K4"/>
    <mergeCell ref="L1:L4"/>
    <mergeCell ref="M1:M4"/>
  </mergeCells>
  <phoneticPr fontId="7" type="noConversion"/>
  <hyperlinks>
    <hyperlink ref="D15" r:id="rId1"/>
    <hyperlink ref="D35" r:id="rId2"/>
    <hyperlink ref="D5" r:id="rId3"/>
  </hyperlinks>
  <pageMargins left="0.75" right="0.75" top="1" bottom="0.5" header="0.25" footer="0.25"/>
  <pageSetup scale="88" orientation="landscape" horizontalDpi="300" verticalDpi="300" r:id="rId4"/>
  <headerFooter alignWithMargins="0">
    <oddHeader>&amp;C&amp;"Arial,Bold"&amp;14DaisyTrax
&amp;12Age-Level Awards - &amp;D</oddHeader>
  </headerFooter>
  <legacyDrawing r:id="rId5"/>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enableFormatConditionsCalculation="0">
    <tabColor indexed="62"/>
    <pageSetUpPr fitToPage="1"/>
  </sheetPr>
  <dimension ref="A1:AG44"/>
  <sheetViews>
    <sheetView showGridLines="0" workbookViewId="0">
      <pane ySplit="4" topLeftCell="A5" activePane="bottomLeft" state="frozen"/>
      <selection pane="bottomLeft" activeCell="D5" sqref="D5"/>
    </sheetView>
  </sheetViews>
  <sheetFormatPr defaultRowHeight="12.75"/>
  <cols>
    <col min="1" max="1" width="2.7109375" style="124" customWidth="1"/>
    <col min="2" max="2" width="9.7109375" style="3" customWidth="1"/>
    <col min="3" max="3" width="32.7109375" style="3" customWidth="1"/>
    <col min="4" max="33" width="3.28515625" style="125" customWidth="1"/>
    <col min="34" max="16384" width="9.140625" style="3"/>
  </cols>
  <sheetData>
    <row r="1" spans="1:33" ht="12.75" customHeight="1">
      <c r="A1" s="117"/>
      <c r="B1" s="118" t="s">
        <v>55</v>
      </c>
      <c r="C1" s="119">
        <f>Instructions!E3</f>
        <v>0</v>
      </c>
      <c r="D1" s="325" t="str">
        <f ca="1">'Daisy 1'!$A1</f>
        <v>Daisy 1</v>
      </c>
      <c r="E1" s="325" t="str">
        <f ca="1">'Daisy 2'!$A1</f>
        <v>Daisy 2</v>
      </c>
      <c r="F1" s="325" t="str">
        <f ca="1">'Daisy 3'!$A1</f>
        <v>Daisy 3</v>
      </c>
      <c r="G1" s="325" t="str">
        <f ca="1">'Daisy 4'!$A1</f>
        <v>Daisy 4</v>
      </c>
      <c r="H1" s="325" t="str">
        <f ca="1">'Daisy 5'!$A1</f>
        <v>Daisy 5</v>
      </c>
      <c r="I1" s="325" t="str">
        <f ca="1">'Daisy 6'!$A1</f>
        <v>Daisy 6</v>
      </c>
      <c r="J1" s="325" t="str">
        <f ca="1">'Daisy 7'!$A1</f>
        <v>Daisy 7</v>
      </c>
      <c r="K1" s="325" t="str">
        <f ca="1">'Daisy 8'!$A1</f>
        <v>Daisy 8</v>
      </c>
      <c r="L1" s="325" t="str">
        <f ca="1">'Daisy 9'!$A1</f>
        <v>Daisy 9</v>
      </c>
      <c r="M1" s="325" t="str">
        <f ca="1">'Daisy 10'!$A1</f>
        <v>Daisy 10</v>
      </c>
      <c r="N1" s="325" t="str">
        <f ca="1">'Daisy 11'!$A1</f>
        <v>Daisy 11</v>
      </c>
      <c r="O1" s="325" t="str">
        <f ca="1">'Daisy 12'!$A1</f>
        <v>Daisy 12</v>
      </c>
      <c r="P1" s="325" t="str">
        <f ca="1">'Daisy 13'!$A1</f>
        <v>Daisy 13</v>
      </c>
      <c r="Q1" s="325" t="str">
        <f ca="1">'Daisy 14'!$A1</f>
        <v>Daisy 14</v>
      </c>
      <c r="R1" s="325" t="str">
        <f ca="1">'Daisy 15'!$A1</f>
        <v>Daisy 15</v>
      </c>
      <c r="S1" s="325" t="str">
        <f ca="1">'Daisy 16'!$A1</f>
        <v>Daisy 16</v>
      </c>
      <c r="T1" s="325" t="str">
        <f ca="1">'Daisy 17'!$A1</f>
        <v>Daisy 17</v>
      </c>
      <c r="U1" s="325" t="str">
        <f ca="1">'Daisy 18'!$A1</f>
        <v>Daisy 18</v>
      </c>
      <c r="V1" s="325" t="str">
        <f ca="1">'Daisy 19'!$A1</f>
        <v>Daisy 19</v>
      </c>
      <c r="W1" s="325" t="str">
        <f ca="1">'Daisy 20'!$A1</f>
        <v>Daisy 20</v>
      </c>
      <c r="X1" s="325" t="str">
        <f ca="1">'Daisy 21'!$A1</f>
        <v>Daisy 21</v>
      </c>
      <c r="Y1" s="325" t="str">
        <f ca="1">'Daisy 22'!$A1</f>
        <v>Daisy 22</v>
      </c>
      <c r="Z1" s="325" t="str">
        <f ca="1">'Daisy 23'!$A1</f>
        <v>Daisy 23</v>
      </c>
      <c r="AA1" s="325" t="str">
        <f ca="1">'Daisy 24'!$A1</f>
        <v>Daisy 24</v>
      </c>
      <c r="AB1" s="325" t="str">
        <f ca="1">'Daisy 25'!$A1</f>
        <v>Daisy 25</v>
      </c>
      <c r="AC1" s="325" t="str">
        <f ca="1">'Daisy 26'!$A1</f>
        <v>Daisy 26</v>
      </c>
      <c r="AD1" s="325" t="str">
        <f ca="1">'Daisy 27'!$A1</f>
        <v>Daisy 27</v>
      </c>
      <c r="AE1" s="325" t="str">
        <f ca="1">'Daisy 28'!$A1</f>
        <v>Daisy 28</v>
      </c>
      <c r="AF1" s="325" t="str">
        <f ca="1">'Daisy 29'!$A1</f>
        <v>Daisy 29</v>
      </c>
      <c r="AG1" s="325" t="str">
        <f ca="1">'Daisy 30'!$A1</f>
        <v>Daisy 30</v>
      </c>
    </row>
    <row r="2" spans="1:33" ht="15">
      <c r="A2" s="117"/>
      <c r="B2" s="120" t="s">
        <v>42</v>
      </c>
      <c r="C2" s="121">
        <f>Instructions!E5</f>
        <v>0</v>
      </c>
      <c r="D2" s="325"/>
      <c r="E2" s="325"/>
      <c r="F2" s="325"/>
      <c r="G2" s="325"/>
      <c r="H2" s="325"/>
      <c r="I2" s="325"/>
      <c r="J2" s="325"/>
      <c r="K2" s="325"/>
      <c r="L2" s="325"/>
      <c r="M2" s="325"/>
      <c r="N2" s="325"/>
      <c r="O2" s="325"/>
      <c r="P2" s="325"/>
      <c r="Q2" s="325"/>
      <c r="R2" s="325"/>
      <c r="S2" s="325"/>
      <c r="T2" s="325"/>
      <c r="U2" s="325"/>
      <c r="V2" s="325"/>
      <c r="W2" s="325"/>
      <c r="X2" s="325"/>
      <c r="Y2" s="325"/>
      <c r="Z2" s="325"/>
      <c r="AA2" s="325"/>
      <c r="AB2" s="325"/>
      <c r="AC2" s="325"/>
      <c r="AD2" s="325"/>
      <c r="AE2" s="325"/>
      <c r="AF2" s="325"/>
      <c r="AG2" s="325"/>
    </row>
    <row r="3" spans="1:33">
      <c r="A3" s="117"/>
      <c r="C3" s="283"/>
      <c r="D3" s="325"/>
      <c r="E3" s="325"/>
      <c r="F3" s="325"/>
      <c r="G3" s="325"/>
      <c r="H3" s="325"/>
      <c r="I3" s="325"/>
      <c r="J3" s="325"/>
      <c r="K3" s="325"/>
      <c r="L3" s="325"/>
      <c r="M3" s="325"/>
      <c r="N3" s="325"/>
      <c r="O3" s="325"/>
      <c r="P3" s="325"/>
      <c r="Q3" s="325"/>
      <c r="R3" s="325"/>
      <c r="S3" s="325"/>
      <c r="T3" s="325"/>
      <c r="U3" s="325"/>
      <c r="V3" s="325"/>
      <c r="W3" s="325"/>
      <c r="X3" s="325"/>
      <c r="Y3" s="325"/>
      <c r="Z3" s="325"/>
      <c r="AA3" s="325"/>
      <c r="AB3" s="325"/>
      <c r="AC3" s="325"/>
      <c r="AD3" s="325"/>
      <c r="AE3" s="325"/>
      <c r="AF3" s="325"/>
      <c r="AG3" s="325"/>
    </row>
    <row r="4" spans="1:33">
      <c r="A4" s="117"/>
      <c r="B4" s="365" t="s">
        <v>119</v>
      </c>
      <c r="C4" s="366"/>
      <c r="D4" s="326"/>
      <c r="E4" s="326"/>
      <c r="F4" s="326"/>
      <c r="G4" s="326"/>
      <c r="H4" s="326"/>
      <c r="I4" s="326"/>
      <c r="J4" s="326"/>
      <c r="K4" s="326"/>
      <c r="L4" s="326"/>
      <c r="M4" s="326"/>
      <c r="N4" s="326"/>
      <c r="O4" s="326"/>
      <c r="P4" s="326"/>
      <c r="Q4" s="326"/>
      <c r="R4" s="326"/>
      <c r="S4" s="326"/>
      <c r="T4" s="326"/>
      <c r="U4" s="326"/>
      <c r="V4" s="326"/>
      <c r="W4" s="326"/>
      <c r="X4" s="326"/>
      <c r="Y4" s="326"/>
      <c r="Z4" s="326"/>
      <c r="AA4" s="326"/>
      <c r="AB4" s="326"/>
      <c r="AC4" s="326"/>
      <c r="AD4" s="326"/>
      <c r="AE4" s="326"/>
      <c r="AF4" s="326"/>
      <c r="AG4" s="326"/>
    </row>
    <row r="5" spans="1:33">
      <c r="A5" s="122"/>
      <c r="C5" s="70" t="s">
        <v>63</v>
      </c>
      <c r="D5" s="158"/>
      <c r="E5" s="23"/>
      <c r="F5" s="23"/>
      <c r="G5" s="23"/>
      <c r="H5" s="23"/>
      <c r="I5" s="23"/>
      <c r="J5" s="23"/>
      <c r="K5" s="23"/>
      <c r="L5" s="23"/>
      <c r="M5" s="23"/>
      <c r="N5" s="23"/>
      <c r="O5" s="23"/>
      <c r="P5" s="23"/>
      <c r="Q5" s="23"/>
      <c r="R5" s="23"/>
      <c r="S5" s="158"/>
      <c r="T5" s="23"/>
      <c r="U5" s="23"/>
      <c r="V5" s="23"/>
      <c r="W5" s="23"/>
      <c r="X5" s="23"/>
      <c r="Y5" s="23"/>
      <c r="Z5" s="23"/>
      <c r="AA5" s="23"/>
      <c r="AB5" s="23"/>
      <c r="AC5" s="23"/>
      <c r="AD5" s="23"/>
      <c r="AE5" s="23"/>
      <c r="AF5" s="23"/>
      <c r="AG5" s="23"/>
    </row>
    <row r="6" spans="1:33">
      <c r="A6" s="122"/>
      <c r="C6" s="70" t="s">
        <v>63</v>
      </c>
      <c r="D6" s="158"/>
      <c r="E6" s="23"/>
      <c r="F6" s="23"/>
      <c r="G6" s="23"/>
      <c r="H6" s="23"/>
      <c r="I6" s="23"/>
      <c r="J6" s="23"/>
      <c r="K6" s="23"/>
      <c r="L6" s="23"/>
      <c r="M6" s="23"/>
      <c r="N6" s="23"/>
      <c r="O6" s="23"/>
      <c r="P6" s="23"/>
      <c r="Q6" s="23"/>
      <c r="R6" s="23"/>
      <c r="S6" s="158"/>
      <c r="T6" s="23"/>
      <c r="U6" s="23"/>
      <c r="V6" s="23"/>
      <c r="W6" s="23"/>
      <c r="X6" s="23"/>
      <c r="Y6" s="23"/>
      <c r="Z6" s="23"/>
      <c r="AA6" s="23"/>
      <c r="AB6" s="23"/>
      <c r="AC6" s="23"/>
      <c r="AD6" s="23"/>
      <c r="AE6" s="23"/>
      <c r="AF6" s="23"/>
      <c r="AG6" s="23"/>
    </row>
    <row r="7" spans="1:33">
      <c r="A7" s="122"/>
      <c r="C7" s="70" t="s">
        <v>63</v>
      </c>
      <c r="D7" s="158"/>
      <c r="E7" s="23"/>
      <c r="F7" s="23"/>
      <c r="G7" s="23"/>
      <c r="H7" s="23"/>
      <c r="I7" s="23"/>
      <c r="J7" s="23"/>
      <c r="K7" s="23"/>
      <c r="L7" s="23"/>
      <c r="M7" s="23"/>
      <c r="N7" s="23"/>
      <c r="O7" s="23"/>
      <c r="P7" s="23"/>
      <c r="Q7" s="23"/>
      <c r="R7" s="23"/>
      <c r="S7" s="158"/>
      <c r="T7" s="23"/>
      <c r="U7" s="23"/>
      <c r="V7" s="23"/>
      <c r="W7" s="23"/>
      <c r="X7" s="23"/>
      <c r="Y7" s="23"/>
      <c r="Z7" s="23"/>
      <c r="AA7" s="23"/>
      <c r="AB7" s="23"/>
      <c r="AC7" s="23"/>
      <c r="AD7" s="23"/>
      <c r="AE7" s="23"/>
      <c r="AF7" s="23"/>
      <c r="AG7" s="23"/>
    </row>
    <row r="8" spans="1:33">
      <c r="A8" s="122"/>
      <c r="C8" s="70" t="s">
        <v>63</v>
      </c>
      <c r="D8" s="158"/>
      <c r="E8" s="23"/>
      <c r="F8" s="23"/>
      <c r="G8" s="23"/>
      <c r="H8" s="23"/>
      <c r="I8" s="23"/>
      <c r="J8" s="23"/>
      <c r="K8" s="23"/>
      <c r="L8" s="23"/>
      <c r="M8" s="23"/>
      <c r="N8" s="23"/>
      <c r="O8" s="23"/>
      <c r="P8" s="23"/>
      <c r="Q8" s="23"/>
      <c r="R8" s="23"/>
      <c r="S8" s="158"/>
      <c r="T8" s="23"/>
      <c r="U8" s="23"/>
      <c r="V8" s="23"/>
      <c r="W8" s="23"/>
      <c r="X8" s="23"/>
      <c r="Y8" s="23"/>
      <c r="Z8" s="23"/>
      <c r="AA8" s="23"/>
      <c r="AB8" s="23"/>
      <c r="AC8" s="23"/>
      <c r="AD8" s="23"/>
      <c r="AE8" s="23"/>
      <c r="AF8" s="23"/>
      <c r="AG8" s="23"/>
    </row>
    <row r="9" spans="1:33">
      <c r="A9" s="122"/>
      <c r="C9" s="70" t="s">
        <v>63</v>
      </c>
      <c r="D9" s="158"/>
      <c r="E9" s="23"/>
      <c r="F9" s="23"/>
      <c r="G9" s="23"/>
      <c r="H9" s="23"/>
      <c r="I9" s="23"/>
      <c r="J9" s="23"/>
      <c r="K9" s="23"/>
      <c r="L9" s="23"/>
      <c r="M9" s="23"/>
      <c r="N9" s="23"/>
      <c r="O9" s="23"/>
      <c r="P9" s="23"/>
      <c r="Q9" s="23"/>
      <c r="R9" s="23"/>
      <c r="S9" s="158"/>
      <c r="T9" s="23"/>
      <c r="U9" s="23"/>
      <c r="V9" s="23"/>
      <c r="W9" s="23"/>
      <c r="X9" s="23"/>
      <c r="Y9" s="23"/>
      <c r="Z9" s="23"/>
      <c r="AA9" s="23"/>
      <c r="AB9" s="23"/>
      <c r="AC9" s="23"/>
      <c r="AD9" s="23"/>
      <c r="AE9" s="23"/>
      <c r="AF9" s="23"/>
      <c r="AG9" s="23"/>
    </row>
    <row r="10" spans="1:33">
      <c r="A10" s="122"/>
      <c r="C10" s="70" t="s">
        <v>63</v>
      </c>
      <c r="D10" s="158"/>
      <c r="E10" s="23"/>
      <c r="F10" s="23"/>
      <c r="G10" s="23"/>
      <c r="H10" s="23"/>
      <c r="I10" s="23"/>
      <c r="J10" s="23"/>
      <c r="K10" s="23"/>
      <c r="L10" s="23"/>
      <c r="M10" s="23"/>
      <c r="N10" s="23"/>
      <c r="O10" s="23"/>
      <c r="P10" s="23"/>
      <c r="Q10" s="23"/>
      <c r="R10" s="23"/>
      <c r="S10" s="158"/>
      <c r="T10" s="23"/>
      <c r="U10" s="23"/>
      <c r="V10" s="23"/>
      <c r="W10" s="23"/>
      <c r="X10" s="23"/>
      <c r="Y10" s="23"/>
      <c r="Z10" s="23"/>
      <c r="AA10" s="23"/>
      <c r="AB10" s="23"/>
      <c r="AC10" s="23"/>
      <c r="AD10" s="23"/>
      <c r="AE10" s="23"/>
      <c r="AF10" s="23"/>
      <c r="AG10" s="23"/>
    </row>
    <row r="11" spans="1:33">
      <c r="A11" s="122"/>
      <c r="C11" s="70" t="s">
        <v>63</v>
      </c>
      <c r="D11" s="158"/>
      <c r="E11" s="23"/>
      <c r="F11" s="23"/>
      <c r="G11" s="23"/>
      <c r="H11" s="23"/>
      <c r="I11" s="23"/>
      <c r="J11" s="23"/>
      <c r="K11" s="23"/>
      <c r="L11" s="23"/>
      <c r="M11" s="23"/>
      <c r="N11" s="23"/>
      <c r="O11" s="23"/>
      <c r="P11" s="23"/>
      <c r="Q11" s="23"/>
      <c r="R11" s="23"/>
      <c r="S11" s="158"/>
      <c r="T11" s="23"/>
      <c r="U11" s="23"/>
      <c r="V11" s="23"/>
      <c r="W11" s="23"/>
      <c r="X11" s="23"/>
      <c r="Y11" s="23"/>
      <c r="Z11" s="23"/>
      <c r="AA11" s="23"/>
      <c r="AB11" s="23"/>
      <c r="AC11" s="23"/>
      <c r="AD11" s="23"/>
      <c r="AE11" s="23"/>
      <c r="AF11" s="23"/>
      <c r="AG11" s="23"/>
    </row>
    <row r="12" spans="1:33">
      <c r="A12" s="122"/>
      <c r="C12" s="70" t="s">
        <v>63</v>
      </c>
      <c r="D12" s="158"/>
      <c r="E12" s="23"/>
      <c r="F12" s="23"/>
      <c r="G12" s="23"/>
      <c r="H12" s="23"/>
      <c r="I12" s="23"/>
      <c r="J12" s="23"/>
      <c r="K12" s="23"/>
      <c r="L12" s="23"/>
      <c r="M12" s="23"/>
      <c r="N12" s="23"/>
      <c r="O12" s="23"/>
      <c r="P12" s="23"/>
      <c r="Q12" s="23"/>
      <c r="R12" s="23"/>
      <c r="S12" s="158"/>
      <c r="T12" s="23"/>
      <c r="U12" s="23"/>
      <c r="V12" s="23"/>
      <c r="W12" s="23"/>
      <c r="X12" s="23"/>
      <c r="Y12" s="23"/>
      <c r="Z12" s="23"/>
      <c r="AA12" s="23"/>
      <c r="AB12" s="23"/>
      <c r="AC12" s="23"/>
      <c r="AD12" s="23"/>
      <c r="AE12" s="23"/>
      <c r="AF12" s="23"/>
      <c r="AG12" s="23"/>
    </row>
    <row r="13" spans="1:33">
      <c r="A13" s="122"/>
      <c r="C13" s="70" t="s">
        <v>63</v>
      </c>
      <c r="D13" s="158"/>
      <c r="E13" s="23"/>
      <c r="F13" s="23"/>
      <c r="G13" s="23"/>
      <c r="H13" s="23"/>
      <c r="I13" s="23"/>
      <c r="J13" s="23"/>
      <c r="K13" s="23"/>
      <c r="L13" s="23"/>
      <c r="M13" s="23"/>
      <c r="N13" s="23"/>
      <c r="O13" s="23"/>
      <c r="P13" s="23"/>
      <c r="Q13" s="23"/>
      <c r="R13" s="23"/>
      <c r="S13" s="158"/>
      <c r="T13" s="23"/>
      <c r="U13" s="23"/>
      <c r="V13" s="23"/>
      <c r="W13" s="23"/>
      <c r="X13" s="23"/>
      <c r="Y13" s="23"/>
      <c r="Z13" s="23"/>
      <c r="AA13" s="23"/>
      <c r="AB13" s="23"/>
      <c r="AC13" s="23"/>
      <c r="AD13" s="23"/>
      <c r="AE13" s="23"/>
      <c r="AF13" s="23"/>
      <c r="AG13" s="23"/>
    </row>
    <row r="14" spans="1:33">
      <c r="A14" s="122"/>
      <c r="C14" s="70" t="s">
        <v>63</v>
      </c>
      <c r="D14" s="158"/>
      <c r="E14" s="23"/>
      <c r="F14" s="23"/>
      <c r="G14" s="23"/>
      <c r="H14" s="23"/>
      <c r="I14" s="23"/>
      <c r="J14" s="23"/>
      <c r="K14" s="23"/>
      <c r="L14" s="23"/>
      <c r="M14" s="23"/>
      <c r="N14" s="23"/>
      <c r="O14" s="23"/>
      <c r="P14" s="23"/>
      <c r="Q14" s="23"/>
      <c r="R14" s="23"/>
      <c r="S14" s="158"/>
      <c r="T14" s="23"/>
      <c r="U14" s="23"/>
      <c r="V14" s="23"/>
      <c r="W14" s="23"/>
      <c r="X14" s="23"/>
      <c r="Y14" s="23"/>
      <c r="Z14" s="23"/>
      <c r="AA14" s="23"/>
      <c r="AB14" s="23"/>
      <c r="AC14" s="23"/>
      <c r="AD14" s="23"/>
      <c r="AE14" s="23"/>
      <c r="AF14" s="23"/>
      <c r="AG14" s="23"/>
    </row>
    <row r="15" spans="1:33">
      <c r="A15" s="122"/>
      <c r="C15" s="70" t="s">
        <v>63</v>
      </c>
      <c r="D15" s="23"/>
      <c r="E15" s="23"/>
      <c r="F15" s="23"/>
      <c r="G15" s="23"/>
      <c r="H15" s="23"/>
      <c r="I15" s="23"/>
      <c r="J15" s="23"/>
      <c r="K15" s="23"/>
      <c r="L15" s="23"/>
      <c r="M15" s="23"/>
      <c r="N15" s="23"/>
      <c r="O15" s="23"/>
      <c r="P15" s="23"/>
      <c r="Q15" s="23"/>
      <c r="R15" s="23"/>
      <c r="S15" s="23"/>
      <c r="T15" s="23"/>
      <c r="U15" s="23"/>
      <c r="V15" s="23"/>
      <c r="W15" s="23"/>
      <c r="X15" s="23"/>
      <c r="Y15" s="23"/>
      <c r="Z15" s="23"/>
      <c r="AA15" s="23"/>
      <c r="AB15" s="23"/>
      <c r="AC15" s="23"/>
      <c r="AD15" s="23"/>
      <c r="AE15" s="23"/>
      <c r="AF15" s="23"/>
      <c r="AG15" s="23"/>
    </row>
    <row r="16" spans="1:33">
      <c r="A16" s="122"/>
      <c r="C16" s="70" t="s">
        <v>63</v>
      </c>
      <c r="D16" s="158"/>
      <c r="E16" s="23"/>
      <c r="F16" s="23"/>
      <c r="G16" s="23"/>
      <c r="H16" s="23"/>
      <c r="I16" s="23"/>
      <c r="J16" s="23"/>
      <c r="K16" s="23"/>
      <c r="L16" s="23"/>
      <c r="M16" s="23"/>
      <c r="N16" s="23"/>
      <c r="O16" s="23"/>
      <c r="P16" s="23"/>
      <c r="Q16" s="23"/>
      <c r="R16" s="23"/>
      <c r="S16" s="158"/>
      <c r="T16" s="23"/>
      <c r="U16" s="23"/>
      <c r="V16" s="23"/>
      <c r="W16" s="23"/>
      <c r="X16" s="23"/>
      <c r="Y16" s="23"/>
      <c r="Z16" s="23"/>
      <c r="AA16" s="23"/>
      <c r="AB16" s="23"/>
      <c r="AC16" s="23"/>
      <c r="AD16" s="23"/>
      <c r="AE16" s="23"/>
      <c r="AF16" s="23"/>
      <c r="AG16" s="23"/>
    </row>
    <row r="17" spans="1:33">
      <c r="A17" s="122"/>
      <c r="C17" s="70" t="s">
        <v>63</v>
      </c>
      <c r="D17" s="158"/>
      <c r="E17" s="23"/>
      <c r="F17" s="23"/>
      <c r="G17" s="23"/>
      <c r="H17" s="23"/>
      <c r="I17" s="23"/>
      <c r="J17" s="23"/>
      <c r="K17" s="23"/>
      <c r="L17" s="23"/>
      <c r="M17" s="23"/>
      <c r="N17" s="23"/>
      <c r="O17" s="23"/>
      <c r="P17" s="23"/>
      <c r="Q17" s="23"/>
      <c r="R17" s="23"/>
      <c r="S17" s="158"/>
      <c r="T17" s="23"/>
      <c r="U17" s="23"/>
      <c r="V17" s="23"/>
      <c r="W17" s="23"/>
      <c r="X17" s="23"/>
      <c r="Y17" s="23"/>
      <c r="Z17" s="23"/>
      <c r="AA17" s="23"/>
      <c r="AB17" s="23"/>
      <c r="AC17" s="23"/>
      <c r="AD17" s="23"/>
      <c r="AE17" s="23"/>
      <c r="AF17" s="23"/>
      <c r="AG17" s="23"/>
    </row>
    <row r="18" spans="1:33">
      <c r="A18" s="122"/>
      <c r="C18" s="70" t="s">
        <v>63</v>
      </c>
      <c r="D18" s="158"/>
      <c r="E18" s="23"/>
      <c r="F18" s="23"/>
      <c r="G18" s="23"/>
      <c r="H18" s="23"/>
      <c r="I18" s="23"/>
      <c r="J18" s="23"/>
      <c r="K18" s="23"/>
      <c r="L18" s="23"/>
      <c r="M18" s="23"/>
      <c r="N18" s="23"/>
      <c r="O18" s="23"/>
      <c r="P18" s="23"/>
      <c r="Q18" s="23"/>
      <c r="R18" s="23"/>
      <c r="S18" s="158"/>
      <c r="T18" s="23"/>
      <c r="U18" s="23"/>
      <c r="V18" s="23"/>
      <c r="W18" s="23"/>
      <c r="X18" s="23"/>
      <c r="Y18" s="23"/>
      <c r="Z18" s="23"/>
      <c r="AA18" s="23"/>
      <c r="AB18" s="23"/>
      <c r="AC18" s="23"/>
      <c r="AD18" s="23"/>
      <c r="AE18" s="23"/>
      <c r="AF18" s="23"/>
      <c r="AG18" s="23"/>
    </row>
    <row r="19" spans="1:33">
      <c r="A19" s="122"/>
      <c r="C19" s="70" t="s">
        <v>63</v>
      </c>
      <c r="D19" s="158"/>
      <c r="E19" s="23"/>
      <c r="F19" s="23"/>
      <c r="G19" s="23"/>
      <c r="H19" s="23"/>
      <c r="I19" s="23"/>
      <c r="J19" s="23"/>
      <c r="K19" s="23"/>
      <c r="L19" s="23"/>
      <c r="M19" s="23"/>
      <c r="N19" s="23"/>
      <c r="O19" s="23"/>
      <c r="P19" s="23"/>
      <c r="Q19" s="23"/>
      <c r="R19" s="23"/>
      <c r="S19" s="158"/>
      <c r="T19" s="23"/>
      <c r="U19" s="23"/>
      <c r="V19" s="23"/>
      <c r="W19" s="23"/>
      <c r="X19" s="23"/>
      <c r="Y19" s="23"/>
      <c r="Z19" s="23"/>
      <c r="AA19" s="23"/>
      <c r="AB19" s="23"/>
      <c r="AC19" s="23"/>
      <c r="AD19" s="23"/>
      <c r="AE19" s="23"/>
      <c r="AF19" s="23"/>
      <c r="AG19" s="23"/>
    </row>
    <row r="20" spans="1:33">
      <c r="A20" s="122"/>
      <c r="C20" s="70" t="s">
        <v>63</v>
      </c>
      <c r="D20" s="158"/>
      <c r="E20" s="23"/>
      <c r="F20" s="23"/>
      <c r="G20" s="23"/>
      <c r="H20" s="23"/>
      <c r="I20" s="23"/>
      <c r="J20" s="23"/>
      <c r="K20" s="23"/>
      <c r="L20" s="23"/>
      <c r="M20" s="23"/>
      <c r="N20" s="23"/>
      <c r="O20" s="23"/>
      <c r="P20" s="23"/>
      <c r="Q20" s="23"/>
      <c r="R20" s="23"/>
      <c r="S20" s="158"/>
      <c r="T20" s="23"/>
      <c r="U20" s="23"/>
      <c r="V20" s="23"/>
      <c r="W20" s="23"/>
      <c r="X20" s="23"/>
      <c r="Y20" s="23"/>
      <c r="Z20" s="23"/>
      <c r="AA20" s="23"/>
      <c r="AB20" s="23"/>
      <c r="AC20" s="23"/>
      <c r="AD20" s="23"/>
      <c r="AE20" s="23"/>
      <c r="AF20" s="23"/>
      <c r="AG20" s="23"/>
    </row>
    <row r="21" spans="1:33">
      <c r="A21" s="122"/>
      <c r="C21" s="70" t="s">
        <v>63</v>
      </c>
      <c r="D21" s="158"/>
      <c r="E21" s="23"/>
      <c r="F21" s="23"/>
      <c r="G21" s="23"/>
      <c r="H21" s="23"/>
      <c r="I21" s="23"/>
      <c r="J21" s="23"/>
      <c r="K21" s="23"/>
      <c r="L21" s="23"/>
      <c r="M21" s="23"/>
      <c r="N21" s="23"/>
      <c r="O21" s="23"/>
      <c r="P21" s="23"/>
      <c r="Q21" s="23"/>
      <c r="R21" s="23"/>
      <c r="S21" s="158"/>
      <c r="T21" s="23"/>
      <c r="U21" s="23"/>
      <c r="V21" s="23"/>
      <c r="W21" s="23"/>
      <c r="X21" s="23"/>
      <c r="Y21" s="23"/>
      <c r="Z21" s="23"/>
      <c r="AA21" s="23"/>
      <c r="AB21" s="23"/>
      <c r="AC21" s="23"/>
      <c r="AD21" s="23"/>
      <c r="AE21" s="23"/>
      <c r="AF21" s="23"/>
      <c r="AG21" s="23"/>
    </row>
    <row r="22" spans="1:33">
      <c r="A22" s="122"/>
      <c r="C22" s="70" t="s">
        <v>63</v>
      </c>
      <c r="D22" s="23"/>
      <c r="E22" s="23"/>
      <c r="F22" s="23"/>
      <c r="G22" s="23"/>
      <c r="H22" s="23"/>
      <c r="I22" s="23"/>
      <c r="J22" s="23"/>
      <c r="K22" s="23"/>
      <c r="L22" s="23"/>
      <c r="M22" s="23"/>
      <c r="N22" s="23"/>
      <c r="O22" s="23"/>
      <c r="P22" s="23"/>
      <c r="Q22" s="23"/>
      <c r="R22" s="23"/>
      <c r="S22" s="23"/>
      <c r="T22" s="23"/>
      <c r="U22" s="23"/>
      <c r="V22" s="23"/>
      <c r="W22" s="23"/>
      <c r="X22" s="23"/>
      <c r="Y22" s="23"/>
      <c r="Z22" s="23"/>
      <c r="AA22" s="23"/>
      <c r="AB22" s="23"/>
      <c r="AC22" s="23"/>
      <c r="AD22" s="23"/>
      <c r="AE22" s="23"/>
      <c r="AF22" s="23"/>
      <c r="AG22" s="23"/>
    </row>
    <row r="23" spans="1:33">
      <c r="A23" s="122"/>
      <c r="C23" s="70" t="s">
        <v>63</v>
      </c>
      <c r="D23" s="158"/>
      <c r="E23" s="23"/>
      <c r="F23" s="23"/>
      <c r="G23" s="23"/>
      <c r="H23" s="23"/>
      <c r="I23" s="23"/>
      <c r="J23" s="23"/>
      <c r="K23" s="23"/>
      <c r="L23" s="23"/>
      <c r="M23" s="23"/>
      <c r="N23" s="23"/>
      <c r="O23" s="23"/>
      <c r="P23" s="23"/>
      <c r="Q23" s="23"/>
      <c r="R23" s="23"/>
      <c r="S23" s="158"/>
      <c r="T23" s="23"/>
      <c r="U23" s="23"/>
      <c r="V23" s="23"/>
      <c r="W23" s="23"/>
      <c r="X23" s="23"/>
      <c r="Y23" s="23"/>
      <c r="Z23" s="23"/>
      <c r="AA23" s="23"/>
      <c r="AB23" s="23"/>
      <c r="AC23" s="23"/>
      <c r="AD23" s="23"/>
      <c r="AE23" s="23"/>
      <c r="AF23" s="23"/>
      <c r="AG23" s="23"/>
    </row>
    <row r="24" spans="1:33">
      <c r="A24" s="122"/>
      <c r="C24" s="70" t="s">
        <v>63</v>
      </c>
      <c r="D24" s="158"/>
      <c r="E24" s="23"/>
      <c r="F24" s="23"/>
      <c r="G24" s="23"/>
      <c r="H24" s="23"/>
      <c r="I24" s="23"/>
      <c r="J24" s="23"/>
      <c r="K24" s="23"/>
      <c r="L24" s="23"/>
      <c r="M24" s="23"/>
      <c r="N24" s="23"/>
      <c r="O24" s="23"/>
      <c r="P24" s="23"/>
      <c r="Q24" s="23"/>
      <c r="R24" s="23"/>
      <c r="S24" s="158"/>
      <c r="T24" s="23"/>
      <c r="U24" s="23"/>
      <c r="V24" s="23"/>
      <c r="W24" s="23"/>
      <c r="X24" s="23"/>
      <c r="Y24" s="23"/>
      <c r="Z24" s="23"/>
      <c r="AA24" s="23"/>
      <c r="AB24" s="23"/>
      <c r="AC24" s="23"/>
      <c r="AD24" s="23"/>
      <c r="AE24" s="23"/>
      <c r="AF24" s="23"/>
      <c r="AG24" s="23"/>
    </row>
    <row r="25" spans="1:33">
      <c r="A25" s="123"/>
      <c r="C25" s="70" t="s">
        <v>63</v>
      </c>
      <c r="D25" s="158"/>
      <c r="E25" s="23"/>
      <c r="F25" s="23"/>
      <c r="G25" s="23"/>
      <c r="H25" s="23"/>
      <c r="I25" s="23"/>
      <c r="J25" s="23"/>
      <c r="K25" s="23"/>
      <c r="L25" s="23"/>
      <c r="M25" s="23"/>
      <c r="N25" s="23"/>
      <c r="O25" s="23"/>
      <c r="P25" s="23"/>
      <c r="Q25" s="23"/>
      <c r="R25" s="23"/>
      <c r="S25" s="158"/>
      <c r="T25" s="23"/>
      <c r="U25" s="23"/>
      <c r="V25" s="23"/>
      <c r="W25" s="23"/>
      <c r="X25" s="23"/>
      <c r="Y25" s="23"/>
      <c r="Z25" s="23"/>
      <c r="AA25" s="23"/>
      <c r="AB25" s="23"/>
      <c r="AC25" s="23"/>
      <c r="AD25" s="23"/>
      <c r="AE25" s="23"/>
      <c r="AF25" s="23"/>
      <c r="AG25" s="23"/>
    </row>
    <row r="26" spans="1:33">
      <c r="A26" s="123"/>
      <c r="C26" s="70" t="s">
        <v>63</v>
      </c>
      <c r="D26" s="158"/>
      <c r="E26" s="23"/>
      <c r="F26" s="23"/>
      <c r="G26" s="23"/>
      <c r="H26" s="23"/>
      <c r="I26" s="23"/>
      <c r="J26" s="23"/>
      <c r="K26" s="23"/>
      <c r="L26" s="23"/>
      <c r="M26" s="23"/>
      <c r="N26" s="23"/>
      <c r="O26" s="23"/>
      <c r="P26" s="23"/>
      <c r="Q26" s="23"/>
      <c r="R26" s="23"/>
      <c r="S26" s="158"/>
      <c r="T26" s="23"/>
      <c r="U26" s="23"/>
      <c r="V26" s="23"/>
      <c r="W26" s="23"/>
      <c r="X26" s="23"/>
      <c r="Y26" s="23"/>
      <c r="Z26" s="23"/>
      <c r="AA26" s="23"/>
      <c r="AB26" s="23"/>
      <c r="AC26" s="23"/>
      <c r="AD26" s="23"/>
      <c r="AE26" s="23"/>
      <c r="AF26" s="23"/>
      <c r="AG26" s="23"/>
    </row>
    <row r="27" spans="1:33">
      <c r="A27" s="123"/>
      <c r="C27" s="70" t="s">
        <v>63</v>
      </c>
      <c r="D27" s="158"/>
      <c r="E27" s="23"/>
      <c r="F27" s="23"/>
      <c r="G27" s="23"/>
      <c r="H27" s="23"/>
      <c r="I27" s="23"/>
      <c r="J27" s="23"/>
      <c r="K27" s="23"/>
      <c r="L27" s="23"/>
      <c r="M27" s="23"/>
      <c r="N27" s="23"/>
      <c r="O27" s="23"/>
      <c r="P27" s="23"/>
      <c r="Q27" s="23"/>
      <c r="R27" s="23"/>
      <c r="S27" s="158"/>
      <c r="T27" s="23"/>
      <c r="U27" s="23"/>
      <c r="V27" s="23"/>
      <c r="W27" s="23"/>
      <c r="X27" s="23"/>
      <c r="Y27" s="23"/>
      <c r="Z27" s="23"/>
      <c r="AA27" s="23"/>
      <c r="AB27" s="23"/>
      <c r="AC27" s="23"/>
      <c r="AD27" s="23"/>
      <c r="AE27" s="23"/>
      <c r="AF27" s="23"/>
      <c r="AG27" s="23"/>
    </row>
    <row r="28" spans="1:33">
      <c r="A28" s="123"/>
      <c r="C28" s="70" t="s">
        <v>63</v>
      </c>
      <c r="D28" s="158"/>
      <c r="E28" s="23"/>
      <c r="F28" s="23"/>
      <c r="G28" s="23"/>
      <c r="H28" s="23"/>
      <c r="I28" s="23"/>
      <c r="J28" s="23"/>
      <c r="K28" s="23"/>
      <c r="L28" s="23"/>
      <c r="M28" s="23"/>
      <c r="N28" s="23"/>
      <c r="O28" s="23"/>
      <c r="P28" s="23"/>
      <c r="Q28" s="23"/>
      <c r="R28" s="23"/>
      <c r="S28" s="158"/>
      <c r="T28" s="23"/>
      <c r="U28" s="23"/>
      <c r="V28" s="23"/>
      <c r="W28" s="23"/>
      <c r="X28" s="23"/>
      <c r="Y28" s="23"/>
      <c r="Z28" s="23"/>
      <c r="AA28" s="23"/>
      <c r="AB28" s="23"/>
      <c r="AC28" s="23"/>
      <c r="AD28" s="23"/>
      <c r="AE28" s="23"/>
      <c r="AF28" s="23"/>
      <c r="AG28" s="23"/>
    </row>
    <row r="29" spans="1:33">
      <c r="A29" s="123"/>
      <c r="C29" s="70" t="s">
        <v>63</v>
      </c>
      <c r="D29" s="158"/>
      <c r="E29" s="23"/>
      <c r="F29" s="23"/>
      <c r="G29" s="23"/>
      <c r="H29" s="23"/>
      <c r="I29" s="23"/>
      <c r="J29" s="23"/>
      <c r="K29" s="23"/>
      <c r="L29" s="23"/>
      <c r="M29" s="23"/>
      <c r="N29" s="23"/>
      <c r="O29" s="23"/>
      <c r="P29" s="23"/>
      <c r="Q29" s="23"/>
      <c r="R29" s="23"/>
      <c r="S29" s="158"/>
      <c r="T29" s="23"/>
      <c r="U29" s="23"/>
      <c r="V29" s="23"/>
      <c r="W29" s="23"/>
      <c r="X29" s="23"/>
      <c r="Y29" s="23"/>
      <c r="Z29" s="23"/>
      <c r="AA29" s="23"/>
      <c r="AB29" s="23"/>
      <c r="AC29" s="23"/>
      <c r="AD29" s="23"/>
      <c r="AE29" s="23"/>
      <c r="AF29" s="23"/>
      <c r="AG29" s="23"/>
    </row>
    <row r="30" spans="1:33">
      <c r="A30" s="123"/>
      <c r="C30" s="70" t="s">
        <v>63</v>
      </c>
      <c r="D30" s="158"/>
      <c r="E30" s="23"/>
      <c r="F30" s="23"/>
      <c r="G30" s="23"/>
      <c r="H30" s="23"/>
      <c r="I30" s="23"/>
      <c r="J30" s="23"/>
      <c r="K30" s="23"/>
      <c r="L30" s="23"/>
      <c r="M30" s="23"/>
      <c r="N30" s="23"/>
      <c r="O30" s="23"/>
      <c r="P30" s="23"/>
      <c r="Q30" s="23"/>
      <c r="R30" s="23"/>
      <c r="S30" s="158"/>
      <c r="T30" s="23"/>
      <c r="U30" s="23"/>
      <c r="V30" s="23"/>
      <c r="W30" s="23"/>
      <c r="X30" s="23"/>
      <c r="Y30" s="23"/>
      <c r="Z30" s="23"/>
      <c r="AA30" s="23"/>
      <c r="AB30" s="23"/>
      <c r="AC30" s="23"/>
      <c r="AD30" s="23"/>
      <c r="AE30" s="23"/>
      <c r="AF30" s="23"/>
      <c r="AG30" s="23"/>
    </row>
    <row r="31" spans="1:33">
      <c r="A31" s="123"/>
      <c r="C31" s="70" t="s">
        <v>63</v>
      </c>
      <c r="D31" s="158"/>
      <c r="E31" s="23"/>
      <c r="F31" s="23"/>
      <c r="G31" s="23"/>
      <c r="H31" s="23"/>
      <c r="I31" s="23"/>
      <c r="J31" s="23"/>
      <c r="K31" s="23"/>
      <c r="L31" s="23"/>
      <c r="M31" s="23"/>
      <c r="N31" s="23"/>
      <c r="O31" s="23"/>
      <c r="P31" s="23"/>
      <c r="Q31" s="23"/>
      <c r="R31" s="23"/>
      <c r="S31" s="158"/>
      <c r="T31" s="23"/>
      <c r="U31" s="23"/>
      <c r="V31" s="23"/>
      <c r="W31" s="23"/>
      <c r="X31" s="23"/>
      <c r="Y31" s="23"/>
      <c r="Z31" s="23"/>
      <c r="AA31" s="23"/>
      <c r="AB31" s="23"/>
      <c r="AC31" s="23"/>
      <c r="AD31" s="23"/>
      <c r="AE31" s="23"/>
      <c r="AF31" s="23"/>
      <c r="AG31" s="23"/>
    </row>
    <row r="32" spans="1:33">
      <c r="A32" s="123"/>
      <c r="C32" s="70" t="s">
        <v>63</v>
      </c>
      <c r="D32" s="158"/>
      <c r="E32" s="23"/>
      <c r="F32" s="23"/>
      <c r="G32" s="23"/>
      <c r="H32" s="23"/>
      <c r="I32" s="23"/>
      <c r="J32" s="23"/>
      <c r="K32" s="23"/>
      <c r="L32" s="23"/>
      <c r="M32" s="23"/>
      <c r="N32" s="23"/>
      <c r="O32" s="23"/>
      <c r="P32" s="23"/>
      <c r="Q32" s="23"/>
      <c r="R32" s="23"/>
      <c r="S32" s="158"/>
      <c r="T32" s="23"/>
      <c r="U32" s="23"/>
      <c r="V32" s="23"/>
      <c r="W32" s="23"/>
      <c r="X32" s="23"/>
      <c r="Y32" s="23"/>
      <c r="Z32" s="23"/>
      <c r="AA32" s="23"/>
      <c r="AB32" s="23"/>
      <c r="AC32" s="23"/>
      <c r="AD32" s="23"/>
      <c r="AE32" s="23"/>
      <c r="AF32" s="23"/>
      <c r="AG32" s="23"/>
    </row>
    <row r="33" spans="1:33">
      <c r="A33" s="123"/>
      <c r="C33" s="70" t="s">
        <v>63</v>
      </c>
      <c r="D33" s="23"/>
      <c r="E33" s="23"/>
      <c r="F33" s="23"/>
      <c r="G33" s="23"/>
      <c r="H33" s="23"/>
      <c r="I33" s="23"/>
      <c r="J33" s="23"/>
      <c r="K33" s="23"/>
      <c r="L33" s="23"/>
      <c r="M33" s="23"/>
      <c r="N33" s="23"/>
      <c r="O33" s="23"/>
      <c r="P33" s="23"/>
      <c r="Q33" s="23"/>
      <c r="R33" s="23"/>
      <c r="S33" s="23"/>
      <c r="T33" s="23"/>
      <c r="U33" s="23"/>
      <c r="V33" s="23"/>
      <c r="W33" s="23"/>
      <c r="X33" s="23"/>
      <c r="Y33" s="23"/>
      <c r="Z33" s="23"/>
      <c r="AA33" s="23"/>
      <c r="AB33" s="23"/>
      <c r="AC33" s="23"/>
      <c r="AD33" s="23"/>
      <c r="AE33" s="23"/>
      <c r="AF33" s="23"/>
      <c r="AG33" s="23"/>
    </row>
    <row r="34" spans="1:33">
      <c r="A34" s="123"/>
      <c r="C34" s="70" t="s">
        <v>63</v>
      </c>
      <c r="D34" s="158"/>
      <c r="E34" s="23"/>
      <c r="F34" s="23"/>
      <c r="G34" s="23"/>
      <c r="H34" s="23"/>
      <c r="I34" s="23"/>
      <c r="J34" s="23"/>
      <c r="K34" s="23"/>
      <c r="L34" s="23"/>
      <c r="M34" s="23"/>
      <c r="N34" s="23"/>
      <c r="O34" s="23"/>
      <c r="P34" s="23"/>
      <c r="Q34" s="23"/>
      <c r="R34" s="23"/>
      <c r="S34" s="158"/>
      <c r="T34" s="23"/>
      <c r="U34" s="23"/>
      <c r="V34" s="23"/>
      <c r="W34" s="23"/>
      <c r="X34" s="23"/>
      <c r="Y34" s="23"/>
      <c r="Z34" s="23"/>
      <c r="AA34" s="23"/>
      <c r="AB34" s="23"/>
      <c r="AC34" s="23"/>
      <c r="AD34" s="23"/>
      <c r="AE34" s="23"/>
      <c r="AF34" s="23"/>
      <c r="AG34" s="23"/>
    </row>
    <row r="35" spans="1:33">
      <c r="A35" s="123"/>
      <c r="C35" s="70" t="s">
        <v>63</v>
      </c>
      <c r="D35" s="158"/>
      <c r="E35" s="23"/>
      <c r="F35" s="23"/>
      <c r="G35" s="23"/>
      <c r="H35" s="23"/>
      <c r="I35" s="23"/>
      <c r="J35" s="23"/>
      <c r="K35" s="23"/>
      <c r="L35" s="23"/>
      <c r="M35" s="23"/>
      <c r="N35" s="23"/>
      <c r="O35" s="23"/>
      <c r="P35" s="23"/>
      <c r="Q35" s="23"/>
      <c r="R35" s="23"/>
      <c r="S35" s="158"/>
      <c r="T35" s="23"/>
      <c r="U35" s="23"/>
      <c r="V35" s="23"/>
      <c r="W35" s="23"/>
      <c r="X35" s="23"/>
      <c r="Y35" s="23"/>
      <c r="Z35" s="23"/>
      <c r="AA35" s="23"/>
      <c r="AB35" s="23"/>
      <c r="AC35" s="23"/>
      <c r="AD35" s="23"/>
      <c r="AE35" s="23"/>
      <c r="AF35" s="23"/>
      <c r="AG35" s="23"/>
    </row>
    <row r="36" spans="1:33">
      <c r="A36" s="123"/>
      <c r="C36" s="70" t="s">
        <v>63</v>
      </c>
      <c r="D36" s="158"/>
      <c r="E36" s="23"/>
      <c r="F36" s="23"/>
      <c r="G36" s="23"/>
      <c r="H36" s="23"/>
      <c r="I36" s="23"/>
      <c r="J36" s="23"/>
      <c r="K36" s="23"/>
      <c r="L36" s="23"/>
      <c r="M36" s="23"/>
      <c r="N36" s="23"/>
      <c r="O36" s="23"/>
      <c r="P36" s="23"/>
      <c r="Q36" s="23"/>
      <c r="R36" s="23"/>
      <c r="S36" s="158"/>
      <c r="T36" s="23"/>
      <c r="U36" s="23"/>
      <c r="V36" s="23"/>
      <c r="W36" s="23"/>
      <c r="X36" s="23"/>
      <c r="Y36" s="23"/>
      <c r="Z36" s="23"/>
      <c r="AA36" s="23"/>
      <c r="AB36" s="23"/>
      <c r="AC36" s="23"/>
      <c r="AD36" s="23"/>
      <c r="AE36" s="23"/>
      <c r="AF36" s="23"/>
      <c r="AG36" s="23"/>
    </row>
    <row r="37" spans="1:33">
      <c r="A37" s="123"/>
      <c r="C37" s="70" t="s">
        <v>63</v>
      </c>
      <c r="D37" s="158"/>
      <c r="E37" s="23"/>
      <c r="F37" s="23"/>
      <c r="G37" s="23"/>
      <c r="H37" s="23"/>
      <c r="I37" s="23"/>
      <c r="J37" s="23"/>
      <c r="K37" s="23"/>
      <c r="L37" s="23"/>
      <c r="M37" s="23"/>
      <c r="N37" s="23"/>
      <c r="O37" s="23"/>
      <c r="P37" s="23"/>
      <c r="Q37" s="23"/>
      <c r="R37" s="23"/>
      <c r="S37" s="158"/>
      <c r="T37" s="23"/>
      <c r="U37" s="23"/>
      <c r="V37" s="23"/>
      <c r="W37" s="23"/>
      <c r="X37" s="23"/>
      <c r="Y37" s="23"/>
      <c r="Z37" s="23"/>
      <c r="AA37" s="23"/>
      <c r="AB37" s="23"/>
      <c r="AC37" s="23"/>
      <c r="AD37" s="23"/>
      <c r="AE37" s="23"/>
      <c r="AF37" s="23"/>
      <c r="AG37" s="23"/>
    </row>
    <row r="38" spans="1:33">
      <c r="A38" s="123"/>
      <c r="C38" s="70" t="s">
        <v>63</v>
      </c>
      <c r="D38" s="158"/>
      <c r="E38" s="23"/>
      <c r="F38" s="23"/>
      <c r="G38" s="23"/>
      <c r="H38" s="23"/>
      <c r="I38" s="23"/>
      <c r="J38" s="23"/>
      <c r="K38" s="23"/>
      <c r="L38" s="23"/>
      <c r="M38" s="23"/>
      <c r="N38" s="23"/>
      <c r="O38" s="23"/>
      <c r="P38" s="23"/>
      <c r="Q38" s="23"/>
      <c r="R38" s="23"/>
      <c r="S38" s="158"/>
      <c r="T38" s="23"/>
      <c r="U38" s="23"/>
      <c r="V38" s="23"/>
      <c r="W38" s="23"/>
      <c r="X38" s="23"/>
      <c r="Y38" s="23"/>
      <c r="Z38" s="23"/>
      <c r="AA38" s="23"/>
      <c r="AB38" s="23"/>
      <c r="AC38" s="23"/>
      <c r="AD38" s="23"/>
      <c r="AE38" s="23"/>
      <c r="AF38" s="23"/>
      <c r="AG38" s="23"/>
    </row>
    <row r="39" spans="1:33">
      <c r="A39" s="123"/>
      <c r="C39" s="70" t="s">
        <v>63</v>
      </c>
      <c r="D39" s="158"/>
      <c r="E39" s="23"/>
      <c r="F39" s="23"/>
      <c r="G39" s="23"/>
      <c r="H39" s="23"/>
      <c r="I39" s="23"/>
      <c r="J39" s="23"/>
      <c r="K39" s="23"/>
      <c r="L39" s="23"/>
      <c r="M39" s="23"/>
      <c r="N39" s="23"/>
      <c r="O39" s="23"/>
      <c r="P39" s="23"/>
      <c r="Q39" s="23"/>
      <c r="R39" s="23"/>
      <c r="S39" s="158"/>
      <c r="T39" s="23"/>
      <c r="U39" s="23"/>
      <c r="V39" s="23"/>
      <c r="W39" s="23"/>
      <c r="X39" s="23"/>
      <c r="Y39" s="23"/>
      <c r="Z39" s="23"/>
      <c r="AA39" s="23"/>
      <c r="AB39" s="23"/>
      <c r="AC39" s="23"/>
      <c r="AD39" s="23"/>
      <c r="AE39" s="23"/>
      <c r="AF39" s="23"/>
      <c r="AG39" s="23"/>
    </row>
    <row r="40" spans="1:33">
      <c r="A40" s="123"/>
      <c r="C40" s="70" t="s">
        <v>63</v>
      </c>
      <c r="D40" s="158"/>
      <c r="E40" s="23"/>
      <c r="F40" s="23"/>
      <c r="G40" s="23"/>
      <c r="H40" s="23"/>
      <c r="I40" s="23"/>
      <c r="J40" s="23"/>
      <c r="K40" s="23"/>
      <c r="L40" s="23"/>
      <c r="M40" s="23"/>
      <c r="N40" s="23"/>
      <c r="O40" s="23"/>
      <c r="P40" s="23"/>
      <c r="Q40" s="23"/>
      <c r="R40" s="23"/>
      <c r="S40" s="158"/>
      <c r="T40" s="23"/>
      <c r="U40" s="23"/>
      <c r="V40" s="23"/>
      <c r="W40" s="23"/>
      <c r="X40" s="23"/>
      <c r="Y40" s="23"/>
      <c r="Z40" s="23"/>
      <c r="AA40" s="23"/>
      <c r="AB40" s="23"/>
      <c r="AC40" s="23"/>
      <c r="AD40" s="23"/>
      <c r="AE40" s="23"/>
      <c r="AF40" s="23"/>
      <c r="AG40" s="23"/>
    </row>
    <row r="41" spans="1:33">
      <c r="A41" s="123"/>
      <c r="C41" s="70" t="s">
        <v>63</v>
      </c>
      <c r="D41" s="158"/>
      <c r="E41" s="23"/>
      <c r="F41" s="23"/>
      <c r="G41" s="23"/>
      <c r="H41" s="23"/>
      <c r="I41" s="23"/>
      <c r="J41" s="23"/>
      <c r="K41" s="23"/>
      <c r="L41" s="23"/>
      <c r="M41" s="23"/>
      <c r="N41" s="23"/>
      <c r="O41" s="23"/>
      <c r="P41" s="23"/>
      <c r="Q41" s="23"/>
      <c r="R41" s="23"/>
      <c r="S41" s="158"/>
      <c r="T41" s="23"/>
      <c r="U41" s="23"/>
      <c r="V41" s="23"/>
      <c r="W41" s="23"/>
      <c r="X41" s="23"/>
      <c r="Y41" s="23"/>
      <c r="Z41" s="23"/>
      <c r="AA41" s="23"/>
      <c r="AB41" s="23"/>
      <c r="AC41" s="23"/>
      <c r="AD41" s="23"/>
      <c r="AE41" s="23"/>
      <c r="AF41" s="23"/>
      <c r="AG41" s="23"/>
    </row>
    <row r="42" spans="1:33">
      <c r="A42" s="123"/>
      <c r="C42" s="70" t="s">
        <v>63</v>
      </c>
      <c r="D42" s="158"/>
      <c r="E42" s="23"/>
      <c r="F42" s="23"/>
      <c r="G42" s="23"/>
      <c r="H42" s="23"/>
      <c r="I42" s="23"/>
      <c r="J42" s="23"/>
      <c r="K42" s="23"/>
      <c r="L42" s="23"/>
      <c r="M42" s="23"/>
      <c r="N42" s="23"/>
      <c r="O42" s="23"/>
      <c r="P42" s="23"/>
      <c r="Q42" s="23"/>
      <c r="R42" s="23"/>
      <c r="S42" s="158"/>
      <c r="T42" s="23"/>
      <c r="U42" s="23"/>
      <c r="V42" s="23"/>
      <c r="W42" s="23"/>
      <c r="X42" s="23"/>
      <c r="Y42" s="23"/>
      <c r="Z42" s="23"/>
      <c r="AA42" s="23"/>
      <c r="AB42" s="23"/>
      <c r="AC42" s="23"/>
      <c r="AD42" s="23"/>
      <c r="AE42" s="23"/>
      <c r="AF42" s="23"/>
      <c r="AG42" s="23"/>
    </row>
    <row r="43" spans="1:33">
      <c r="A43" s="123"/>
      <c r="C43" s="70" t="s">
        <v>63</v>
      </c>
      <c r="D43" s="158"/>
      <c r="E43" s="23"/>
      <c r="F43" s="23"/>
      <c r="G43" s="23"/>
      <c r="H43" s="23"/>
      <c r="I43" s="23"/>
      <c r="J43" s="23"/>
      <c r="K43" s="23"/>
      <c r="L43" s="23"/>
      <c r="M43" s="23"/>
      <c r="N43" s="23"/>
      <c r="O43" s="23"/>
      <c r="P43" s="23"/>
      <c r="Q43" s="23"/>
      <c r="R43" s="23"/>
      <c r="S43" s="158"/>
      <c r="T43" s="23"/>
      <c r="U43" s="23"/>
      <c r="V43" s="23"/>
      <c r="W43" s="23"/>
      <c r="X43" s="23"/>
      <c r="Y43" s="23"/>
      <c r="Z43" s="23"/>
      <c r="AA43" s="23"/>
      <c r="AB43" s="23"/>
      <c r="AC43" s="23"/>
      <c r="AD43" s="23"/>
      <c r="AE43" s="23"/>
      <c r="AF43" s="23"/>
      <c r="AG43" s="23"/>
    </row>
    <row r="44" spans="1:33">
      <c r="A44" s="123"/>
      <c r="C44" s="70" t="s">
        <v>63</v>
      </c>
      <c r="D44" s="158"/>
      <c r="E44" s="23"/>
      <c r="F44" s="23"/>
      <c r="G44" s="23"/>
      <c r="H44" s="23"/>
      <c r="I44" s="23"/>
      <c r="J44" s="23"/>
      <c r="K44" s="23"/>
      <c r="L44" s="23"/>
      <c r="M44" s="23"/>
      <c r="N44" s="23"/>
      <c r="O44" s="23"/>
      <c r="P44" s="23"/>
      <c r="Q44" s="23"/>
      <c r="R44" s="23"/>
      <c r="S44" s="158"/>
      <c r="T44" s="23"/>
      <c r="U44" s="23"/>
      <c r="V44" s="23"/>
      <c r="W44" s="23"/>
      <c r="X44" s="23"/>
      <c r="Y44" s="23"/>
      <c r="Z44" s="23"/>
      <c r="AA44" s="23"/>
      <c r="AB44" s="23"/>
      <c r="AC44" s="23"/>
      <c r="AD44" s="23"/>
      <c r="AE44" s="23"/>
      <c r="AF44" s="23"/>
      <c r="AG44" s="23"/>
    </row>
  </sheetData>
  <sheetProtection password="C45A" sheet="1" objects="1" scenarios="1" selectLockedCells="1"/>
  <mergeCells count="31">
    <mergeCell ref="AC1:AC4"/>
    <mergeCell ref="AD1:AD4"/>
    <mergeCell ref="AE1:AE4"/>
    <mergeCell ref="AF1:AF4"/>
    <mergeCell ref="AG1:AG4"/>
    <mergeCell ref="X1:X4"/>
    <mergeCell ref="Y1:Y4"/>
    <mergeCell ref="Z1:Z4"/>
    <mergeCell ref="AA1:AA4"/>
    <mergeCell ref="AB1:AB4"/>
    <mergeCell ref="S1:S4"/>
    <mergeCell ref="T1:T4"/>
    <mergeCell ref="U1:U4"/>
    <mergeCell ref="V1:V4"/>
    <mergeCell ref="W1:W4"/>
    <mergeCell ref="R1:R4"/>
    <mergeCell ref="F1:F4"/>
    <mergeCell ref="G1:G4"/>
    <mergeCell ref="H1:H4"/>
    <mergeCell ref="I1:I4"/>
    <mergeCell ref="N1:N4"/>
    <mergeCell ref="O1:O4"/>
    <mergeCell ref="J1:J4"/>
    <mergeCell ref="K1:K4"/>
    <mergeCell ref="L1:L4"/>
    <mergeCell ref="M1:M4"/>
    <mergeCell ref="D1:D4"/>
    <mergeCell ref="E1:E4"/>
    <mergeCell ref="B4:C4"/>
    <mergeCell ref="P1:P4"/>
    <mergeCell ref="Q1:Q4"/>
  </mergeCells>
  <phoneticPr fontId="7" type="noConversion"/>
  <pageMargins left="0.75" right="0.75" top="1" bottom="0.5" header="0.25" footer="0.25"/>
  <pageSetup scale="86" orientation="landscape" horizontalDpi="300" verticalDpi="300" r:id="rId1"/>
  <headerFooter alignWithMargins="0">
    <oddHeader>&amp;C&amp;"Arial,Bold"&amp;14DaisyTrax
&amp;12Miscellaneous Awards - &amp;D</oddHead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enableFormatConditionsCalculation="0">
    <tabColor indexed="46"/>
    <pageSetUpPr fitToPage="1"/>
  </sheetPr>
  <dimension ref="A1:BI94"/>
  <sheetViews>
    <sheetView showGridLines="0" zoomScaleNormal="100" workbookViewId="0">
      <pane ySplit="2" topLeftCell="A3" activePane="bottomLeft" state="frozen"/>
      <selection pane="bottomLeft" activeCell="C4" sqref="C4"/>
    </sheetView>
  </sheetViews>
  <sheetFormatPr defaultRowHeight="12.75"/>
  <cols>
    <col min="1" max="1" width="35.7109375" style="72" customWidth="1"/>
    <col min="2" max="2" width="3" style="72" bestFit="1" customWidth="1"/>
    <col min="3" max="3" width="3.140625" style="72" customWidth="1"/>
    <col min="4" max="4" width="3" style="72" bestFit="1" customWidth="1"/>
    <col min="5" max="5" width="3.140625" style="72" customWidth="1"/>
    <col min="6" max="6" width="3" style="72" bestFit="1" customWidth="1"/>
    <col min="7" max="7" width="3.140625" style="72" customWidth="1"/>
    <col min="8" max="8" width="3" style="72" bestFit="1" customWidth="1"/>
    <col min="9" max="9" width="3.140625" style="72" customWidth="1"/>
    <col min="10" max="10" width="3" style="72" bestFit="1" customWidth="1"/>
    <col min="11" max="11" width="3.140625" style="72" customWidth="1"/>
    <col min="12" max="12" width="3" style="72" bestFit="1" customWidth="1"/>
    <col min="13" max="13" width="3.140625" style="72" customWidth="1"/>
    <col min="14" max="14" width="3" style="72" bestFit="1" customWidth="1"/>
    <col min="15" max="15" width="3.140625" style="72" customWidth="1"/>
    <col min="16" max="16" width="3" style="72" bestFit="1" customWidth="1"/>
    <col min="17" max="17" width="3.140625" style="72" customWidth="1"/>
    <col min="18" max="18" width="3" style="72" bestFit="1" customWidth="1"/>
    <col min="19" max="19" width="3.140625" style="72" customWidth="1"/>
    <col min="20" max="20" width="3" style="72" bestFit="1" customWidth="1"/>
    <col min="21" max="21" width="3.140625" style="72" customWidth="1"/>
    <col min="22" max="22" width="3" style="72" bestFit="1" customWidth="1"/>
    <col min="23" max="23" width="3.140625" style="72" customWidth="1"/>
    <col min="24" max="24" width="3" style="72" bestFit="1" customWidth="1"/>
    <col min="25" max="25" width="3.140625" style="72" customWidth="1"/>
    <col min="26" max="26" width="3" style="72" bestFit="1" customWidth="1"/>
    <col min="27" max="27" width="3.140625" style="72" customWidth="1"/>
    <col min="28" max="28" width="3" style="72" bestFit="1" customWidth="1"/>
    <col min="29" max="29" width="3.140625" style="72" customWidth="1"/>
    <col min="30" max="30" width="3" style="72" bestFit="1" customWidth="1"/>
    <col min="31" max="31" width="3.140625" style="72" customWidth="1"/>
    <col min="32" max="32" width="3" style="72" bestFit="1" customWidth="1"/>
    <col min="33" max="33" width="3.140625" style="72" customWidth="1"/>
    <col min="34" max="34" width="3" style="72" bestFit="1" customWidth="1"/>
    <col min="35" max="35" width="3.140625" style="72" customWidth="1"/>
    <col min="36" max="36" width="3" style="72" bestFit="1" customWidth="1"/>
    <col min="37" max="37" width="3.140625" style="72" customWidth="1"/>
    <col min="38" max="38" width="3" style="72" bestFit="1" customWidth="1"/>
    <col min="39" max="39" width="3.140625" style="72" customWidth="1"/>
    <col min="40" max="40" width="3" style="72" bestFit="1" customWidth="1"/>
    <col min="41" max="41" width="3.140625" style="72" customWidth="1"/>
    <col min="42" max="42" width="3" style="72" bestFit="1" customWidth="1"/>
    <col min="43" max="43" width="3.140625" style="72" customWidth="1"/>
    <col min="44" max="44" width="3" style="72" bestFit="1" customWidth="1"/>
    <col min="45" max="45" width="3.140625" style="72" customWidth="1"/>
    <col min="46" max="46" width="3" style="72" bestFit="1" customWidth="1"/>
    <col min="47" max="47" width="3.140625" style="72" customWidth="1"/>
    <col min="48" max="48" width="3" style="72" bestFit="1" customWidth="1"/>
    <col min="49" max="49" width="3.140625" style="72" customWidth="1"/>
    <col min="50" max="50" width="3" style="72" bestFit="1" customWidth="1"/>
    <col min="51" max="51" width="3.140625" style="72" customWidth="1"/>
    <col min="52" max="52" width="3" style="72" bestFit="1" customWidth="1"/>
    <col min="53" max="53" width="3.140625" style="72" customWidth="1"/>
    <col min="54" max="54" width="3" style="72" bestFit="1" customWidth="1"/>
    <col min="55" max="55" width="3.140625" style="72" customWidth="1"/>
    <col min="56" max="56" width="3" style="72" bestFit="1" customWidth="1"/>
    <col min="57" max="57" width="3.140625" style="72" customWidth="1"/>
    <col min="58" max="58" width="3" style="72" bestFit="1" customWidth="1"/>
    <col min="59" max="59" width="3.140625" style="72" customWidth="1"/>
    <col min="60" max="60" width="3" style="72" bestFit="1" customWidth="1"/>
    <col min="61" max="61" width="3.140625" style="72" customWidth="1"/>
    <col min="62" max="16384" width="9.140625" style="72"/>
  </cols>
  <sheetData>
    <row r="1" spans="1:61" ht="47.25" customHeight="1" thickTop="1">
      <c r="A1" s="97" t="s">
        <v>77</v>
      </c>
      <c r="B1" s="367" t="str">
        <f ca="1">'Daisy 1'!$A$1</f>
        <v>Daisy 1</v>
      </c>
      <c r="C1" s="369"/>
      <c r="D1" s="367" t="str">
        <f ca="1">'Daisy 2'!$A$1</f>
        <v>Daisy 2</v>
      </c>
      <c r="E1" s="369"/>
      <c r="F1" s="367" t="str">
        <f ca="1">'Daisy 3'!$A$1</f>
        <v>Daisy 3</v>
      </c>
      <c r="G1" s="369"/>
      <c r="H1" s="367" t="str">
        <f ca="1">'Daisy 4'!$A$1</f>
        <v>Daisy 4</v>
      </c>
      <c r="I1" s="369"/>
      <c r="J1" s="367" t="str">
        <f ca="1">'Daisy 5'!$A$1</f>
        <v>Daisy 5</v>
      </c>
      <c r="K1" s="369"/>
      <c r="L1" s="367" t="str">
        <f ca="1">'Daisy 6'!$A$1</f>
        <v>Daisy 6</v>
      </c>
      <c r="M1" s="369"/>
      <c r="N1" s="367" t="str">
        <f ca="1">'Daisy 7'!$A$1</f>
        <v>Daisy 7</v>
      </c>
      <c r="O1" s="369"/>
      <c r="P1" s="367" t="str">
        <f ca="1">'Daisy 8'!$A$1</f>
        <v>Daisy 8</v>
      </c>
      <c r="Q1" s="369"/>
      <c r="R1" s="367" t="str">
        <f ca="1">'Daisy 9'!$A$1</f>
        <v>Daisy 9</v>
      </c>
      <c r="S1" s="369"/>
      <c r="T1" s="367" t="str">
        <f ca="1">'Daisy 10'!$A$1</f>
        <v>Daisy 10</v>
      </c>
      <c r="U1" s="369"/>
      <c r="V1" s="367" t="str">
        <f ca="1">'Daisy 11'!$A$1</f>
        <v>Daisy 11</v>
      </c>
      <c r="W1" s="369"/>
      <c r="X1" s="367" t="str">
        <f ca="1">'Daisy 12'!$A$1</f>
        <v>Daisy 12</v>
      </c>
      <c r="Y1" s="369"/>
      <c r="Z1" s="367" t="str">
        <f ca="1">'Daisy 13'!$A$1</f>
        <v>Daisy 13</v>
      </c>
      <c r="AA1" s="369"/>
      <c r="AB1" s="367" t="str">
        <f ca="1">'Daisy 14'!$A$1</f>
        <v>Daisy 14</v>
      </c>
      <c r="AC1" s="369"/>
      <c r="AD1" s="367" t="str">
        <f ca="1">'Daisy 15'!$A$1</f>
        <v>Daisy 15</v>
      </c>
      <c r="AE1" s="368"/>
      <c r="AF1" s="367" t="str">
        <f ca="1">'Daisy 16'!$A$1</f>
        <v>Daisy 16</v>
      </c>
      <c r="AG1" s="369"/>
      <c r="AH1" s="367" t="str">
        <f ca="1">'Daisy 17'!$A$1</f>
        <v>Daisy 17</v>
      </c>
      <c r="AI1" s="369"/>
      <c r="AJ1" s="367" t="str">
        <f ca="1">'Daisy 18'!$A$1</f>
        <v>Daisy 18</v>
      </c>
      <c r="AK1" s="369"/>
      <c r="AL1" s="367" t="str">
        <f ca="1">'Daisy 19'!$A$1</f>
        <v>Daisy 19</v>
      </c>
      <c r="AM1" s="369"/>
      <c r="AN1" s="367" t="str">
        <f ca="1">'Daisy 20'!$A$1</f>
        <v>Daisy 20</v>
      </c>
      <c r="AO1" s="369"/>
      <c r="AP1" s="367" t="str">
        <f ca="1">'Daisy 21'!$A$1</f>
        <v>Daisy 21</v>
      </c>
      <c r="AQ1" s="369"/>
      <c r="AR1" s="367" t="str">
        <f ca="1">'Daisy 22'!$A$1</f>
        <v>Daisy 22</v>
      </c>
      <c r="AS1" s="369"/>
      <c r="AT1" s="367" t="str">
        <f ca="1">'Daisy 23'!$A$1</f>
        <v>Daisy 23</v>
      </c>
      <c r="AU1" s="369"/>
      <c r="AV1" s="367" t="str">
        <f ca="1">'Daisy 24'!$A$1</f>
        <v>Daisy 24</v>
      </c>
      <c r="AW1" s="369"/>
      <c r="AX1" s="367" t="str">
        <f ca="1">'Daisy 25'!$A$1</f>
        <v>Daisy 25</v>
      </c>
      <c r="AY1" s="369"/>
      <c r="AZ1" s="367" t="str">
        <f ca="1">'Daisy 26'!$A$1</f>
        <v>Daisy 26</v>
      </c>
      <c r="BA1" s="369"/>
      <c r="BB1" s="367" t="str">
        <f ca="1">'Daisy 27'!$A$1</f>
        <v>Daisy 27</v>
      </c>
      <c r="BC1" s="369"/>
      <c r="BD1" s="367" t="str">
        <f ca="1">'Daisy 28'!$A$1</f>
        <v>Daisy 28</v>
      </c>
      <c r="BE1" s="369"/>
      <c r="BF1" s="367" t="str">
        <f ca="1">'Daisy 29'!$A$1</f>
        <v>Daisy 29</v>
      </c>
      <c r="BG1" s="369"/>
      <c r="BH1" s="367" t="str">
        <f ca="1">'Daisy 30'!$A$1</f>
        <v>Daisy 30</v>
      </c>
      <c r="BI1" s="368"/>
    </row>
    <row r="2" spans="1:61" ht="47.25" customHeight="1" thickBot="1">
      <c r="A2" s="161" t="s">
        <v>145</v>
      </c>
      <c r="B2" s="194" t="s">
        <v>96</v>
      </c>
      <c r="C2" s="195" t="s">
        <v>97</v>
      </c>
      <c r="D2" s="194" t="s">
        <v>96</v>
      </c>
      <c r="E2" s="195" t="s">
        <v>97</v>
      </c>
      <c r="F2" s="194" t="s">
        <v>96</v>
      </c>
      <c r="G2" s="195" t="s">
        <v>97</v>
      </c>
      <c r="H2" s="194" t="s">
        <v>96</v>
      </c>
      <c r="I2" s="195" t="s">
        <v>97</v>
      </c>
      <c r="J2" s="194" t="s">
        <v>96</v>
      </c>
      <c r="K2" s="195" t="s">
        <v>97</v>
      </c>
      <c r="L2" s="194" t="s">
        <v>96</v>
      </c>
      <c r="M2" s="195" t="s">
        <v>97</v>
      </c>
      <c r="N2" s="194" t="s">
        <v>96</v>
      </c>
      <c r="O2" s="195" t="s">
        <v>97</v>
      </c>
      <c r="P2" s="194" t="s">
        <v>96</v>
      </c>
      <c r="Q2" s="195" t="s">
        <v>97</v>
      </c>
      <c r="R2" s="194" t="s">
        <v>96</v>
      </c>
      <c r="S2" s="195" t="s">
        <v>97</v>
      </c>
      <c r="T2" s="194" t="s">
        <v>96</v>
      </c>
      <c r="U2" s="195" t="s">
        <v>97</v>
      </c>
      <c r="V2" s="194" t="s">
        <v>96</v>
      </c>
      <c r="W2" s="195" t="s">
        <v>97</v>
      </c>
      <c r="X2" s="194" t="s">
        <v>96</v>
      </c>
      <c r="Y2" s="195" t="s">
        <v>97</v>
      </c>
      <c r="Z2" s="194" t="s">
        <v>96</v>
      </c>
      <c r="AA2" s="195" t="s">
        <v>97</v>
      </c>
      <c r="AB2" s="194" t="s">
        <v>96</v>
      </c>
      <c r="AC2" s="195" t="s">
        <v>97</v>
      </c>
      <c r="AD2" s="194" t="s">
        <v>96</v>
      </c>
      <c r="AE2" s="196" t="s">
        <v>97</v>
      </c>
      <c r="AF2" s="194" t="s">
        <v>96</v>
      </c>
      <c r="AG2" s="195" t="s">
        <v>97</v>
      </c>
      <c r="AH2" s="194" t="s">
        <v>96</v>
      </c>
      <c r="AI2" s="195" t="s">
        <v>97</v>
      </c>
      <c r="AJ2" s="194" t="s">
        <v>96</v>
      </c>
      <c r="AK2" s="195" t="s">
        <v>97</v>
      </c>
      <c r="AL2" s="194" t="s">
        <v>96</v>
      </c>
      <c r="AM2" s="195" t="s">
        <v>97</v>
      </c>
      <c r="AN2" s="194" t="s">
        <v>96</v>
      </c>
      <c r="AO2" s="195" t="s">
        <v>97</v>
      </c>
      <c r="AP2" s="194" t="s">
        <v>96</v>
      </c>
      <c r="AQ2" s="195" t="s">
        <v>97</v>
      </c>
      <c r="AR2" s="194" t="s">
        <v>96</v>
      </c>
      <c r="AS2" s="195" t="s">
        <v>97</v>
      </c>
      <c r="AT2" s="194" t="s">
        <v>96</v>
      </c>
      <c r="AU2" s="195" t="s">
        <v>97</v>
      </c>
      <c r="AV2" s="194" t="s">
        <v>96</v>
      </c>
      <c r="AW2" s="195" t="s">
        <v>97</v>
      </c>
      <c r="AX2" s="194" t="s">
        <v>96</v>
      </c>
      <c r="AY2" s="195" t="s">
        <v>97</v>
      </c>
      <c r="AZ2" s="194" t="s">
        <v>96</v>
      </c>
      <c r="BA2" s="195" t="s">
        <v>97</v>
      </c>
      <c r="BB2" s="194" t="s">
        <v>96</v>
      </c>
      <c r="BC2" s="195" t="s">
        <v>97</v>
      </c>
      <c r="BD2" s="194" t="s">
        <v>96</v>
      </c>
      <c r="BE2" s="195" t="s">
        <v>97</v>
      </c>
      <c r="BF2" s="194" t="s">
        <v>96</v>
      </c>
      <c r="BG2" s="195" t="s">
        <v>97</v>
      </c>
      <c r="BH2" s="194" t="s">
        <v>96</v>
      </c>
      <c r="BI2" s="196" t="s">
        <v>97</v>
      </c>
    </row>
    <row r="3" spans="1:61" ht="13.5" thickTop="1">
      <c r="A3" s="162" t="str">
        <f>Petals!A5</f>
        <v>Center Petal</v>
      </c>
      <c r="B3" s="163"/>
      <c r="C3" s="164"/>
      <c r="D3" s="163"/>
      <c r="E3" s="165"/>
      <c r="F3" s="163"/>
      <c r="G3" s="165"/>
      <c r="H3" s="163"/>
      <c r="I3" s="165"/>
      <c r="J3" s="163"/>
      <c r="K3" s="165"/>
      <c r="L3" s="163"/>
      <c r="M3" s="165"/>
      <c r="N3" s="163"/>
      <c r="O3" s="165"/>
      <c r="P3" s="163"/>
      <c r="Q3" s="165"/>
      <c r="R3" s="163"/>
      <c r="S3" s="165"/>
      <c r="T3" s="163"/>
      <c r="U3" s="165"/>
      <c r="V3" s="163"/>
      <c r="W3" s="165"/>
      <c r="X3" s="163"/>
      <c r="Y3" s="165"/>
      <c r="Z3" s="163"/>
      <c r="AA3" s="165"/>
      <c r="AB3" s="163"/>
      <c r="AC3" s="165"/>
      <c r="AD3" s="163"/>
      <c r="AE3" s="165"/>
      <c r="AF3" s="163"/>
      <c r="AG3" s="164"/>
      <c r="AH3" s="163"/>
      <c r="AI3" s="165"/>
      <c r="AJ3" s="163"/>
      <c r="AK3" s="165"/>
      <c r="AL3" s="163"/>
      <c r="AM3" s="165"/>
      <c r="AN3" s="163"/>
      <c r="AO3" s="165"/>
      <c r="AP3" s="163"/>
      <c r="AQ3" s="165"/>
      <c r="AR3" s="163"/>
      <c r="AS3" s="165"/>
      <c r="AT3" s="163"/>
      <c r="AU3" s="165"/>
      <c r="AV3" s="163"/>
      <c r="AW3" s="165"/>
      <c r="AX3" s="163"/>
      <c r="AY3" s="165"/>
      <c r="AZ3" s="163"/>
      <c r="BA3" s="165"/>
      <c r="BB3" s="163"/>
      <c r="BC3" s="165"/>
      <c r="BD3" s="163"/>
      <c r="BE3" s="165"/>
      <c r="BF3" s="163"/>
      <c r="BG3" s="165"/>
      <c r="BH3" s="163"/>
      <c r="BI3" s="166"/>
    </row>
    <row r="4" spans="1:61">
      <c r="A4" s="167" t="str">
        <f>Petals!B6</f>
        <v>Center</v>
      </c>
      <c r="B4" s="168" t="str">
        <f>IF(Petals!D6="A","E","")</f>
        <v/>
      </c>
      <c r="C4" s="169"/>
      <c r="D4" s="168" t="str">
        <f>IF(Petals!E6="A","E","")</f>
        <v/>
      </c>
      <c r="E4" s="169"/>
      <c r="F4" s="168" t="str">
        <f>IF(Petals!F6="A","E","")</f>
        <v/>
      </c>
      <c r="G4" s="169"/>
      <c r="H4" s="168" t="str">
        <f>IF(Petals!G6="A","E","")</f>
        <v/>
      </c>
      <c r="I4" s="169"/>
      <c r="J4" s="168" t="str">
        <f>IF(Petals!H6="A","E","")</f>
        <v/>
      </c>
      <c r="K4" s="169"/>
      <c r="L4" s="168" t="str">
        <f>IF(Petals!I6="A","E","")</f>
        <v/>
      </c>
      <c r="M4" s="169"/>
      <c r="N4" s="168" t="str">
        <f>IF(Petals!J6="A","E","")</f>
        <v/>
      </c>
      <c r="O4" s="169"/>
      <c r="P4" s="168" t="str">
        <f>IF(Petals!K6="A","E","")</f>
        <v/>
      </c>
      <c r="Q4" s="169"/>
      <c r="R4" s="168" t="str">
        <f>IF(Petals!L6="A","E","")</f>
        <v/>
      </c>
      <c r="S4" s="169"/>
      <c r="T4" s="168" t="str">
        <f>IF(Petals!M6="A","E","")</f>
        <v/>
      </c>
      <c r="U4" s="169"/>
      <c r="V4" s="168" t="str">
        <f>IF(Petals!N6="A","E","")</f>
        <v/>
      </c>
      <c r="W4" s="169"/>
      <c r="X4" s="168" t="str">
        <f>IF(Petals!O6="A","E","")</f>
        <v/>
      </c>
      <c r="Y4" s="169"/>
      <c r="Z4" s="168" t="str">
        <f>IF(Petals!P6="A","E","")</f>
        <v/>
      </c>
      <c r="AA4" s="169"/>
      <c r="AB4" s="168" t="str">
        <f>IF(Petals!Q6="A","E","")</f>
        <v/>
      </c>
      <c r="AC4" s="169"/>
      <c r="AD4" s="168" t="str">
        <f>IF(Petals!R6="A","E","")</f>
        <v/>
      </c>
      <c r="AE4" s="170"/>
      <c r="AF4" s="168" t="str">
        <f>IF(Petals!S6="A","E","")</f>
        <v/>
      </c>
      <c r="AG4" s="169"/>
      <c r="AH4" s="168" t="str">
        <f>IF(Petals!T6="A","E","")</f>
        <v/>
      </c>
      <c r="AI4" s="169"/>
      <c r="AJ4" s="168" t="str">
        <f>IF(Petals!U6="A","E","")</f>
        <v/>
      </c>
      <c r="AK4" s="169"/>
      <c r="AL4" s="168" t="str">
        <f>IF(Petals!V6="A","E","")</f>
        <v/>
      </c>
      <c r="AM4" s="169"/>
      <c r="AN4" s="168" t="str">
        <f>IF(Petals!W6="A","E","")</f>
        <v/>
      </c>
      <c r="AO4" s="169"/>
      <c r="AP4" s="168" t="str">
        <f>IF(Petals!X6="A","E","")</f>
        <v/>
      </c>
      <c r="AQ4" s="169"/>
      <c r="AR4" s="168" t="str">
        <f>IF(Petals!Y6="A","E","")</f>
        <v/>
      </c>
      <c r="AS4" s="169"/>
      <c r="AT4" s="168" t="str">
        <f>IF(Petals!Z6="A","E","")</f>
        <v/>
      </c>
      <c r="AU4" s="169"/>
      <c r="AV4" s="168" t="str">
        <f>IF(Petals!AA6="A","E","")</f>
        <v/>
      </c>
      <c r="AW4" s="169"/>
      <c r="AX4" s="168" t="str">
        <f>IF(Petals!AB6="A","E","")</f>
        <v/>
      </c>
      <c r="AY4" s="169"/>
      <c r="AZ4" s="168" t="str">
        <f>IF(Petals!AC6="A","E","")</f>
        <v/>
      </c>
      <c r="BA4" s="169"/>
      <c r="BB4" s="168" t="str">
        <f>IF(Petals!AD6="A","E","")</f>
        <v/>
      </c>
      <c r="BC4" s="169"/>
      <c r="BD4" s="168" t="str">
        <f>IF(Petals!AE6="A","E","")</f>
        <v/>
      </c>
      <c r="BE4" s="169"/>
      <c r="BF4" s="168" t="str">
        <f>IF(Petals!AF6="A","E","")</f>
        <v/>
      </c>
      <c r="BG4" s="169"/>
      <c r="BH4" s="168" t="str">
        <f>IF(Petals!AG6="A","E","")</f>
        <v/>
      </c>
      <c r="BI4" s="170"/>
    </row>
    <row r="5" spans="1:61">
      <c r="A5" s="171" t="str">
        <f>Petals!A7</f>
        <v>Petals</v>
      </c>
      <c r="B5" s="172"/>
      <c r="C5" s="184"/>
      <c r="D5" s="172"/>
      <c r="E5" s="184"/>
      <c r="F5" s="172"/>
      <c r="G5" s="184"/>
      <c r="H5" s="172"/>
      <c r="I5" s="184"/>
      <c r="J5" s="172"/>
      <c r="K5" s="184"/>
      <c r="L5" s="172"/>
      <c r="M5" s="184"/>
      <c r="N5" s="172"/>
      <c r="O5" s="184"/>
      <c r="P5" s="172"/>
      <c r="Q5" s="184"/>
      <c r="R5" s="172"/>
      <c r="S5" s="184"/>
      <c r="T5" s="172"/>
      <c r="U5" s="184"/>
      <c r="V5" s="172"/>
      <c r="W5" s="184"/>
      <c r="X5" s="172"/>
      <c r="Y5" s="184"/>
      <c r="Z5" s="172"/>
      <c r="AA5" s="184"/>
      <c r="AB5" s="172"/>
      <c r="AC5" s="184"/>
      <c r="AD5" s="172"/>
      <c r="AE5" s="184"/>
      <c r="AF5" s="172"/>
      <c r="AG5" s="184"/>
      <c r="AH5" s="172"/>
      <c r="AI5" s="184"/>
      <c r="AJ5" s="172"/>
      <c r="AK5" s="184"/>
      <c r="AL5" s="172"/>
      <c r="AM5" s="184"/>
      <c r="AN5" s="172"/>
      <c r="AO5" s="184"/>
      <c r="AP5" s="172"/>
      <c r="AQ5" s="184"/>
      <c r="AR5" s="172"/>
      <c r="AS5" s="184"/>
      <c r="AT5" s="172"/>
      <c r="AU5" s="184"/>
      <c r="AV5" s="172"/>
      <c r="AW5" s="184"/>
      <c r="AX5" s="172"/>
      <c r="AY5" s="184"/>
      <c r="AZ5" s="172"/>
      <c r="BA5" s="184"/>
      <c r="BB5" s="172"/>
      <c r="BC5" s="184"/>
      <c r="BD5" s="172"/>
      <c r="BE5" s="184"/>
      <c r="BF5" s="172"/>
      <c r="BG5" s="184"/>
      <c r="BH5" s="172"/>
      <c r="BI5" s="185"/>
    </row>
    <row r="6" spans="1:61">
      <c r="A6" s="173" t="str">
        <f>Petals!B8</f>
        <v>Lupe</v>
      </c>
      <c r="B6" s="168" t="str">
        <f>IF(Petals!D8="A","E","")</f>
        <v/>
      </c>
      <c r="C6" s="169"/>
      <c r="D6" s="168" t="str">
        <f>IF(Petals!E8="A","E","")</f>
        <v/>
      </c>
      <c r="E6" s="169"/>
      <c r="F6" s="168" t="str">
        <f>IF(Petals!F8="A","E","")</f>
        <v/>
      </c>
      <c r="G6" s="169"/>
      <c r="H6" s="168" t="str">
        <f>IF(Petals!G8="A","E","")</f>
        <v/>
      </c>
      <c r="I6" s="169"/>
      <c r="J6" s="168" t="str">
        <f>IF(Petals!H8="A","E","")</f>
        <v/>
      </c>
      <c r="K6" s="169"/>
      <c r="L6" s="168" t="str">
        <f>IF(Petals!I8="A","E","")</f>
        <v/>
      </c>
      <c r="M6" s="169"/>
      <c r="N6" s="168" t="str">
        <f>IF(Petals!J8="A","E","")</f>
        <v/>
      </c>
      <c r="O6" s="169"/>
      <c r="P6" s="168" t="str">
        <f>IF(Petals!K8="A","E","")</f>
        <v/>
      </c>
      <c r="Q6" s="169"/>
      <c r="R6" s="168" t="str">
        <f>IF(Petals!L8="A","E","")</f>
        <v/>
      </c>
      <c r="S6" s="169"/>
      <c r="T6" s="168" t="str">
        <f>IF(Petals!M8="A","E","")</f>
        <v/>
      </c>
      <c r="U6" s="169"/>
      <c r="V6" s="168" t="str">
        <f>IF(Petals!N8="A","E","")</f>
        <v/>
      </c>
      <c r="W6" s="169"/>
      <c r="X6" s="168" t="str">
        <f>IF(Petals!O8="A","E","")</f>
        <v/>
      </c>
      <c r="Y6" s="169"/>
      <c r="Z6" s="168" t="str">
        <f>IF(Petals!P8="A","E","")</f>
        <v/>
      </c>
      <c r="AA6" s="169"/>
      <c r="AB6" s="168" t="str">
        <f>IF(Petals!Q8="A","E","")</f>
        <v/>
      </c>
      <c r="AC6" s="169"/>
      <c r="AD6" s="168" t="str">
        <f>IF(Petals!R8="A","E","")</f>
        <v/>
      </c>
      <c r="AE6" s="170"/>
      <c r="AF6" s="168" t="str">
        <f>IF(Petals!S8="A","E","")</f>
        <v/>
      </c>
      <c r="AG6" s="169"/>
      <c r="AH6" s="168" t="str">
        <f>IF(Petals!T8="A","E","")</f>
        <v/>
      </c>
      <c r="AI6" s="169"/>
      <c r="AJ6" s="168" t="str">
        <f>IF(Petals!U8="A","E","")</f>
        <v/>
      </c>
      <c r="AK6" s="169"/>
      <c r="AL6" s="168" t="str">
        <f>IF(Petals!V8="A","E","")</f>
        <v/>
      </c>
      <c r="AM6" s="169"/>
      <c r="AN6" s="168" t="str">
        <f>IF(Petals!W8="A","E","")</f>
        <v/>
      </c>
      <c r="AO6" s="169"/>
      <c r="AP6" s="168" t="str">
        <f>IF(Petals!X8="A","E","")</f>
        <v/>
      </c>
      <c r="AQ6" s="169"/>
      <c r="AR6" s="168" t="str">
        <f>IF(Petals!Y8="A","E","")</f>
        <v/>
      </c>
      <c r="AS6" s="169"/>
      <c r="AT6" s="168" t="str">
        <f>IF(Petals!Z8="A","E","")</f>
        <v/>
      </c>
      <c r="AU6" s="169"/>
      <c r="AV6" s="168" t="str">
        <f>IF(Petals!AA8="A","E","")</f>
        <v/>
      </c>
      <c r="AW6" s="169"/>
      <c r="AX6" s="168" t="str">
        <f>IF(Petals!AB8="A","E","")</f>
        <v/>
      </c>
      <c r="AY6" s="169"/>
      <c r="AZ6" s="168" t="str">
        <f>IF(Petals!AC8="A","E","")</f>
        <v/>
      </c>
      <c r="BA6" s="169"/>
      <c r="BB6" s="168" t="str">
        <f>IF(Petals!AD8="A","E","")</f>
        <v/>
      </c>
      <c r="BC6" s="169"/>
      <c r="BD6" s="168" t="str">
        <f>IF(Petals!AE8="A","E","")</f>
        <v/>
      </c>
      <c r="BE6" s="169"/>
      <c r="BF6" s="168" t="str">
        <f>IF(Petals!AF8="A","E","")</f>
        <v/>
      </c>
      <c r="BG6" s="169"/>
      <c r="BH6" s="168" t="str">
        <f>IF(Petals!AG8="A","E","")</f>
        <v/>
      </c>
      <c r="BI6" s="170"/>
    </row>
    <row r="7" spans="1:61">
      <c r="A7" s="173" t="str">
        <f>Petals!B9</f>
        <v>Sunny</v>
      </c>
      <c r="B7" s="168" t="str">
        <f>IF(Petals!D9="A","E","")</f>
        <v/>
      </c>
      <c r="C7" s="169"/>
      <c r="D7" s="168" t="str">
        <f>IF(Petals!E9="A","E","")</f>
        <v/>
      </c>
      <c r="E7" s="169"/>
      <c r="F7" s="168" t="str">
        <f>IF(Petals!F9="A","E","")</f>
        <v/>
      </c>
      <c r="G7" s="169"/>
      <c r="H7" s="168" t="str">
        <f>IF(Petals!G9="A","E","")</f>
        <v/>
      </c>
      <c r="I7" s="169"/>
      <c r="J7" s="168" t="str">
        <f>IF(Petals!H9="A","E","")</f>
        <v/>
      </c>
      <c r="K7" s="169"/>
      <c r="L7" s="168" t="str">
        <f>IF(Petals!I9="A","E","")</f>
        <v/>
      </c>
      <c r="M7" s="169"/>
      <c r="N7" s="168" t="str">
        <f>IF(Petals!J9="A","E","")</f>
        <v/>
      </c>
      <c r="O7" s="169"/>
      <c r="P7" s="168" t="str">
        <f>IF(Petals!K9="A","E","")</f>
        <v/>
      </c>
      <c r="Q7" s="169"/>
      <c r="R7" s="168" t="str">
        <f>IF(Petals!L9="A","E","")</f>
        <v/>
      </c>
      <c r="S7" s="169"/>
      <c r="T7" s="168" t="str">
        <f>IF(Petals!M9="A","E","")</f>
        <v/>
      </c>
      <c r="U7" s="169"/>
      <c r="V7" s="168" t="str">
        <f>IF(Petals!N9="A","E","")</f>
        <v/>
      </c>
      <c r="W7" s="169"/>
      <c r="X7" s="168" t="str">
        <f>IF(Petals!O9="A","E","")</f>
        <v/>
      </c>
      <c r="Y7" s="169"/>
      <c r="Z7" s="168" t="str">
        <f>IF(Petals!P9="A","E","")</f>
        <v/>
      </c>
      <c r="AA7" s="169"/>
      <c r="AB7" s="168" t="str">
        <f>IF(Petals!Q9="A","E","")</f>
        <v/>
      </c>
      <c r="AC7" s="169"/>
      <c r="AD7" s="168" t="str">
        <f>IF(Petals!R9="A","E","")</f>
        <v/>
      </c>
      <c r="AE7" s="170"/>
      <c r="AF7" s="168" t="str">
        <f>IF(Petals!S9="A","E","")</f>
        <v/>
      </c>
      <c r="AG7" s="169"/>
      <c r="AH7" s="168" t="str">
        <f>IF(Petals!T9="A","E","")</f>
        <v/>
      </c>
      <c r="AI7" s="169"/>
      <c r="AJ7" s="168" t="str">
        <f>IF(Petals!U9="A","E","")</f>
        <v/>
      </c>
      <c r="AK7" s="169"/>
      <c r="AL7" s="168" t="str">
        <f>IF(Petals!V9="A","E","")</f>
        <v/>
      </c>
      <c r="AM7" s="169"/>
      <c r="AN7" s="168" t="str">
        <f>IF(Petals!W9="A","E","")</f>
        <v/>
      </c>
      <c r="AO7" s="169"/>
      <c r="AP7" s="168" t="str">
        <f>IF(Petals!X9="A","E","")</f>
        <v/>
      </c>
      <c r="AQ7" s="169"/>
      <c r="AR7" s="168" t="str">
        <f>IF(Petals!Y9="A","E","")</f>
        <v/>
      </c>
      <c r="AS7" s="169"/>
      <c r="AT7" s="168" t="str">
        <f>IF(Petals!Z9="A","E","")</f>
        <v/>
      </c>
      <c r="AU7" s="169"/>
      <c r="AV7" s="168" t="str">
        <f>IF(Petals!AA9="A","E","")</f>
        <v/>
      </c>
      <c r="AW7" s="169"/>
      <c r="AX7" s="168" t="str">
        <f>IF(Petals!AB9="A","E","")</f>
        <v/>
      </c>
      <c r="AY7" s="169"/>
      <c r="AZ7" s="168" t="str">
        <f>IF(Petals!AC9="A","E","")</f>
        <v/>
      </c>
      <c r="BA7" s="169"/>
      <c r="BB7" s="168" t="str">
        <f>IF(Petals!AD9="A","E","")</f>
        <v/>
      </c>
      <c r="BC7" s="169"/>
      <c r="BD7" s="168" t="str">
        <f>IF(Petals!AE9="A","E","")</f>
        <v/>
      </c>
      <c r="BE7" s="169"/>
      <c r="BF7" s="168" t="str">
        <f>IF(Petals!AF9="A","E","")</f>
        <v/>
      </c>
      <c r="BG7" s="169"/>
      <c r="BH7" s="168" t="str">
        <f>IF(Petals!AG9="A","E","")</f>
        <v/>
      </c>
      <c r="BI7" s="170"/>
    </row>
    <row r="8" spans="1:61">
      <c r="A8" s="173" t="str">
        <f>Petals!B10</f>
        <v>Zinni</v>
      </c>
      <c r="B8" s="168" t="str">
        <f>IF(Petals!D10="A","E","")</f>
        <v/>
      </c>
      <c r="C8" s="169"/>
      <c r="D8" s="168" t="str">
        <f>IF(Petals!E10="A","E","")</f>
        <v/>
      </c>
      <c r="E8" s="169"/>
      <c r="F8" s="168" t="str">
        <f>IF(Petals!F10="A","E","")</f>
        <v/>
      </c>
      <c r="G8" s="169"/>
      <c r="H8" s="168" t="str">
        <f>IF(Petals!G10="A","E","")</f>
        <v/>
      </c>
      <c r="I8" s="169"/>
      <c r="J8" s="168" t="str">
        <f>IF(Petals!H10="A","E","")</f>
        <v/>
      </c>
      <c r="K8" s="169"/>
      <c r="L8" s="168" t="str">
        <f>IF(Petals!I10="A","E","")</f>
        <v/>
      </c>
      <c r="M8" s="169"/>
      <c r="N8" s="168" t="str">
        <f>IF(Petals!J10="A","E","")</f>
        <v/>
      </c>
      <c r="O8" s="169"/>
      <c r="P8" s="168" t="str">
        <f>IF(Petals!K10="A","E","")</f>
        <v/>
      </c>
      <c r="Q8" s="169"/>
      <c r="R8" s="168" t="str">
        <f>IF(Petals!L10="A","E","")</f>
        <v/>
      </c>
      <c r="S8" s="169"/>
      <c r="T8" s="168" t="str">
        <f>IF(Petals!M10="A","E","")</f>
        <v/>
      </c>
      <c r="U8" s="169"/>
      <c r="V8" s="168" t="str">
        <f>IF(Petals!N10="A","E","")</f>
        <v/>
      </c>
      <c r="W8" s="169"/>
      <c r="X8" s="168" t="str">
        <f>IF(Petals!O10="A","E","")</f>
        <v/>
      </c>
      <c r="Y8" s="169"/>
      <c r="Z8" s="168" t="str">
        <f>IF(Petals!P10="A","E","")</f>
        <v/>
      </c>
      <c r="AA8" s="169"/>
      <c r="AB8" s="168" t="str">
        <f>IF(Petals!Q10="A","E","")</f>
        <v/>
      </c>
      <c r="AC8" s="169"/>
      <c r="AD8" s="168" t="str">
        <f>IF(Petals!R10="A","E","")</f>
        <v/>
      </c>
      <c r="AE8" s="170"/>
      <c r="AF8" s="168" t="str">
        <f>IF(Petals!S10="A","E","")</f>
        <v/>
      </c>
      <c r="AG8" s="169"/>
      <c r="AH8" s="168" t="str">
        <f>IF(Petals!T10="A","E","")</f>
        <v/>
      </c>
      <c r="AI8" s="169"/>
      <c r="AJ8" s="168" t="str">
        <f>IF(Petals!U10="A","E","")</f>
        <v/>
      </c>
      <c r="AK8" s="169"/>
      <c r="AL8" s="168" t="str">
        <f>IF(Petals!V10="A","E","")</f>
        <v/>
      </c>
      <c r="AM8" s="169"/>
      <c r="AN8" s="168" t="str">
        <f>IF(Petals!W10="A","E","")</f>
        <v/>
      </c>
      <c r="AO8" s="169"/>
      <c r="AP8" s="168" t="str">
        <f>IF(Petals!X10="A","E","")</f>
        <v/>
      </c>
      <c r="AQ8" s="169"/>
      <c r="AR8" s="168" t="str">
        <f>IF(Petals!Y10="A","E","")</f>
        <v/>
      </c>
      <c r="AS8" s="169"/>
      <c r="AT8" s="168" t="str">
        <f>IF(Petals!Z10="A","E","")</f>
        <v/>
      </c>
      <c r="AU8" s="169"/>
      <c r="AV8" s="168" t="str">
        <f>IF(Petals!AA10="A","E","")</f>
        <v/>
      </c>
      <c r="AW8" s="169"/>
      <c r="AX8" s="168" t="str">
        <f>IF(Petals!AB10="A","E","")</f>
        <v/>
      </c>
      <c r="AY8" s="169"/>
      <c r="AZ8" s="168" t="str">
        <f>IF(Petals!AC10="A","E","")</f>
        <v/>
      </c>
      <c r="BA8" s="169"/>
      <c r="BB8" s="168" t="str">
        <f>IF(Petals!AD10="A","E","")</f>
        <v/>
      </c>
      <c r="BC8" s="169"/>
      <c r="BD8" s="168" t="str">
        <f>IF(Petals!AE10="A","E","")</f>
        <v/>
      </c>
      <c r="BE8" s="169"/>
      <c r="BF8" s="168" t="str">
        <f>IF(Petals!AF10="A","E","")</f>
        <v/>
      </c>
      <c r="BG8" s="169"/>
      <c r="BH8" s="168" t="str">
        <f>IF(Petals!AG10="A","E","")</f>
        <v/>
      </c>
      <c r="BI8" s="170"/>
    </row>
    <row r="9" spans="1:61">
      <c r="A9" s="173" t="str">
        <f>Petals!B11</f>
        <v>Tula</v>
      </c>
      <c r="B9" s="168" t="str">
        <f>IF(Petals!D11="A","E","")</f>
        <v/>
      </c>
      <c r="C9" s="169"/>
      <c r="D9" s="168" t="str">
        <f>IF(Petals!E11="A","E","")</f>
        <v/>
      </c>
      <c r="E9" s="169"/>
      <c r="F9" s="168" t="str">
        <f>IF(Petals!F11="A","E","")</f>
        <v/>
      </c>
      <c r="G9" s="169"/>
      <c r="H9" s="168" t="str">
        <f>IF(Petals!G11="A","E","")</f>
        <v/>
      </c>
      <c r="I9" s="169"/>
      <c r="J9" s="168" t="str">
        <f>IF(Petals!H11="A","E","")</f>
        <v/>
      </c>
      <c r="K9" s="169"/>
      <c r="L9" s="168" t="str">
        <f>IF(Petals!I11="A","E","")</f>
        <v/>
      </c>
      <c r="M9" s="169"/>
      <c r="N9" s="168" t="str">
        <f>IF(Petals!J11="A","E","")</f>
        <v/>
      </c>
      <c r="O9" s="169"/>
      <c r="P9" s="168" t="str">
        <f>IF(Petals!K11="A","E","")</f>
        <v/>
      </c>
      <c r="Q9" s="169"/>
      <c r="R9" s="168" t="str">
        <f>IF(Petals!L11="A","E","")</f>
        <v/>
      </c>
      <c r="S9" s="169"/>
      <c r="T9" s="168" t="str">
        <f>IF(Petals!M11="A","E","")</f>
        <v/>
      </c>
      <c r="U9" s="169"/>
      <c r="V9" s="168" t="str">
        <f>IF(Petals!N11="A","E","")</f>
        <v/>
      </c>
      <c r="W9" s="169"/>
      <c r="X9" s="168" t="str">
        <f>IF(Petals!O11="A","E","")</f>
        <v/>
      </c>
      <c r="Y9" s="169"/>
      <c r="Z9" s="168" t="str">
        <f>IF(Petals!P11="A","E","")</f>
        <v/>
      </c>
      <c r="AA9" s="169"/>
      <c r="AB9" s="168" t="str">
        <f>IF(Petals!Q11="A","E","")</f>
        <v/>
      </c>
      <c r="AC9" s="169"/>
      <c r="AD9" s="168" t="str">
        <f>IF(Petals!R11="A","E","")</f>
        <v/>
      </c>
      <c r="AE9" s="170"/>
      <c r="AF9" s="168" t="str">
        <f>IF(Petals!S11="A","E","")</f>
        <v/>
      </c>
      <c r="AG9" s="169"/>
      <c r="AH9" s="168" t="str">
        <f>IF(Petals!T11="A","E","")</f>
        <v/>
      </c>
      <c r="AI9" s="169"/>
      <c r="AJ9" s="168" t="str">
        <f>IF(Petals!U11="A","E","")</f>
        <v/>
      </c>
      <c r="AK9" s="169"/>
      <c r="AL9" s="168" t="str">
        <f>IF(Petals!V11="A","E","")</f>
        <v/>
      </c>
      <c r="AM9" s="169"/>
      <c r="AN9" s="168" t="str">
        <f>IF(Petals!W11="A","E","")</f>
        <v/>
      </c>
      <c r="AO9" s="169"/>
      <c r="AP9" s="168" t="str">
        <f>IF(Petals!X11="A","E","")</f>
        <v/>
      </c>
      <c r="AQ9" s="169"/>
      <c r="AR9" s="168" t="str">
        <f>IF(Petals!Y11="A","E","")</f>
        <v/>
      </c>
      <c r="AS9" s="169"/>
      <c r="AT9" s="168" t="str">
        <f>IF(Petals!Z11="A","E","")</f>
        <v/>
      </c>
      <c r="AU9" s="169"/>
      <c r="AV9" s="168" t="str">
        <f>IF(Petals!AA11="A","E","")</f>
        <v/>
      </c>
      <c r="AW9" s="169"/>
      <c r="AX9" s="168" t="str">
        <f>IF(Petals!AB11="A","E","")</f>
        <v/>
      </c>
      <c r="AY9" s="169"/>
      <c r="AZ9" s="168" t="str">
        <f>IF(Petals!AC11="A","E","")</f>
        <v/>
      </c>
      <c r="BA9" s="169"/>
      <c r="BB9" s="168" t="str">
        <f>IF(Petals!AD11="A","E","")</f>
        <v/>
      </c>
      <c r="BC9" s="169"/>
      <c r="BD9" s="168" t="str">
        <f>IF(Petals!AE11="A","E","")</f>
        <v/>
      </c>
      <c r="BE9" s="169"/>
      <c r="BF9" s="168" t="str">
        <f>IF(Petals!AF11="A","E","")</f>
        <v/>
      </c>
      <c r="BG9" s="169"/>
      <c r="BH9" s="168" t="str">
        <f>IF(Petals!AG11="A","E","")</f>
        <v/>
      </c>
      <c r="BI9" s="170"/>
    </row>
    <row r="10" spans="1:61">
      <c r="A10" s="173" t="str">
        <f>Petals!B12</f>
        <v>Mari</v>
      </c>
      <c r="B10" s="168" t="str">
        <f>IF(Petals!D12="A","E","")</f>
        <v/>
      </c>
      <c r="C10" s="169"/>
      <c r="D10" s="168" t="str">
        <f>IF(Petals!E12="A","E","")</f>
        <v/>
      </c>
      <c r="E10" s="169"/>
      <c r="F10" s="168" t="str">
        <f>IF(Petals!F12="A","E","")</f>
        <v/>
      </c>
      <c r="G10" s="169"/>
      <c r="H10" s="168" t="str">
        <f>IF(Petals!G12="A","E","")</f>
        <v/>
      </c>
      <c r="I10" s="169"/>
      <c r="J10" s="168" t="str">
        <f>IF(Petals!H12="A","E","")</f>
        <v/>
      </c>
      <c r="K10" s="169"/>
      <c r="L10" s="168" t="str">
        <f>IF(Petals!I12="A","E","")</f>
        <v/>
      </c>
      <c r="M10" s="169"/>
      <c r="N10" s="168" t="str">
        <f>IF(Petals!J12="A","E","")</f>
        <v/>
      </c>
      <c r="O10" s="169"/>
      <c r="P10" s="168" t="str">
        <f>IF(Petals!K12="A","E","")</f>
        <v/>
      </c>
      <c r="Q10" s="169"/>
      <c r="R10" s="168" t="str">
        <f>IF(Petals!L12="A","E","")</f>
        <v/>
      </c>
      <c r="S10" s="169"/>
      <c r="T10" s="168" t="str">
        <f>IF(Petals!M12="A","E","")</f>
        <v/>
      </c>
      <c r="U10" s="169"/>
      <c r="V10" s="168" t="str">
        <f>IF(Petals!N12="A","E","")</f>
        <v/>
      </c>
      <c r="W10" s="169"/>
      <c r="X10" s="168" t="str">
        <f>IF(Petals!O12="A","E","")</f>
        <v/>
      </c>
      <c r="Y10" s="169"/>
      <c r="Z10" s="168" t="str">
        <f>IF(Petals!P12="A","E","")</f>
        <v/>
      </c>
      <c r="AA10" s="169"/>
      <c r="AB10" s="168" t="str">
        <f>IF(Petals!Q12="A","E","")</f>
        <v/>
      </c>
      <c r="AC10" s="169"/>
      <c r="AD10" s="168" t="str">
        <f>IF(Petals!R12="A","E","")</f>
        <v/>
      </c>
      <c r="AE10" s="170"/>
      <c r="AF10" s="168" t="str">
        <f>IF(Petals!S12="A","E","")</f>
        <v/>
      </c>
      <c r="AG10" s="169"/>
      <c r="AH10" s="168" t="str">
        <f>IF(Petals!T12="A","E","")</f>
        <v/>
      </c>
      <c r="AI10" s="169"/>
      <c r="AJ10" s="168" t="str">
        <f>IF(Petals!U12="A","E","")</f>
        <v/>
      </c>
      <c r="AK10" s="169"/>
      <c r="AL10" s="168" t="str">
        <f>IF(Petals!V12="A","E","")</f>
        <v/>
      </c>
      <c r="AM10" s="169"/>
      <c r="AN10" s="168" t="str">
        <f>IF(Petals!W12="A","E","")</f>
        <v/>
      </c>
      <c r="AO10" s="169"/>
      <c r="AP10" s="168" t="str">
        <f>IF(Petals!X12="A","E","")</f>
        <v/>
      </c>
      <c r="AQ10" s="169"/>
      <c r="AR10" s="168" t="str">
        <f>IF(Petals!Y12="A","E","")</f>
        <v/>
      </c>
      <c r="AS10" s="169"/>
      <c r="AT10" s="168" t="str">
        <f>IF(Petals!Z12="A","E","")</f>
        <v/>
      </c>
      <c r="AU10" s="169"/>
      <c r="AV10" s="168" t="str">
        <f>IF(Petals!AA12="A","E","")</f>
        <v/>
      </c>
      <c r="AW10" s="169"/>
      <c r="AX10" s="168" t="str">
        <f>IF(Petals!AB12="A","E","")</f>
        <v/>
      </c>
      <c r="AY10" s="169"/>
      <c r="AZ10" s="168" t="str">
        <f>IF(Petals!AC12="A","E","")</f>
        <v/>
      </c>
      <c r="BA10" s="169"/>
      <c r="BB10" s="168" t="str">
        <f>IF(Petals!AD12="A","E","")</f>
        <v/>
      </c>
      <c r="BC10" s="169"/>
      <c r="BD10" s="168" t="str">
        <f>IF(Petals!AE12="A","E","")</f>
        <v/>
      </c>
      <c r="BE10" s="169"/>
      <c r="BF10" s="168" t="str">
        <f>IF(Petals!AF12="A","E","")</f>
        <v/>
      </c>
      <c r="BG10" s="169"/>
      <c r="BH10" s="168" t="str">
        <f>IF(Petals!AG12="A","E","")</f>
        <v/>
      </c>
      <c r="BI10" s="170"/>
    </row>
    <row r="11" spans="1:61">
      <c r="A11" s="173" t="str">
        <f>Petals!B13</f>
        <v>Gloria</v>
      </c>
      <c r="B11" s="168" t="str">
        <f>IF(Petals!D13="A","E","")</f>
        <v/>
      </c>
      <c r="C11" s="169"/>
      <c r="D11" s="168" t="str">
        <f>IF(Petals!E13="A","E","")</f>
        <v/>
      </c>
      <c r="E11" s="169"/>
      <c r="F11" s="168" t="str">
        <f>IF(Petals!F13="A","E","")</f>
        <v/>
      </c>
      <c r="G11" s="169"/>
      <c r="H11" s="168" t="str">
        <f>IF(Petals!G13="A","E","")</f>
        <v/>
      </c>
      <c r="I11" s="169"/>
      <c r="J11" s="168" t="str">
        <f>IF(Petals!H13="A","E","")</f>
        <v/>
      </c>
      <c r="K11" s="169"/>
      <c r="L11" s="168" t="str">
        <f>IF(Petals!I13="A","E","")</f>
        <v/>
      </c>
      <c r="M11" s="169"/>
      <c r="N11" s="168" t="str">
        <f>IF(Petals!J13="A","E","")</f>
        <v/>
      </c>
      <c r="O11" s="169"/>
      <c r="P11" s="168" t="str">
        <f>IF(Petals!K13="A","E","")</f>
        <v/>
      </c>
      <c r="Q11" s="169"/>
      <c r="R11" s="168" t="str">
        <f>IF(Petals!L13="A","E","")</f>
        <v/>
      </c>
      <c r="S11" s="169"/>
      <c r="T11" s="168" t="str">
        <f>IF(Petals!M13="A","E","")</f>
        <v/>
      </c>
      <c r="U11" s="169"/>
      <c r="V11" s="168" t="str">
        <f>IF(Petals!N13="A","E","")</f>
        <v/>
      </c>
      <c r="W11" s="169"/>
      <c r="X11" s="168" t="str">
        <f>IF(Petals!O13="A","E","")</f>
        <v/>
      </c>
      <c r="Y11" s="169"/>
      <c r="Z11" s="168" t="str">
        <f>IF(Petals!P13="A","E","")</f>
        <v/>
      </c>
      <c r="AA11" s="169"/>
      <c r="AB11" s="168" t="str">
        <f>IF(Petals!Q13="A","E","")</f>
        <v/>
      </c>
      <c r="AC11" s="169"/>
      <c r="AD11" s="168" t="str">
        <f>IF(Petals!R13="A","E","")</f>
        <v/>
      </c>
      <c r="AE11" s="170"/>
      <c r="AF11" s="168" t="str">
        <f>IF(Petals!S13="A","E","")</f>
        <v/>
      </c>
      <c r="AG11" s="169"/>
      <c r="AH11" s="168" t="str">
        <f>IF(Petals!T13="A","E","")</f>
        <v/>
      </c>
      <c r="AI11" s="169"/>
      <c r="AJ11" s="168" t="str">
        <f>IF(Petals!U13="A","E","")</f>
        <v/>
      </c>
      <c r="AK11" s="169"/>
      <c r="AL11" s="168" t="str">
        <f>IF(Petals!V13="A","E","")</f>
        <v/>
      </c>
      <c r="AM11" s="169"/>
      <c r="AN11" s="168" t="str">
        <f>IF(Petals!W13="A","E","")</f>
        <v/>
      </c>
      <c r="AO11" s="169"/>
      <c r="AP11" s="168" t="str">
        <f>IF(Petals!X13="A","E","")</f>
        <v/>
      </c>
      <c r="AQ11" s="169"/>
      <c r="AR11" s="168" t="str">
        <f>IF(Petals!Y13="A","E","")</f>
        <v/>
      </c>
      <c r="AS11" s="169"/>
      <c r="AT11" s="168" t="str">
        <f>IF(Petals!Z13="A","E","")</f>
        <v/>
      </c>
      <c r="AU11" s="169"/>
      <c r="AV11" s="168" t="str">
        <f>IF(Petals!AA13="A","E","")</f>
        <v/>
      </c>
      <c r="AW11" s="169"/>
      <c r="AX11" s="168" t="str">
        <f>IF(Petals!AB13="A","E","")</f>
        <v/>
      </c>
      <c r="AY11" s="169"/>
      <c r="AZ11" s="168" t="str">
        <f>IF(Petals!AC13="A","E","")</f>
        <v/>
      </c>
      <c r="BA11" s="169"/>
      <c r="BB11" s="168" t="str">
        <f>IF(Petals!AD13="A","E","")</f>
        <v/>
      </c>
      <c r="BC11" s="169"/>
      <c r="BD11" s="168" t="str">
        <f>IF(Petals!AE13="A","E","")</f>
        <v/>
      </c>
      <c r="BE11" s="169"/>
      <c r="BF11" s="168" t="str">
        <f>IF(Petals!AF13="A","E","")</f>
        <v/>
      </c>
      <c r="BG11" s="169"/>
      <c r="BH11" s="168" t="str">
        <f>IF(Petals!AG13="A","E","")</f>
        <v/>
      </c>
      <c r="BI11" s="170"/>
    </row>
    <row r="12" spans="1:61">
      <c r="A12" s="173" t="str">
        <f>Petals!B14</f>
        <v>Gerri</v>
      </c>
      <c r="B12" s="168" t="str">
        <f>IF(Petals!D14="A","E","")</f>
        <v/>
      </c>
      <c r="C12" s="169"/>
      <c r="D12" s="168" t="str">
        <f>IF(Petals!E14="A","E","")</f>
        <v/>
      </c>
      <c r="E12" s="169"/>
      <c r="F12" s="168" t="str">
        <f>IF(Petals!F14="A","E","")</f>
        <v/>
      </c>
      <c r="G12" s="169"/>
      <c r="H12" s="168" t="str">
        <f>IF(Petals!G14="A","E","")</f>
        <v/>
      </c>
      <c r="I12" s="169"/>
      <c r="J12" s="168" t="str">
        <f>IF(Petals!H14="A","E","")</f>
        <v/>
      </c>
      <c r="K12" s="169"/>
      <c r="L12" s="168" t="str">
        <f>IF(Petals!I14="A","E","")</f>
        <v/>
      </c>
      <c r="M12" s="169"/>
      <c r="N12" s="168" t="str">
        <f>IF(Petals!J14="A","E","")</f>
        <v/>
      </c>
      <c r="O12" s="169"/>
      <c r="P12" s="168" t="str">
        <f>IF(Petals!K14="A","E","")</f>
        <v/>
      </c>
      <c r="Q12" s="169"/>
      <c r="R12" s="168" t="str">
        <f>IF(Petals!L14="A","E","")</f>
        <v/>
      </c>
      <c r="S12" s="169"/>
      <c r="T12" s="168" t="str">
        <f>IF(Petals!M14="A","E","")</f>
        <v/>
      </c>
      <c r="U12" s="169"/>
      <c r="V12" s="168" t="str">
        <f>IF(Petals!N14="A","E","")</f>
        <v/>
      </c>
      <c r="W12" s="169"/>
      <c r="X12" s="168" t="str">
        <f>IF(Petals!O14="A","E","")</f>
        <v/>
      </c>
      <c r="Y12" s="169"/>
      <c r="Z12" s="168" t="str">
        <f>IF(Petals!P14="A","E","")</f>
        <v/>
      </c>
      <c r="AA12" s="169"/>
      <c r="AB12" s="168" t="str">
        <f>IF(Petals!Q14="A","E","")</f>
        <v/>
      </c>
      <c r="AC12" s="169"/>
      <c r="AD12" s="168" t="str">
        <f>IF(Petals!R14="A","E","")</f>
        <v/>
      </c>
      <c r="AE12" s="170"/>
      <c r="AF12" s="168" t="str">
        <f>IF(Petals!S14="A","E","")</f>
        <v/>
      </c>
      <c r="AG12" s="169"/>
      <c r="AH12" s="168" t="str">
        <f>IF(Petals!T14="A","E","")</f>
        <v/>
      </c>
      <c r="AI12" s="169"/>
      <c r="AJ12" s="168" t="str">
        <f>IF(Petals!U14="A","E","")</f>
        <v/>
      </c>
      <c r="AK12" s="169"/>
      <c r="AL12" s="168" t="str">
        <f>IF(Petals!V14="A","E","")</f>
        <v/>
      </c>
      <c r="AM12" s="169"/>
      <c r="AN12" s="168" t="str">
        <f>IF(Petals!W14="A","E","")</f>
        <v/>
      </c>
      <c r="AO12" s="169"/>
      <c r="AP12" s="168" t="str">
        <f>IF(Petals!X14="A","E","")</f>
        <v/>
      </c>
      <c r="AQ12" s="169"/>
      <c r="AR12" s="168" t="str">
        <f>IF(Petals!Y14="A","E","")</f>
        <v/>
      </c>
      <c r="AS12" s="169"/>
      <c r="AT12" s="168" t="str">
        <f>IF(Petals!Z14="A","E","")</f>
        <v/>
      </c>
      <c r="AU12" s="169"/>
      <c r="AV12" s="168" t="str">
        <f>IF(Petals!AA14="A","E","")</f>
        <v/>
      </c>
      <c r="AW12" s="169"/>
      <c r="AX12" s="168" t="str">
        <f>IF(Petals!AB14="A","E","")</f>
        <v/>
      </c>
      <c r="AY12" s="169"/>
      <c r="AZ12" s="168" t="str">
        <f>IF(Petals!AC14="A","E","")</f>
        <v/>
      </c>
      <c r="BA12" s="169"/>
      <c r="BB12" s="168" t="str">
        <f>IF(Petals!AD14="A","E","")</f>
        <v/>
      </c>
      <c r="BC12" s="169"/>
      <c r="BD12" s="168" t="str">
        <f>IF(Petals!AE14="A","E","")</f>
        <v/>
      </c>
      <c r="BE12" s="169"/>
      <c r="BF12" s="168" t="str">
        <f>IF(Petals!AF14="A","E","")</f>
        <v/>
      </c>
      <c r="BG12" s="169"/>
      <c r="BH12" s="168" t="str">
        <f>IF(Petals!AG14="A","E","")</f>
        <v/>
      </c>
      <c r="BI12" s="170"/>
    </row>
    <row r="13" spans="1:61">
      <c r="A13" s="173" t="str">
        <f>Petals!B15</f>
        <v>Clover</v>
      </c>
      <c r="B13" s="168" t="str">
        <f>IF(Petals!D15="A","E","")</f>
        <v/>
      </c>
      <c r="C13" s="169"/>
      <c r="D13" s="168" t="str">
        <f>IF(Petals!E15="A","E","")</f>
        <v/>
      </c>
      <c r="E13" s="169"/>
      <c r="F13" s="168" t="str">
        <f>IF(Petals!F15="A","E","")</f>
        <v/>
      </c>
      <c r="G13" s="169"/>
      <c r="H13" s="168" t="str">
        <f>IF(Petals!G15="A","E","")</f>
        <v/>
      </c>
      <c r="I13" s="169"/>
      <c r="J13" s="168" t="str">
        <f>IF(Petals!H15="A","E","")</f>
        <v/>
      </c>
      <c r="K13" s="169"/>
      <c r="L13" s="168" t="str">
        <f>IF(Petals!I15="A","E","")</f>
        <v/>
      </c>
      <c r="M13" s="169"/>
      <c r="N13" s="168" t="str">
        <f>IF(Petals!J15="A","E","")</f>
        <v/>
      </c>
      <c r="O13" s="169"/>
      <c r="P13" s="168" t="str">
        <f>IF(Petals!K15="A","E","")</f>
        <v/>
      </c>
      <c r="Q13" s="169"/>
      <c r="R13" s="168" t="str">
        <f>IF(Petals!L15="A","E","")</f>
        <v/>
      </c>
      <c r="S13" s="169"/>
      <c r="T13" s="168" t="str">
        <f>IF(Petals!M15="A","E","")</f>
        <v/>
      </c>
      <c r="U13" s="169"/>
      <c r="V13" s="168" t="str">
        <f>IF(Petals!N15="A","E","")</f>
        <v/>
      </c>
      <c r="W13" s="169"/>
      <c r="X13" s="168" t="str">
        <f>IF(Petals!O15="A","E","")</f>
        <v/>
      </c>
      <c r="Y13" s="169"/>
      <c r="Z13" s="168" t="str">
        <f>IF(Petals!P15="A","E","")</f>
        <v/>
      </c>
      <c r="AA13" s="169"/>
      <c r="AB13" s="168" t="str">
        <f>IF(Petals!Q15="A","E","")</f>
        <v/>
      </c>
      <c r="AC13" s="169"/>
      <c r="AD13" s="168" t="str">
        <f>IF(Petals!R15="A","E","")</f>
        <v/>
      </c>
      <c r="AE13" s="170"/>
      <c r="AF13" s="168" t="str">
        <f>IF(Petals!S15="A","E","")</f>
        <v/>
      </c>
      <c r="AG13" s="169"/>
      <c r="AH13" s="168" t="str">
        <f>IF(Petals!T15="A","E","")</f>
        <v/>
      </c>
      <c r="AI13" s="169"/>
      <c r="AJ13" s="168" t="str">
        <f>IF(Petals!U15="A","E","")</f>
        <v/>
      </c>
      <c r="AK13" s="169"/>
      <c r="AL13" s="168" t="str">
        <f>IF(Petals!V15="A","E","")</f>
        <v/>
      </c>
      <c r="AM13" s="169"/>
      <c r="AN13" s="168" t="str">
        <f>IF(Petals!W15="A","E","")</f>
        <v/>
      </c>
      <c r="AO13" s="169"/>
      <c r="AP13" s="168" t="str">
        <f>IF(Petals!X15="A","E","")</f>
        <v/>
      </c>
      <c r="AQ13" s="169"/>
      <c r="AR13" s="168" t="str">
        <f>IF(Petals!Y15="A","E","")</f>
        <v/>
      </c>
      <c r="AS13" s="169"/>
      <c r="AT13" s="168" t="str">
        <f>IF(Petals!Z15="A","E","")</f>
        <v/>
      </c>
      <c r="AU13" s="169"/>
      <c r="AV13" s="168" t="str">
        <f>IF(Petals!AA15="A","E","")</f>
        <v/>
      </c>
      <c r="AW13" s="169"/>
      <c r="AX13" s="168" t="str">
        <f>IF(Petals!AB15="A","E","")</f>
        <v/>
      </c>
      <c r="AY13" s="169"/>
      <c r="AZ13" s="168" t="str">
        <f>IF(Petals!AC15="A","E","")</f>
        <v/>
      </c>
      <c r="BA13" s="169"/>
      <c r="BB13" s="168" t="str">
        <f>IF(Petals!AD15="A","E","")</f>
        <v/>
      </c>
      <c r="BC13" s="169"/>
      <c r="BD13" s="168" t="str">
        <f>IF(Petals!AE15="A","E","")</f>
        <v/>
      </c>
      <c r="BE13" s="169"/>
      <c r="BF13" s="168" t="str">
        <f>IF(Petals!AF15="A","E","")</f>
        <v/>
      </c>
      <c r="BG13" s="169"/>
      <c r="BH13" s="168" t="str">
        <f>IF(Petals!AG15="A","E","")</f>
        <v/>
      </c>
      <c r="BI13" s="170"/>
    </row>
    <row r="14" spans="1:61">
      <c r="A14" s="173" t="str">
        <f>Petals!B16</f>
        <v>Rosie</v>
      </c>
      <c r="B14" s="168" t="str">
        <f>IF(Petals!D16="A","E","")</f>
        <v/>
      </c>
      <c r="C14" s="169"/>
      <c r="D14" s="168" t="str">
        <f>IF(Petals!E16="A","E","")</f>
        <v/>
      </c>
      <c r="E14" s="169"/>
      <c r="F14" s="168" t="str">
        <f>IF(Petals!F16="A","E","")</f>
        <v/>
      </c>
      <c r="G14" s="169"/>
      <c r="H14" s="168" t="str">
        <f>IF(Petals!G16="A","E","")</f>
        <v/>
      </c>
      <c r="I14" s="169"/>
      <c r="J14" s="168" t="str">
        <f>IF(Petals!H16="A","E","")</f>
        <v/>
      </c>
      <c r="K14" s="169"/>
      <c r="L14" s="168" t="str">
        <f>IF(Petals!I16="A","E","")</f>
        <v/>
      </c>
      <c r="M14" s="169"/>
      <c r="N14" s="168" t="str">
        <f>IF(Petals!J16="A","E","")</f>
        <v/>
      </c>
      <c r="O14" s="169"/>
      <c r="P14" s="168" t="str">
        <f>IF(Petals!K16="A","E","")</f>
        <v/>
      </c>
      <c r="Q14" s="169"/>
      <c r="R14" s="168" t="str">
        <f>IF(Petals!L16="A","E","")</f>
        <v/>
      </c>
      <c r="S14" s="169"/>
      <c r="T14" s="168" t="str">
        <f>IF(Petals!M16="A","E","")</f>
        <v/>
      </c>
      <c r="U14" s="169"/>
      <c r="V14" s="168" t="str">
        <f>IF(Petals!N16="A","E","")</f>
        <v/>
      </c>
      <c r="W14" s="169"/>
      <c r="X14" s="168" t="str">
        <f>IF(Petals!O16="A","E","")</f>
        <v/>
      </c>
      <c r="Y14" s="169"/>
      <c r="Z14" s="168" t="str">
        <f>IF(Petals!P16="A","E","")</f>
        <v/>
      </c>
      <c r="AA14" s="169"/>
      <c r="AB14" s="168" t="str">
        <f>IF(Petals!Q16="A","E","")</f>
        <v/>
      </c>
      <c r="AC14" s="169"/>
      <c r="AD14" s="168" t="str">
        <f>IF(Petals!R16="A","E","")</f>
        <v/>
      </c>
      <c r="AE14" s="170"/>
      <c r="AF14" s="168" t="str">
        <f>IF(Petals!S16="A","E","")</f>
        <v/>
      </c>
      <c r="AG14" s="169"/>
      <c r="AH14" s="168" t="str">
        <f>IF(Petals!T16="A","E","")</f>
        <v/>
      </c>
      <c r="AI14" s="169"/>
      <c r="AJ14" s="168" t="str">
        <f>IF(Petals!U16="A","E","")</f>
        <v/>
      </c>
      <c r="AK14" s="169"/>
      <c r="AL14" s="168" t="str">
        <f>IF(Petals!V16="A","E","")</f>
        <v/>
      </c>
      <c r="AM14" s="169"/>
      <c r="AN14" s="168" t="str">
        <f>IF(Petals!W16="A","E","")</f>
        <v/>
      </c>
      <c r="AO14" s="169"/>
      <c r="AP14" s="168" t="str">
        <f>IF(Petals!X16="A","E","")</f>
        <v/>
      </c>
      <c r="AQ14" s="169"/>
      <c r="AR14" s="168" t="str">
        <f>IF(Petals!Y16="A","E","")</f>
        <v/>
      </c>
      <c r="AS14" s="169"/>
      <c r="AT14" s="168" t="str">
        <f>IF(Petals!Z16="A","E","")</f>
        <v/>
      </c>
      <c r="AU14" s="169"/>
      <c r="AV14" s="168" t="str">
        <f>IF(Petals!AA16="A","E","")</f>
        <v/>
      </c>
      <c r="AW14" s="169"/>
      <c r="AX14" s="168" t="str">
        <f>IF(Petals!AB16="A","E","")</f>
        <v/>
      </c>
      <c r="AY14" s="169"/>
      <c r="AZ14" s="168" t="str">
        <f>IF(Petals!AC16="A","E","")</f>
        <v/>
      </c>
      <c r="BA14" s="169"/>
      <c r="BB14" s="168" t="str">
        <f>IF(Petals!AD16="A","E","")</f>
        <v/>
      </c>
      <c r="BC14" s="169"/>
      <c r="BD14" s="168" t="str">
        <f>IF(Petals!AE16="A","E","")</f>
        <v/>
      </c>
      <c r="BE14" s="169"/>
      <c r="BF14" s="168" t="str">
        <f>IF(Petals!AF16="A","E","")</f>
        <v/>
      </c>
      <c r="BG14" s="169"/>
      <c r="BH14" s="168" t="str">
        <f>IF(Petals!AG16="A","E","")</f>
        <v/>
      </c>
      <c r="BI14" s="170"/>
    </row>
    <row r="15" spans="1:61">
      <c r="A15" s="173" t="str">
        <f>Petals!B17</f>
        <v>Vi</v>
      </c>
      <c r="B15" s="168" t="str">
        <f>IF(Petals!D17="A","E","")</f>
        <v/>
      </c>
      <c r="C15" s="169"/>
      <c r="D15" s="168" t="str">
        <f>IF(Petals!E17="A","E","")</f>
        <v/>
      </c>
      <c r="E15" s="169"/>
      <c r="F15" s="168" t="str">
        <f>IF(Petals!F17="A","E","")</f>
        <v/>
      </c>
      <c r="G15" s="169"/>
      <c r="H15" s="168" t="str">
        <f>IF(Petals!G17="A","E","")</f>
        <v/>
      </c>
      <c r="I15" s="169"/>
      <c r="J15" s="168" t="str">
        <f>IF(Petals!H17="A","E","")</f>
        <v/>
      </c>
      <c r="K15" s="169"/>
      <c r="L15" s="168" t="str">
        <f>IF(Petals!I17="A","E","")</f>
        <v/>
      </c>
      <c r="M15" s="169"/>
      <c r="N15" s="168" t="str">
        <f>IF(Petals!J17="A","E","")</f>
        <v/>
      </c>
      <c r="O15" s="169"/>
      <c r="P15" s="168" t="str">
        <f>IF(Petals!K17="A","E","")</f>
        <v/>
      </c>
      <c r="Q15" s="169"/>
      <c r="R15" s="168" t="str">
        <f>IF(Petals!L17="A","E","")</f>
        <v/>
      </c>
      <c r="S15" s="169"/>
      <c r="T15" s="168" t="str">
        <f>IF(Petals!M17="A","E","")</f>
        <v/>
      </c>
      <c r="U15" s="169"/>
      <c r="V15" s="168" t="str">
        <f>IF(Petals!N17="A","E","")</f>
        <v/>
      </c>
      <c r="W15" s="169"/>
      <c r="X15" s="168" t="str">
        <f>IF(Petals!O17="A","E","")</f>
        <v/>
      </c>
      <c r="Y15" s="169"/>
      <c r="Z15" s="168" t="str">
        <f>IF(Petals!P17="A","E","")</f>
        <v/>
      </c>
      <c r="AA15" s="169"/>
      <c r="AB15" s="168" t="str">
        <f>IF(Petals!Q17="A","E","")</f>
        <v/>
      </c>
      <c r="AC15" s="169"/>
      <c r="AD15" s="168" t="str">
        <f>IF(Petals!R17="A","E","")</f>
        <v/>
      </c>
      <c r="AE15" s="170"/>
      <c r="AF15" s="168" t="str">
        <f>IF(Petals!S17="A","E","")</f>
        <v/>
      </c>
      <c r="AG15" s="169"/>
      <c r="AH15" s="168" t="str">
        <f>IF(Petals!T17="A","E","")</f>
        <v/>
      </c>
      <c r="AI15" s="169"/>
      <c r="AJ15" s="168" t="str">
        <f>IF(Petals!U17="A","E","")</f>
        <v/>
      </c>
      <c r="AK15" s="169"/>
      <c r="AL15" s="168" t="str">
        <f>IF(Petals!V17="A","E","")</f>
        <v/>
      </c>
      <c r="AM15" s="169"/>
      <c r="AN15" s="168" t="str">
        <f>IF(Petals!W17="A","E","")</f>
        <v/>
      </c>
      <c r="AO15" s="169"/>
      <c r="AP15" s="168" t="str">
        <f>IF(Petals!X17="A","E","")</f>
        <v/>
      </c>
      <c r="AQ15" s="169"/>
      <c r="AR15" s="168" t="str">
        <f>IF(Petals!Y17="A","E","")</f>
        <v/>
      </c>
      <c r="AS15" s="169"/>
      <c r="AT15" s="168" t="str">
        <f>IF(Petals!Z17="A","E","")</f>
        <v/>
      </c>
      <c r="AU15" s="169"/>
      <c r="AV15" s="168" t="str">
        <f>IF(Petals!AA17="A","E","")</f>
        <v/>
      </c>
      <c r="AW15" s="169"/>
      <c r="AX15" s="168" t="str">
        <f>IF(Petals!AB17="A","E","")</f>
        <v/>
      </c>
      <c r="AY15" s="169"/>
      <c r="AZ15" s="168" t="str">
        <f>IF(Petals!AC17="A","E","")</f>
        <v/>
      </c>
      <c r="BA15" s="169"/>
      <c r="BB15" s="168" t="str">
        <f>IF(Petals!AD17="A","E","")</f>
        <v/>
      </c>
      <c r="BC15" s="169"/>
      <c r="BD15" s="168" t="str">
        <f>IF(Petals!AE17="A","E","")</f>
        <v/>
      </c>
      <c r="BE15" s="169"/>
      <c r="BF15" s="168" t="str">
        <f>IF(Petals!AF17="A","E","")</f>
        <v/>
      </c>
      <c r="BG15" s="169"/>
      <c r="BH15" s="168" t="str">
        <f>IF(Petals!AG17="A","E","")</f>
        <v/>
      </c>
      <c r="BI15" s="170"/>
    </row>
    <row r="16" spans="1:61">
      <c r="A16" s="171" t="str">
        <f>Petals!A19</f>
        <v>Leaves</v>
      </c>
      <c r="B16" s="172"/>
      <c r="C16" s="184"/>
      <c r="D16" s="172"/>
      <c r="E16" s="184"/>
      <c r="F16" s="172"/>
      <c r="G16" s="184"/>
      <c r="H16" s="172"/>
      <c r="I16" s="184"/>
      <c r="J16" s="172"/>
      <c r="K16" s="184"/>
      <c r="L16" s="172"/>
      <c r="M16" s="184"/>
      <c r="N16" s="172"/>
      <c r="O16" s="184"/>
      <c r="P16" s="172"/>
      <c r="Q16" s="184"/>
      <c r="R16" s="172"/>
      <c r="S16" s="184"/>
      <c r="T16" s="172"/>
      <c r="U16" s="184"/>
      <c r="V16" s="172"/>
      <c r="W16" s="184"/>
      <c r="X16" s="172"/>
      <c r="Y16" s="184"/>
      <c r="Z16" s="172"/>
      <c r="AA16" s="184"/>
      <c r="AB16" s="172"/>
      <c r="AC16" s="184"/>
      <c r="AD16" s="172"/>
      <c r="AE16" s="184"/>
      <c r="AF16" s="172"/>
      <c r="AG16" s="184"/>
      <c r="AH16" s="172"/>
      <c r="AI16" s="184"/>
      <c r="AJ16" s="172"/>
      <c r="AK16" s="184"/>
      <c r="AL16" s="172"/>
      <c r="AM16" s="184"/>
      <c r="AN16" s="172"/>
      <c r="AO16" s="184"/>
      <c r="AP16" s="172"/>
      <c r="AQ16" s="184"/>
      <c r="AR16" s="172"/>
      <c r="AS16" s="184"/>
      <c r="AT16" s="172"/>
      <c r="AU16" s="184"/>
      <c r="AV16" s="172"/>
      <c r="AW16" s="184"/>
      <c r="AX16" s="172"/>
      <c r="AY16" s="184"/>
      <c r="AZ16" s="172"/>
      <c r="BA16" s="184"/>
      <c r="BB16" s="172"/>
      <c r="BC16" s="184"/>
      <c r="BD16" s="172"/>
      <c r="BE16" s="184"/>
      <c r="BF16" s="172"/>
      <c r="BG16" s="184"/>
      <c r="BH16" s="172"/>
      <c r="BI16" s="185"/>
    </row>
    <row r="17" spans="1:61">
      <c r="A17" s="173" t="str">
        <f>Petals!B20</f>
        <v>Money Counts</v>
      </c>
      <c r="B17" s="168" t="str">
        <f>IF(Petals!D23="C","E","")</f>
        <v/>
      </c>
      <c r="C17" s="169"/>
      <c r="D17" s="168" t="str">
        <f>IF(Petals!E23="C","E","")</f>
        <v/>
      </c>
      <c r="E17" s="169"/>
      <c r="F17" s="168" t="str">
        <f>IF(Petals!F23="C","E","")</f>
        <v/>
      </c>
      <c r="G17" s="169"/>
      <c r="H17" s="168" t="str">
        <f>IF(Petals!G23="C","E","")</f>
        <v/>
      </c>
      <c r="I17" s="169"/>
      <c r="J17" s="168" t="str">
        <f>IF(Petals!H23="C","E","")</f>
        <v/>
      </c>
      <c r="K17" s="169"/>
      <c r="L17" s="168" t="str">
        <f>IF(Petals!I23="C","E","")</f>
        <v/>
      </c>
      <c r="M17" s="169"/>
      <c r="N17" s="168" t="str">
        <f>IF(Petals!J23="C","E","")</f>
        <v/>
      </c>
      <c r="O17" s="169"/>
      <c r="P17" s="168" t="str">
        <f>IF(Petals!K23="C","E","")</f>
        <v/>
      </c>
      <c r="Q17" s="169"/>
      <c r="R17" s="168" t="str">
        <f>IF(Petals!L23="C","E","")</f>
        <v/>
      </c>
      <c r="S17" s="169"/>
      <c r="T17" s="168" t="str">
        <f>IF(Petals!M23="C","E","")</f>
        <v/>
      </c>
      <c r="U17" s="169"/>
      <c r="V17" s="168" t="str">
        <f>IF(Petals!N23="C","E","")</f>
        <v/>
      </c>
      <c r="W17" s="169"/>
      <c r="X17" s="168" t="str">
        <f>IF(Petals!O23="C","E","")</f>
        <v/>
      </c>
      <c r="Y17" s="169"/>
      <c r="Z17" s="168" t="str">
        <f>IF(Petals!P23="C","E","")</f>
        <v/>
      </c>
      <c r="AA17" s="169"/>
      <c r="AB17" s="168" t="str">
        <f>IF(Petals!Q23="C","E","")</f>
        <v/>
      </c>
      <c r="AC17" s="169"/>
      <c r="AD17" s="168" t="str">
        <f>IF(Petals!R23="C","E","")</f>
        <v/>
      </c>
      <c r="AE17" s="170"/>
      <c r="AF17" s="168" t="str">
        <f>IF(Petals!S23="C","E","")</f>
        <v/>
      </c>
      <c r="AG17" s="169"/>
      <c r="AH17" s="168" t="str">
        <f>IF(Petals!T23="C","E","")</f>
        <v/>
      </c>
      <c r="AI17" s="169"/>
      <c r="AJ17" s="168" t="str">
        <f>IF(Petals!U23="C","E","")</f>
        <v/>
      </c>
      <c r="AK17" s="169"/>
      <c r="AL17" s="168" t="str">
        <f>IF(Petals!V23="C","E","")</f>
        <v/>
      </c>
      <c r="AM17" s="169"/>
      <c r="AN17" s="168" t="str">
        <f>IF(Petals!W23="C","E","")</f>
        <v/>
      </c>
      <c r="AO17" s="169"/>
      <c r="AP17" s="168" t="str">
        <f>IF(Petals!X23="C","E","")</f>
        <v/>
      </c>
      <c r="AQ17" s="169"/>
      <c r="AR17" s="168" t="str">
        <f>IF(Petals!Y23="C","E","")</f>
        <v/>
      </c>
      <c r="AS17" s="169"/>
      <c r="AT17" s="168" t="str">
        <f>IF(Petals!Z23="C","E","")</f>
        <v/>
      </c>
      <c r="AU17" s="169"/>
      <c r="AV17" s="168" t="str">
        <f>IF(Petals!AA23="C","E","")</f>
        <v/>
      </c>
      <c r="AW17" s="169"/>
      <c r="AX17" s="168" t="str">
        <f>IF(Petals!AB23="C","E","")</f>
        <v/>
      </c>
      <c r="AY17" s="169"/>
      <c r="AZ17" s="168" t="str">
        <f>IF(Petals!AC23="C","E","")</f>
        <v/>
      </c>
      <c r="BA17" s="169"/>
      <c r="BB17" s="168" t="str">
        <f>IF(Petals!AD23="C","E","")</f>
        <v/>
      </c>
      <c r="BC17" s="169"/>
      <c r="BD17" s="168" t="str">
        <f>IF(Petals!AE23="C","E","")</f>
        <v/>
      </c>
      <c r="BE17" s="169"/>
      <c r="BF17" s="168" t="str">
        <f>IF(Petals!AF23="C","E","")</f>
        <v/>
      </c>
      <c r="BG17" s="169"/>
      <c r="BH17" s="168" t="str">
        <f>IF(Petals!AG23="C","E","")</f>
        <v/>
      </c>
      <c r="BI17" s="170"/>
    </row>
    <row r="18" spans="1:61">
      <c r="A18" s="173" t="str">
        <f>Petals!B25</f>
        <v>Making Choices</v>
      </c>
      <c r="B18" s="168" t="str">
        <f>IF(Petals!D28="C","E","")</f>
        <v/>
      </c>
      <c r="C18" s="169"/>
      <c r="D18" s="168" t="str">
        <f>IF(Petals!E28="C","E","")</f>
        <v/>
      </c>
      <c r="E18" s="169"/>
      <c r="F18" s="168" t="str">
        <f>IF(Petals!F28="C","E","")</f>
        <v/>
      </c>
      <c r="G18" s="169"/>
      <c r="H18" s="168" t="str">
        <f>IF(Petals!G28="C","E","")</f>
        <v/>
      </c>
      <c r="I18" s="169"/>
      <c r="J18" s="168" t="str">
        <f>IF(Petals!H28="C","E","")</f>
        <v/>
      </c>
      <c r="K18" s="169"/>
      <c r="L18" s="168" t="str">
        <f>IF(Petals!I28="C","E","")</f>
        <v/>
      </c>
      <c r="M18" s="169"/>
      <c r="N18" s="168" t="str">
        <f>IF(Petals!J28="C","E","")</f>
        <v/>
      </c>
      <c r="O18" s="169"/>
      <c r="P18" s="168" t="str">
        <f>IF(Petals!K28="C","E","")</f>
        <v/>
      </c>
      <c r="Q18" s="169"/>
      <c r="R18" s="168" t="str">
        <f>IF(Petals!L28="C","E","")</f>
        <v/>
      </c>
      <c r="S18" s="169"/>
      <c r="T18" s="168" t="str">
        <f>IF(Petals!M28="C","E","")</f>
        <v/>
      </c>
      <c r="U18" s="169"/>
      <c r="V18" s="168" t="str">
        <f>IF(Petals!N28="C","E","")</f>
        <v/>
      </c>
      <c r="W18" s="169"/>
      <c r="X18" s="168" t="str">
        <f>IF(Petals!O28="C","E","")</f>
        <v/>
      </c>
      <c r="Y18" s="169"/>
      <c r="Z18" s="168" t="str">
        <f>IF(Petals!P28="C","E","")</f>
        <v/>
      </c>
      <c r="AA18" s="169"/>
      <c r="AB18" s="168" t="str">
        <f>IF(Petals!Q28="C","E","")</f>
        <v/>
      </c>
      <c r="AC18" s="169"/>
      <c r="AD18" s="168" t="str">
        <f>IF(Petals!R28="C","E","")</f>
        <v/>
      </c>
      <c r="AE18" s="170"/>
      <c r="AF18" s="168" t="str">
        <f>IF(Petals!S28="C","E","")</f>
        <v/>
      </c>
      <c r="AG18" s="169"/>
      <c r="AH18" s="168" t="str">
        <f>IF(Petals!T28="C","E","")</f>
        <v/>
      </c>
      <c r="AI18" s="169"/>
      <c r="AJ18" s="168" t="str">
        <f>IF(Petals!U28="C","E","")</f>
        <v/>
      </c>
      <c r="AK18" s="169"/>
      <c r="AL18" s="168" t="str">
        <f>IF(Petals!V28="C","E","")</f>
        <v/>
      </c>
      <c r="AM18" s="169"/>
      <c r="AN18" s="168" t="str">
        <f>IF(Petals!W28="C","E","")</f>
        <v/>
      </c>
      <c r="AO18" s="169"/>
      <c r="AP18" s="168" t="str">
        <f>IF(Petals!X28="C","E","")</f>
        <v/>
      </c>
      <c r="AQ18" s="169"/>
      <c r="AR18" s="168" t="str">
        <f>IF(Petals!Y28="C","E","")</f>
        <v/>
      </c>
      <c r="AS18" s="169"/>
      <c r="AT18" s="168" t="str">
        <f>IF(Petals!Z28="C","E","")</f>
        <v/>
      </c>
      <c r="AU18" s="169"/>
      <c r="AV18" s="168" t="str">
        <f>IF(Petals!AA28="C","E","")</f>
        <v/>
      </c>
      <c r="AW18" s="169"/>
      <c r="AX18" s="168" t="str">
        <f>IF(Petals!AB28="C","E","")</f>
        <v/>
      </c>
      <c r="AY18" s="169"/>
      <c r="AZ18" s="168" t="str">
        <f>IF(Petals!AC28="C","E","")</f>
        <v/>
      </c>
      <c r="BA18" s="169"/>
      <c r="BB18" s="168" t="str">
        <f>IF(Petals!AD28="C","E","")</f>
        <v/>
      </c>
      <c r="BC18" s="169"/>
      <c r="BD18" s="168" t="str">
        <f>IF(Petals!AE28="C","E","")</f>
        <v/>
      </c>
      <c r="BE18" s="169"/>
      <c r="BF18" s="168" t="str">
        <f>IF(Petals!AF28="C","E","")</f>
        <v/>
      </c>
      <c r="BG18" s="169"/>
      <c r="BH18" s="168" t="str">
        <f>IF(Petals!AG28="C","E","")</f>
        <v/>
      </c>
      <c r="BI18" s="170"/>
    </row>
    <row r="19" spans="1:61">
      <c r="A19" s="173" t="str">
        <f>Petals!B30</f>
        <v>Count It Up</v>
      </c>
      <c r="B19" s="168" t="str">
        <f>IF(Petals!D33="C","E","")</f>
        <v/>
      </c>
      <c r="C19" s="169"/>
      <c r="D19" s="168" t="str">
        <f>IF(Petals!E33="C","E","")</f>
        <v/>
      </c>
      <c r="E19" s="169"/>
      <c r="F19" s="168" t="str">
        <f>IF(Petals!F33="C","E","")</f>
        <v/>
      </c>
      <c r="G19" s="169"/>
      <c r="H19" s="168" t="str">
        <f>IF(Petals!G33="C","E","")</f>
        <v/>
      </c>
      <c r="I19" s="169"/>
      <c r="J19" s="168" t="str">
        <f>IF(Petals!H33="C","E","")</f>
        <v/>
      </c>
      <c r="K19" s="169"/>
      <c r="L19" s="168" t="str">
        <f>IF(Petals!I33="C","E","")</f>
        <v/>
      </c>
      <c r="M19" s="169"/>
      <c r="N19" s="168" t="str">
        <f>IF(Petals!J33="C","E","")</f>
        <v/>
      </c>
      <c r="O19" s="169"/>
      <c r="P19" s="168" t="str">
        <f>IF(Petals!K33="C","E","")</f>
        <v/>
      </c>
      <c r="Q19" s="169"/>
      <c r="R19" s="168" t="str">
        <f>IF(Petals!L33="C","E","")</f>
        <v/>
      </c>
      <c r="S19" s="169"/>
      <c r="T19" s="168" t="str">
        <f>IF(Petals!M33="C","E","")</f>
        <v/>
      </c>
      <c r="U19" s="169"/>
      <c r="V19" s="168" t="str">
        <f>IF(Petals!N33="C","E","")</f>
        <v/>
      </c>
      <c r="W19" s="169"/>
      <c r="X19" s="168" t="str">
        <f>IF(Petals!O33="C","E","")</f>
        <v/>
      </c>
      <c r="Y19" s="169"/>
      <c r="Z19" s="168" t="str">
        <f>IF(Petals!P33="C","E","")</f>
        <v/>
      </c>
      <c r="AA19" s="169"/>
      <c r="AB19" s="168" t="str">
        <f>IF(Petals!Q33="C","E","")</f>
        <v/>
      </c>
      <c r="AC19" s="169"/>
      <c r="AD19" s="168" t="str">
        <f>IF(Petals!R33="C","E","")</f>
        <v/>
      </c>
      <c r="AE19" s="170"/>
      <c r="AF19" s="168" t="str">
        <f>IF(Petals!S33="C","E","")</f>
        <v/>
      </c>
      <c r="AG19" s="169"/>
      <c r="AH19" s="168" t="str">
        <f>IF(Petals!T33="C","E","")</f>
        <v/>
      </c>
      <c r="AI19" s="169"/>
      <c r="AJ19" s="168" t="str">
        <f>IF(Petals!U33="C","E","")</f>
        <v/>
      </c>
      <c r="AK19" s="169"/>
      <c r="AL19" s="168" t="str">
        <f>IF(Petals!V33="C","E","")</f>
        <v/>
      </c>
      <c r="AM19" s="169"/>
      <c r="AN19" s="168" t="str">
        <f>IF(Petals!W33="C","E","")</f>
        <v/>
      </c>
      <c r="AO19" s="169"/>
      <c r="AP19" s="168" t="str">
        <f>IF(Petals!X33="C","E","")</f>
        <v/>
      </c>
      <c r="AQ19" s="169"/>
      <c r="AR19" s="168" t="str">
        <f>IF(Petals!Y33="C","E","")</f>
        <v/>
      </c>
      <c r="AS19" s="169"/>
      <c r="AT19" s="168" t="str">
        <f>IF(Petals!Z33="C","E","")</f>
        <v/>
      </c>
      <c r="AU19" s="169"/>
      <c r="AV19" s="168" t="str">
        <f>IF(Petals!AA33="C","E","")</f>
        <v/>
      </c>
      <c r="AW19" s="169"/>
      <c r="AX19" s="168" t="str">
        <f>IF(Petals!AB33="C","E","")</f>
        <v/>
      </c>
      <c r="AY19" s="169"/>
      <c r="AZ19" s="168" t="str">
        <f>IF(Petals!AC33="C","E","")</f>
        <v/>
      </c>
      <c r="BA19" s="169"/>
      <c r="BB19" s="168" t="str">
        <f>IF(Petals!AD33="C","E","")</f>
        <v/>
      </c>
      <c r="BC19" s="169"/>
      <c r="BD19" s="168" t="str">
        <f>IF(Petals!AE33="C","E","")</f>
        <v/>
      </c>
      <c r="BE19" s="169"/>
      <c r="BF19" s="168" t="str">
        <f>IF(Petals!AF33="C","E","")</f>
        <v/>
      </c>
      <c r="BG19" s="169"/>
      <c r="BH19" s="168" t="str">
        <f>IF(Petals!AG33="C","E","")</f>
        <v/>
      </c>
      <c r="BI19" s="170"/>
    </row>
    <row r="20" spans="1:61">
      <c r="A20" s="173" t="str">
        <f>Petals!B35</f>
        <v>Talk It Up</v>
      </c>
      <c r="B20" s="168" t="str">
        <f>IF(Petals!D38="C","E","")</f>
        <v/>
      </c>
      <c r="C20" s="169"/>
      <c r="D20" s="168" t="str">
        <f>IF(Petals!E38="C","E","")</f>
        <v/>
      </c>
      <c r="E20" s="169"/>
      <c r="F20" s="168" t="str">
        <f>IF(Petals!F38="C","E","")</f>
        <v/>
      </c>
      <c r="G20" s="169"/>
      <c r="H20" s="168" t="str">
        <f>IF(Petals!G38="C","E","")</f>
        <v/>
      </c>
      <c r="I20" s="169"/>
      <c r="J20" s="168" t="str">
        <f>IF(Petals!H38="C","E","")</f>
        <v/>
      </c>
      <c r="K20" s="169"/>
      <c r="L20" s="168" t="str">
        <f>IF(Petals!I38="C","E","")</f>
        <v/>
      </c>
      <c r="M20" s="169"/>
      <c r="N20" s="168" t="str">
        <f>IF(Petals!J38="C","E","")</f>
        <v/>
      </c>
      <c r="O20" s="169"/>
      <c r="P20" s="168" t="str">
        <f>IF(Petals!K38="C","E","")</f>
        <v/>
      </c>
      <c r="Q20" s="169"/>
      <c r="R20" s="168" t="str">
        <f>IF(Petals!L38="C","E","")</f>
        <v/>
      </c>
      <c r="S20" s="169"/>
      <c r="T20" s="168" t="str">
        <f>IF(Petals!M38="C","E","")</f>
        <v/>
      </c>
      <c r="U20" s="169"/>
      <c r="V20" s="168" t="str">
        <f>IF(Petals!N38="C","E","")</f>
        <v/>
      </c>
      <c r="W20" s="169"/>
      <c r="X20" s="168" t="str">
        <f>IF(Petals!O38="C","E","")</f>
        <v/>
      </c>
      <c r="Y20" s="169"/>
      <c r="Z20" s="168" t="str">
        <f>IF(Petals!P38="C","E","")</f>
        <v/>
      </c>
      <c r="AA20" s="169"/>
      <c r="AB20" s="168" t="str">
        <f>IF(Petals!Q38="C","E","")</f>
        <v/>
      </c>
      <c r="AC20" s="169"/>
      <c r="AD20" s="168" t="str">
        <f>IF(Petals!R38="C","E","")</f>
        <v/>
      </c>
      <c r="AE20" s="170"/>
      <c r="AF20" s="168" t="str">
        <f>IF(Petals!S38="C","E","")</f>
        <v/>
      </c>
      <c r="AG20" s="169"/>
      <c r="AH20" s="168" t="str">
        <f>IF(Petals!T38="C","E","")</f>
        <v/>
      </c>
      <c r="AI20" s="169"/>
      <c r="AJ20" s="168" t="str">
        <f>IF(Petals!U38="C","E","")</f>
        <v/>
      </c>
      <c r="AK20" s="169"/>
      <c r="AL20" s="168" t="str">
        <f>IF(Petals!V38="C","E","")</f>
        <v/>
      </c>
      <c r="AM20" s="169"/>
      <c r="AN20" s="168" t="str">
        <f>IF(Petals!W38="C","E","")</f>
        <v/>
      </c>
      <c r="AO20" s="169"/>
      <c r="AP20" s="168" t="str">
        <f>IF(Petals!X38="C","E","")</f>
        <v/>
      </c>
      <c r="AQ20" s="169"/>
      <c r="AR20" s="168" t="str">
        <f>IF(Petals!Y38="C","E","")</f>
        <v/>
      </c>
      <c r="AS20" s="169"/>
      <c r="AT20" s="168" t="str">
        <f>IF(Petals!Z38="C","E","")</f>
        <v/>
      </c>
      <c r="AU20" s="169"/>
      <c r="AV20" s="168" t="str">
        <f>IF(Petals!AA38="C","E","")</f>
        <v/>
      </c>
      <c r="AW20" s="169"/>
      <c r="AX20" s="168" t="str">
        <f>IF(Petals!AB38="C","E","")</f>
        <v/>
      </c>
      <c r="AY20" s="169"/>
      <c r="AZ20" s="168" t="str">
        <f>IF(Petals!AC38="C","E","")</f>
        <v/>
      </c>
      <c r="BA20" s="169"/>
      <c r="BB20" s="168" t="str">
        <f>IF(Petals!AD38="C","E","")</f>
        <v/>
      </c>
      <c r="BC20" s="169"/>
      <c r="BD20" s="168" t="str">
        <f>IF(Petals!AE38="C","E","")</f>
        <v/>
      </c>
      <c r="BE20" s="169"/>
      <c r="BF20" s="168" t="str">
        <f>IF(Petals!AF38="C","E","")</f>
        <v/>
      </c>
      <c r="BG20" s="169"/>
      <c r="BH20" s="168" t="str">
        <f>IF(Petals!AG38="C","E","")</f>
        <v/>
      </c>
      <c r="BI20" s="170"/>
    </row>
    <row r="21" spans="1:61">
      <c r="A21" s="174" t="s">
        <v>62</v>
      </c>
      <c r="B21" s="175"/>
      <c r="C21" s="176"/>
      <c r="D21" s="175"/>
      <c r="E21" s="176"/>
      <c r="F21" s="175"/>
      <c r="G21" s="176"/>
      <c r="H21" s="175"/>
      <c r="I21" s="176"/>
      <c r="J21" s="175"/>
      <c r="K21" s="176"/>
      <c r="L21" s="175"/>
      <c r="M21" s="176"/>
      <c r="N21" s="175"/>
      <c r="O21" s="176"/>
      <c r="P21" s="175"/>
      <c r="Q21" s="176"/>
      <c r="R21" s="175"/>
      <c r="S21" s="176"/>
      <c r="T21" s="175"/>
      <c r="U21" s="176"/>
      <c r="V21" s="175"/>
      <c r="W21" s="176"/>
      <c r="X21" s="175"/>
      <c r="Y21" s="176"/>
      <c r="Z21" s="175"/>
      <c r="AA21" s="176"/>
      <c r="AB21" s="175"/>
      <c r="AC21" s="176"/>
      <c r="AD21" s="175"/>
      <c r="AE21" s="176"/>
      <c r="AF21" s="175"/>
      <c r="AG21" s="176"/>
      <c r="AH21" s="175"/>
      <c r="AI21" s="176"/>
      <c r="AJ21" s="175"/>
      <c r="AK21" s="176"/>
      <c r="AL21" s="175"/>
      <c r="AM21" s="176"/>
      <c r="AN21" s="175"/>
      <c r="AO21" s="176"/>
      <c r="AP21" s="175"/>
      <c r="AQ21" s="176"/>
      <c r="AR21" s="175"/>
      <c r="AS21" s="176"/>
      <c r="AT21" s="175"/>
      <c r="AU21" s="176"/>
      <c r="AV21" s="175"/>
      <c r="AW21" s="176"/>
      <c r="AX21" s="175"/>
      <c r="AY21" s="176"/>
      <c r="AZ21" s="175"/>
      <c r="BA21" s="176"/>
      <c r="BB21" s="175"/>
      <c r="BC21" s="176"/>
      <c r="BD21" s="175"/>
      <c r="BE21" s="176"/>
      <c r="BF21" s="175"/>
      <c r="BG21" s="176"/>
      <c r="BH21" s="175"/>
      <c r="BI21" s="177"/>
    </row>
    <row r="22" spans="1:61">
      <c r="A22" s="178" t="str">
        <f>'Journey Awards'!A6</f>
        <v>Welcome to the Daisy Flower Garden</v>
      </c>
      <c r="B22" s="179"/>
      <c r="C22" s="180"/>
      <c r="D22" s="179"/>
      <c r="E22" s="180"/>
      <c r="F22" s="179"/>
      <c r="G22" s="180"/>
      <c r="H22" s="179"/>
      <c r="I22" s="180"/>
      <c r="J22" s="179"/>
      <c r="K22" s="180"/>
      <c r="L22" s="179"/>
      <c r="M22" s="180"/>
      <c r="N22" s="179"/>
      <c r="O22" s="180"/>
      <c r="P22" s="179"/>
      <c r="Q22" s="180"/>
      <c r="R22" s="179"/>
      <c r="S22" s="180"/>
      <c r="T22" s="179"/>
      <c r="U22" s="180"/>
      <c r="V22" s="179"/>
      <c r="W22" s="180"/>
      <c r="X22" s="179"/>
      <c r="Y22" s="180"/>
      <c r="Z22" s="179"/>
      <c r="AA22" s="180"/>
      <c r="AB22" s="179"/>
      <c r="AC22" s="180"/>
      <c r="AD22" s="179"/>
      <c r="AE22" s="180"/>
      <c r="AF22" s="179"/>
      <c r="AG22" s="180"/>
      <c r="AH22" s="179"/>
      <c r="AI22" s="180"/>
      <c r="AJ22" s="179"/>
      <c r="AK22" s="180"/>
      <c r="AL22" s="179"/>
      <c r="AM22" s="180"/>
      <c r="AN22" s="179"/>
      <c r="AO22" s="180"/>
      <c r="AP22" s="179"/>
      <c r="AQ22" s="180"/>
      <c r="AR22" s="179"/>
      <c r="AS22" s="180"/>
      <c r="AT22" s="179"/>
      <c r="AU22" s="180"/>
      <c r="AV22" s="179"/>
      <c r="AW22" s="180"/>
      <c r="AX22" s="179"/>
      <c r="AY22" s="180"/>
      <c r="AZ22" s="179"/>
      <c r="BA22" s="180"/>
      <c r="BB22" s="179"/>
      <c r="BC22" s="180"/>
      <c r="BD22" s="179"/>
      <c r="BE22" s="180"/>
      <c r="BF22" s="179"/>
      <c r="BG22" s="180"/>
      <c r="BH22" s="179"/>
      <c r="BI22" s="181"/>
    </row>
    <row r="23" spans="1:61">
      <c r="A23" s="182" t="str">
        <f>'Journey Awards'!C8</f>
        <v>The Watering Can Award</v>
      </c>
      <c r="B23" s="168" t="str">
        <f>IF('Journey Awards'!D8="A","E","")</f>
        <v/>
      </c>
      <c r="C23" s="169"/>
      <c r="D23" s="168" t="str">
        <f>IF('Journey Awards'!E8="A","E","")</f>
        <v/>
      </c>
      <c r="E23" s="169"/>
      <c r="F23" s="168" t="str">
        <f>IF('Journey Awards'!F8="A","E","")</f>
        <v/>
      </c>
      <c r="G23" s="169"/>
      <c r="H23" s="168" t="str">
        <f>IF('Journey Awards'!G8="A","E","")</f>
        <v/>
      </c>
      <c r="I23" s="169"/>
      <c r="J23" s="168" t="str">
        <f>IF('Journey Awards'!H8="A","E","")</f>
        <v/>
      </c>
      <c r="K23" s="169"/>
      <c r="L23" s="168" t="str">
        <f>IF('Journey Awards'!I8="A","E","")</f>
        <v/>
      </c>
      <c r="M23" s="169"/>
      <c r="N23" s="168" t="str">
        <f>IF('Journey Awards'!J8="A","E","")</f>
        <v/>
      </c>
      <c r="O23" s="169"/>
      <c r="P23" s="168" t="str">
        <f>IF('Journey Awards'!K8="A","E","")</f>
        <v/>
      </c>
      <c r="Q23" s="169"/>
      <c r="R23" s="168" t="str">
        <f>IF('Journey Awards'!L8="A","E","")</f>
        <v/>
      </c>
      <c r="S23" s="169"/>
      <c r="T23" s="168" t="str">
        <f>IF('Journey Awards'!M8="A","E","")</f>
        <v/>
      </c>
      <c r="U23" s="169"/>
      <c r="V23" s="168" t="str">
        <f>IF('Journey Awards'!N8="A","E","")</f>
        <v/>
      </c>
      <c r="W23" s="169"/>
      <c r="X23" s="168" t="str">
        <f>IF('Journey Awards'!O8="A","E","")</f>
        <v/>
      </c>
      <c r="Y23" s="169"/>
      <c r="Z23" s="168" t="str">
        <f>IF('Journey Awards'!P8="A","E","")</f>
        <v/>
      </c>
      <c r="AA23" s="169"/>
      <c r="AB23" s="168" t="str">
        <f>IF('Journey Awards'!Q8="A","E","")</f>
        <v/>
      </c>
      <c r="AC23" s="169"/>
      <c r="AD23" s="168" t="str">
        <f>IF('Journey Awards'!R8="A","E","")</f>
        <v/>
      </c>
      <c r="AE23" s="170"/>
      <c r="AF23" s="168" t="str">
        <f>IF('Journey Awards'!S8="A","E","")</f>
        <v/>
      </c>
      <c r="AG23" s="169"/>
      <c r="AH23" s="168" t="str">
        <f>IF('Journey Awards'!T8="A","E","")</f>
        <v/>
      </c>
      <c r="AI23" s="169"/>
      <c r="AJ23" s="168" t="str">
        <f>IF('Journey Awards'!U8="A","E","")</f>
        <v/>
      </c>
      <c r="AK23" s="169"/>
      <c r="AL23" s="168" t="str">
        <f>IF('Journey Awards'!V8="A","E","")</f>
        <v/>
      </c>
      <c r="AM23" s="169"/>
      <c r="AN23" s="168" t="str">
        <f>IF('Journey Awards'!W8="A","E","")</f>
        <v/>
      </c>
      <c r="AO23" s="169"/>
      <c r="AP23" s="168" t="str">
        <f>IF('Journey Awards'!X8="A","E","")</f>
        <v/>
      </c>
      <c r="AQ23" s="169"/>
      <c r="AR23" s="168" t="str">
        <f>IF('Journey Awards'!Y8="A","E","")</f>
        <v/>
      </c>
      <c r="AS23" s="169"/>
      <c r="AT23" s="168" t="str">
        <f>IF('Journey Awards'!Z8="A","E","")</f>
        <v/>
      </c>
      <c r="AU23" s="169"/>
      <c r="AV23" s="168" t="str">
        <f>IF('Journey Awards'!AA8="A","E","")</f>
        <v/>
      </c>
      <c r="AW23" s="169"/>
      <c r="AX23" s="168" t="str">
        <f>IF('Journey Awards'!AB8="A","E","")</f>
        <v/>
      </c>
      <c r="AY23" s="169"/>
      <c r="AZ23" s="168" t="str">
        <f>IF('Journey Awards'!AC8="A","E","")</f>
        <v/>
      </c>
      <c r="BA23" s="169"/>
      <c r="BB23" s="168" t="str">
        <f>IF('Journey Awards'!AD8="A","E","")</f>
        <v/>
      </c>
      <c r="BC23" s="169"/>
      <c r="BD23" s="168" t="str">
        <f>IF('Journey Awards'!AE8="A","E","")</f>
        <v/>
      </c>
      <c r="BE23" s="169"/>
      <c r="BF23" s="168" t="str">
        <f>IF('Journey Awards'!AF8="A","E","")</f>
        <v/>
      </c>
      <c r="BG23" s="169"/>
      <c r="BH23" s="168" t="str">
        <f>IF('Journey Awards'!AG8="A","E","")</f>
        <v/>
      </c>
      <c r="BI23" s="170"/>
    </row>
    <row r="24" spans="1:61">
      <c r="A24" s="182" t="str">
        <f>'Journey Awards'!C9</f>
        <v>The Golden Honey Bee</v>
      </c>
      <c r="B24" s="168" t="str">
        <f>IF('Journey Awards'!D9="A","E","")</f>
        <v/>
      </c>
      <c r="C24" s="169"/>
      <c r="D24" s="168" t="str">
        <f>IF('Journey Awards'!E9="A","E","")</f>
        <v/>
      </c>
      <c r="E24" s="169"/>
      <c r="F24" s="168" t="str">
        <f>IF('Journey Awards'!F9="A","E","")</f>
        <v/>
      </c>
      <c r="G24" s="169"/>
      <c r="H24" s="168" t="str">
        <f>IF('Journey Awards'!G9="A","E","")</f>
        <v/>
      </c>
      <c r="I24" s="169"/>
      <c r="J24" s="168" t="str">
        <f>IF('Journey Awards'!H9="A","E","")</f>
        <v/>
      </c>
      <c r="K24" s="169"/>
      <c r="L24" s="168" t="str">
        <f>IF('Journey Awards'!I9="A","E","")</f>
        <v/>
      </c>
      <c r="M24" s="169"/>
      <c r="N24" s="168" t="str">
        <f>IF('Journey Awards'!J9="A","E","")</f>
        <v/>
      </c>
      <c r="O24" s="169"/>
      <c r="P24" s="168" t="str">
        <f>IF('Journey Awards'!K9="A","E","")</f>
        <v/>
      </c>
      <c r="Q24" s="169"/>
      <c r="R24" s="168" t="str">
        <f>IF('Journey Awards'!L9="A","E","")</f>
        <v/>
      </c>
      <c r="S24" s="169"/>
      <c r="T24" s="168" t="str">
        <f>IF('Journey Awards'!M9="A","E","")</f>
        <v/>
      </c>
      <c r="U24" s="169"/>
      <c r="V24" s="168" t="str">
        <f>IF('Journey Awards'!N9="A","E","")</f>
        <v/>
      </c>
      <c r="W24" s="169"/>
      <c r="X24" s="168" t="str">
        <f>IF('Journey Awards'!O9="A","E","")</f>
        <v/>
      </c>
      <c r="Y24" s="169"/>
      <c r="Z24" s="168" t="str">
        <f>IF('Journey Awards'!P9="A","E","")</f>
        <v/>
      </c>
      <c r="AA24" s="169"/>
      <c r="AB24" s="168" t="str">
        <f>IF('Journey Awards'!Q9="A","E","")</f>
        <v/>
      </c>
      <c r="AC24" s="169"/>
      <c r="AD24" s="168" t="str">
        <f>IF('Journey Awards'!R9="A","E","")</f>
        <v/>
      </c>
      <c r="AE24" s="170"/>
      <c r="AF24" s="168" t="str">
        <f>IF('Journey Awards'!S9="A","E","")</f>
        <v/>
      </c>
      <c r="AG24" s="169"/>
      <c r="AH24" s="168" t="str">
        <f>IF('Journey Awards'!T9="A","E","")</f>
        <v/>
      </c>
      <c r="AI24" s="169"/>
      <c r="AJ24" s="168" t="str">
        <f>IF('Journey Awards'!U9="A","E","")</f>
        <v/>
      </c>
      <c r="AK24" s="169"/>
      <c r="AL24" s="168" t="str">
        <f>IF('Journey Awards'!V9="A","E","")</f>
        <v/>
      </c>
      <c r="AM24" s="169"/>
      <c r="AN24" s="168" t="str">
        <f>IF('Journey Awards'!W9="A","E","")</f>
        <v/>
      </c>
      <c r="AO24" s="169"/>
      <c r="AP24" s="168" t="str">
        <f>IF('Journey Awards'!X9="A","E","")</f>
        <v/>
      </c>
      <c r="AQ24" s="169"/>
      <c r="AR24" s="168" t="str">
        <f>IF('Journey Awards'!Y9="A","E","")</f>
        <v/>
      </c>
      <c r="AS24" s="169"/>
      <c r="AT24" s="168" t="str">
        <f>IF('Journey Awards'!Z9="A","E","")</f>
        <v/>
      </c>
      <c r="AU24" s="169"/>
      <c r="AV24" s="168" t="str">
        <f>IF('Journey Awards'!AA9="A","E","")</f>
        <v/>
      </c>
      <c r="AW24" s="169"/>
      <c r="AX24" s="168" t="str">
        <f>IF('Journey Awards'!AB9="A","E","")</f>
        <v/>
      </c>
      <c r="AY24" s="169"/>
      <c r="AZ24" s="168" t="str">
        <f>IF('Journey Awards'!AC9="A","E","")</f>
        <v/>
      </c>
      <c r="BA24" s="169"/>
      <c r="BB24" s="168" t="str">
        <f>IF('Journey Awards'!AD9="A","E","")</f>
        <v/>
      </c>
      <c r="BC24" s="169"/>
      <c r="BD24" s="168" t="str">
        <f>IF('Journey Awards'!AE9="A","E","")</f>
        <v/>
      </c>
      <c r="BE24" s="169"/>
      <c r="BF24" s="168" t="str">
        <f>IF('Journey Awards'!AF9="A","E","")</f>
        <v/>
      </c>
      <c r="BG24" s="169"/>
      <c r="BH24" s="168" t="str">
        <f>IF('Journey Awards'!AG9="A","E","")</f>
        <v/>
      </c>
      <c r="BI24" s="170"/>
    </row>
    <row r="25" spans="1:61">
      <c r="A25" s="182" t="str">
        <f>'Journey Awards'!C10</f>
        <v>The Amazing Daisy Award</v>
      </c>
      <c r="B25" s="168" t="str">
        <f>IF('Journey Awards'!D10="A","E","")</f>
        <v/>
      </c>
      <c r="C25" s="169"/>
      <c r="D25" s="168" t="str">
        <f>IF('Journey Awards'!E10="A","E","")</f>
        <v/>
      </c>
      <c r="E25" s="169"/>
      <c r="F25" s="168" t="str">
        <f>IF('Journey Awards'!F10="A","E","")</f>
        <v/>
      </c>
      <c r="G25" s="169"/>
      <c r="H25" s="168" t="str">
        <f>IF('Journey Awards'!G10="A","E","")</f>
        <v/>
      </c>
      <c r="I25" s="169"/>
      <c r="J25" s="168" t="str">
        <f>IF('Journey Awards'!H10="A","E","")</f>
        <v/>
      </c>
      <c r="K25" s="169"/>
      <c r="L25" s="168" t="str">
        <f>IF('Journey Awards'!I10="A","E","")</f>
        <v/>
      </c>
      <c r="M25" s="169"/>
      <c r="N25" s="168" t="str">
        <f>IF('Journey Awards'!J10="A","E","")</f>
        <v/>
      </c>
      <c r="O25" s="169"/>
      <c r="P25" s="168" t="str">
        <f>IF('Journey Awards'!K10="A","E","")</f>
        <v/>
      </c>
      <c r="Q25" s="169"/>
      <c r="R25" s="168" t="str">
        <f>IF('Journey Awards'!L10="A","E","")</f>
        <v/>
      </c>
      <c r="S25" s="169"/>
      <c r="T25" s="168" t="str">
        <f>IF('Journey Awards'!M10="A","E","")</f>
        <v/>
      </c>
      <c r="U25" s="169"/>
      <c r="V25" s="168" t="str">
        <f>IF('Journey Awards'!N10="A","E","")</f>
        <v/>
      </c>
      <c r="W25" s="169"/>
      <c r="X25" s="168" t="str">
        <f>IF('Journey Awards'!O10="A","E","")</f>
        <v/>
      </c>
      <c r="Y25" s="169"/>
      <c r="Z25" s="168" t="str">
        <f>IF('Journey Awards'!P10="A","E","")</f>
        <v/>
      </c>
      <c r="AA25" s="169"/>
      <c r="AB25" s="168" t="str">
        <f>IF('Journey Awards'!Q10="A","E","")</f>
        <v/>
      </c>
      <c r="AC25" s="169"/>
      <c r="AD25" s="168" t="str">
        <f>IF('Journey Awards'!R10="A","E","")</f>
        <v/>
      </c>
      <c r="AE25" s="170"/>
      <c r="AF25" s="168" t="str">
        <f>IF('Journey Awards'!S10="A","E","")</f>
        <v/>
      </c>
      <c r="AG25" s="169"/>
      <c r="AH25" s="168" t="str">
        <f>IF('Journey Awards'!T10="A","E","")</f>
        <v/>
      </c>
      <c r="AI25" s="169"/>
      <c r="AJ25" s="168" t="str">
        <f>IF('Journey Awards'!U10="A","E","")</f>
        <v/>
      </c>
      <c r="AK25" s="169"/>
      <c r="AL25" s="168" t="str">
        <f>IF('Journey Awards'!V10="A","E","")</f>
        <v/>
      </c>
      <c r="AM25" s="169"/>
      <c r="AN25" s="168" t="str">
        <f>IF('Journey Awards'!W10="A","E","")</f>
        <v/>
      </c>
      <c r="AO25" s="169"/>
      <c r="AP25" s="168" t="str">
        <f>IF('Journey Awards'!X10="A","E","")</f>
        <v/>
      </c>
      <c r="AQ25" s="169"/>
      <c r="AR25" s="168" t="str">
        <f>IF('Journey Awards'!Y10="A","E","")</f>
        <v/>
      </c>
      <c r="AS25" s="169"/>
      <c r="AT25" s="168" t="str">
        <f>IF('Journey Awards'!Z10="A","E","")</f>
        <v/>
      </c>
      <c r="AU25" s="169"/>
      <c r="AV25" s="168" t="str">
        <f>IF('Journey Awards'!AA10="A","E","")</f>
        <v/>
      </c>
      <c r="AW25" s="169"/>
      <c r="AX25" s="168" t="str">
        <f>IF('Journey Awards'!AB10="A","E","")</f>
        <v/>
      </c>
      <c r="AY25" s="169"/>
      <c r="AZ25" s="168" t="str">
        <f>IF('Journey Awards'!AC10="A","E","")</f>
        <v/>
      </c>
      <c r="BA25" s="169"/>
      <c r="BB25" s="168" t="str">
        <f>IF('Journey Awards'!AD10="A","E","")</f>
        <v/>
      </c>
      <c r="BC25" s="169"/>
      <c r="BD25" s="168" t="str">
        <f>IF('Journey Awards'!AE10="A","E","")</f>
        <v/>
      </c>
      <c r="BE25" s="169"/>
      <c r="BF25" s="168" t="str">
        <f>IF('Journey Awards'!AF10="A","E","")</f>
        <v/>
      </c>
      <c r="BG25" s="169"/>
      <c r="BH25" s="168" t="str">
        <f>IF('Journey Awards'!AG10="A","E","")</f>
        <v/>
      </c>
      <c r="BI25" s="170"/>
    </row>
    <row r="26" spans="1:61">
      <c r="A26" s="183" t="str">
        <f>'Journey Awards'!A14</f>
        <v>Between Earth and Sky</v>
      </c>
      <c r="B26" s="172"/>
      <c r="C26" s="184"/>
      <c r="D26" s="172"/>
      <c r="E26" s="184"/>
      <c r="F26" s="172"/>
      <c r="G26" s="184"/>
      <c r="H26" s="172"/>
      <c r="I26" s="184"/>
      <c r="J26" s="172"/>
      <c r="K26" s="184"/>
      <c r="L26" s="172"/>
      <c r="M26" s="184"/>
      <c r="N26" s="172"/>
      <c r="O26" s="184"/>
      <c r="P26" s="172"/>
      <c r="Q26" s="184"/>
      <c r="R26" s="172"/>
      <c r="S26" s="184"/>
      <c r="T26" s="172"/>
      <c r="U26" s="184"/>
      <c r="V26" s="172"/>
      <c r="W26" s="184"/>
      <c r="X26" s="172"/>
      <c r="Y26" s="184"/>
      <c r="Z26" s="172"/>
      <c r="AA26" s="184"/>
      <c r="AB26" s="172"/>
      <c r="AC26" s="184"/>
      <c r="AD26" s="172"/>
      <c r="AE26" s="184"/>
      <c r="AF26" s="172"/>
      <c r="AG26" s="184"/>
      <c r="AH26" s="172"/>
      <c r="AI26" s="184"/>
      <c r="AJ26" s="172"/>
      <c r="AK26" s="184"/>
      <c r="AL26" s="172"/>
      <c r="AM26" s="184"/>
      <c r="AN26" s="172"/>
      <c r="AO26" s="184"/>
      <c r="AP26" s="172"/>
      <c r="AQ26" s="184"/>
      <c r="AR26" s="172"/>
      <c r="AS26" s="184"/>
      <c r="AT26" s="172"/>
      <c r="AU26" s="184"/>
      <c r="AV26" s="172"/>
      <c r="AW26" s="184"/>
      <c r="AX26" s="172"/>
      <c r="AY26" s="184"/>
      <c r="AZ26" s="172"/>
      <c r="BA26" s="184"/>
      <c r="BB26" s="172"/>
      <c r="BC26" s="184"/>
      <c r="BD26" s="172"/>
      <c r="BE26" s="184"/>
      <c r="BF26" s="172"/>
      <c r="BG26" s="184"/>
      <c r="BH26" s="172"/>
      <c r="BI26" s="185"/>
    </row>
    <row r="27" spans="1:61">
      <c r="A27" s="182" t="str">
        <f>'Journey Awards'!C16</f>
        <v>The Blue Bucket Award</v>
      </c>
      <c r="B27" s="168" t="str">
        <f>IF('Journey Awards'!D16="A","E","")</f>
        <v/>
      </c>
      <c r="C27" s="169"/>
      <c r="D27" s="168" t="str">
        <f>IF('Journey Awards'!E16="A","E","")</f>
        <v/>
      </c>
      <c r="E27" s="169"/>
      <c r="F27" s="168" t="str">
        <f>IF('Journey Awards'!F16="A","E","")</f>
        <v/>
      </c>
      <c r="G27" s="169"/>
      <c r="H27" s="168" t="str">
        <f>IF('Journey Awards'!G16="A","E","")</f>
        <v/>
      </c>
      <c r="I27" s="169"/>
      <c r="J27" s="168" t="str">
        <f>IF('Journey Awards'!H16="A","E","")</f>
        <v/>
      </c>
      <c r="K27" s="169"/>
      <c r="L27" s="168" t="str">
        <f>IF('Journey Awards'!I16="A","E","")</f>
        <v/>
      </c>
      <c r="M27" s="169"/>
      <c r="N27" s="168" t="str">
        <f>IF('Journey Awards'!J16="A","E","")</f>
        <v/>
      </c>
      <c r="O27" s="169"/>
      <c r="P27" s="168" t="str">
        <f>IF('Journey Awards'!K16="A","E","")</f>
        <v/>
      </c>
      <c r="Q27" s="169"/>
      <c r="R27" s="168" t="str">
        <f>IF('Journey Awards'!L16="A","E","")</f>
        <v/>
      </c>
      <c r="S27" s="169"/>
      <c r="T27" s="168" t="str">
        <f>IF('Journey Awards'!M16="A","E","")</f>
        <v/>
      </c>
      <c r="U27" s="169"/>
      <c r="V27" s="168" t="str">
        <f>IF('Journey Awards'!N16="A","E","")</f>
        <v/>
      </c>
      <c r="W27" s="169"/>
      <c r="X27" s="168" t="str">
        <f>IF('Journey Awards'!O16="A","E","")</f>
        <v/>
      </c>
      <c r="Y27" s="169"/>
      <c r="Z27" s="168" t="str">
        <f>IF('Journey Awards'!P16="A","E","")</f>
        <v/>
      </c>
      <c r="AA27" s="169"/>
      <c r="AB27" s="168" t="str">
        <f>IF('Journey Awards'!Q16="A","E","")</f>
        <v/>
      </c>
      <c r="AC27" s="169"/>
      <c r="AD27" s="168" t="str">
        <f>IF('Journey Awards'!R16="A","E","")</f>
        <v/>
      </c>
      <c r="AE27" s="170"/>
      <c r="AF27" s="168" t="str">
        <f>IF('Journey Awards'!S16="A","E","")</f>
        <v/>
      </c>
      <c r="AG27" s="169"/>
      <c r="AH27" s="168" t="str">
        <f>IF('Journey Awards'!T16="A","E","")</f>
        <v/>
      </c>
      <c r="AI27" s="169"/>
      <c r="AJ27" s="168" t="str">
        <f>IF('Journey Awards'!U16="A","E","")</f>
        <v/>
      </c>
      <c r="AK27" s="169"/>
      <c r="AL27" s="168" t="str">
        <f>IF('Journey Awards'!V16="A","E","")</f>
        <v/>
      </c>
      <c r="AM27" s="169"/>
      <c r="AN27" s="168" t="str">
        <f>IF('Journey Awards'!W16="A","E","")</f>
        <v/>
      </c>
      <c r="AO27" s="169"/>
      <c r="AP27" s="168" t="str">
        <f>IF('Journey Awards'!X16="A","E","")</f>
        <v/>
      </c>
      <c r="AQ27" s="169"/>
      <c r="AR27" s="168" t="str">
        <f>IF('Journey Awards'!Y16="A","E","")</f>
        <v/>
      </c>
      <c r="AS27" s="169"/>
      <c r="AT27" s="168" t="str">
        <f>IF('Journey Awards'!Z16="A","E","")</f>
        <v/>
      </c>
      <c r="AU27" s="169"/>
      <c r="AV27" s="168" t="str">
        <f>IF('Journey Awards'!AA16="A","E","")</f>
        <v/>
      </c>
      <c r="AW27" s="169"/>
      <c r="AX27" s="168" t="str">
        <f>IF('Journey Awards'!AB16="A","E","")</f>
        <v/>
      </c>
      <c r="AY27" s="169"/>
      <c r="AZ27" s="168" t="str">
        <f>IF('Journey Awards'!AC16="A","E","")</f>
        <v/>
      </c>
      <c r="BA27" s="169"/>
      <c r="BB27" s="168" t="str">
        <f>IF('Journey Awards'!AD16="A","E","")</f>
        <v/>
      </c>
      <c r="BC27" s="169"/>
      <c r="BD27" s="168" t="str">
        <f>IF('Journey Awards'!AE16="A","E","")</f>
        <v/>
      </c>
      <c r="BE27" s="169"/>
      <c r="BF27" s="168" t="str">
        <f>IF('Journey Awards'!AF16="A","E","")</f>
        <v/>
      </c>
      <c r="BG27" s="169"/>
      <c r="BH27" s="168" t="str">
        <f>IF('Journey Awards'!AG16="A","E","")</f>
        <v/>
      </c>
      <c r="BI27" s="170"/>
    </row>
    <row r="28" spans="1:61">
      <c r="A28" s="182" t="str">
        <f>'Journey Awards'!C17</f>
        <v>The Firefly Award</v>
      </c>
      <c r="B28" s="168" t="str">
        <f>IF('Journey Awards'!D17="A","E","")</f>
        <v/>
      </c>
      <c r="C28" s="169"/>
      <c r="D28" s="168" t="str">
        <f>IF('Journey Awards'!E17="A","E","")</f>
        <v/>
      </c>
      <c r="E28" s="169"/>
      <c r="F28" s="168" t="str">
        <f>IF('Journey Awards'!F17="A","E","")</f>
        <v/>
      </c>
      <c r="G28" s="169"/>
      <c r="H28" s="168" t="str">
        <f>IF('Journey Awards'!G17="A","E","")</f>
        <v/>
      </c>
      <c r="I28" s="169"/>
      <c r="J28" s="168" t="str">
        <f>IF('Journey Awards'!H17="A","E","")</f>
        <v/>
      </c>
      <c r="K28" s="169"/>
      <c r="L28" s="168" t="str">
        <f>IF('Journey Awards'!I17="A","E","")</f>
        <v/>
      </c>
      <c r="M28" s="169"/>
      <c r="N28" s="168" t="str">
        <f>IF('Journey Awards'!J17="A","E","")</f>
        <v/>
      </c>
      <c r="O28" s="169"/>
      <c r="P28" s="168" t="str">
        <f>IF('Journey Awards'!K17="A","E","")</f>
        <v/>
      </c>
      <c r="Q28" s="169"/>
      <c r="R28" s="168" t="str">
        <f>IF('Journey Awards'!L17="A","E","")</f>
        <v/>
      </c>
      <c r="S28" s="169"/>
      <c r="T28" s="168" t="str">
        <f>IF('Journey Awards'!M17="A","E","")</f>
        <v/>
      </c>
      <c r="U28" s="169"/>
      <c r="V28" s="168" t="str">
        <f>IF('Journey Awards'!N17="A","E","")</f>
        <v/>
      </c>
      <c r="W28" s="169"/>
      <c r="X28" s="168" t="str">
        <f>IF('Journey Awards'!O17="A","E","")</f>
        <v/>
      </c>
      <c r="Y28" s="169"/>
      <c r="Z28" s="168" t="str">
        <f>IF('Journey Awards'!P17="A","E","")</f>
        <v/>
      </c>
      <c r="AA28" s="169"/>
      <c r="AB28" s="168" t="str">
        <f>IF('Journey Awards'!Q17="A","E","")</f>
        <v/>
      </c>
      <c r="AC28" s="169"/>
      <c r="AD28" s="168" t="str">
        <f>IF('Journey Awards'!R17="A","E","")</f>
        <v/>
      </c>
      <c r="AE28" s="170"/>
      <c r="AF28" s="168" t="str">
        <f>IF('Journey Awards'!S17="A","E","")</f>
        <v/>
      </c>
      <c r="AG28" s="169"/>
      <c r="AH28" s="168" t="str">
        <f>IF('Journey Awards'!T17="A","E","")</f>
        <v/>
      </c>
      <c r="AI28" s="169"/>
      <c r="AJ28" s="168" t="str">
        <f>IF('Journey Awards'!U17="A","E","")</f>
        <v/>
      </c>
      <c r="AK28" s="169"/>
      <c r="AL28" s="168" t="str">
        <f>IF('Journey Awards'!V17="A","E","")</f>
        <v/>
      </c>
      <c r="AM28" s="169"/>
      <c r="AN28" s="168" t="str">
        <f>IF('Journey Awards'!W17="A","E","")</f>
        <v/>
      </c>
      <c r="AO28" s="169"/>
      <c r="AP28" s="168" t="str">
        <f>IF('Journey Awards'!X17="A","E","")</f>
        <v/>
      </c>
      <c r="AQ28" s="169"/>
      <c r="AR28" s="168" t="str">
        <f>IF('Journey Awards'!Y17="A","E","")</f>
        <v/>
      </c>
      <c r="AS28" s="169"/>
      <c r="AT28" s="168" t="str">
        <f>IF('Journey Awards'!Z17="A","E","")</f>
        <v/>
      </c>
      <c r="AU28" s="169"/>
      <c r="AV28" s="168" t="str">
        <f>IF('Journey Awards'!AA17="A","E","")</f>
        <v/>
      </c>
      <c r="AW28" s="169"/>
      <c r="AX28" s="168" t="str">
        <f>IF('Journey Awards'!AB17="A","E","")</f>
        <v/>
      </c>
      <c r="AY28" s="169"/>
      <c r="AZ28" s="168" t="str">
        <f>IF('Journey Awards'!AC17="A","E","")</f>
        <v/>
      </c>
      <c r="BA28" s="169"/>
      <c r="BB28" s="168" t="str">
        <f>IF('Journey Awards'!AD17="A","E","")</f>
        <v/>
      </c>
      <c r="BC28" s="169"/>
      <c r="BD28" s="168" t="str">
        <f>IF('Journey Awards'!AE17="A","E","")</f>
        <v/>
      </c>
      <c r="BE28" s="169"/>
      <c r="BF28" s="168" t="str">
        <f>IF('Journey Awards'!AF17="A","E","")</f>
        <v/>
      </c>
      <c r="BG28" s="169"/>
      <c r="BH28" s="168" t="str">
        <f>IF('Journey Awards'!AG17="A","E","")</f>
        <v/>
      </c>
      <c r="BI28" s="170"/>
    </row>
    <row r="29" spans="1:61">
      <c r="A29" s="182" t="str">
        <f>'Journey Awards'!C18</f>
        <v>The Clover Award</v>
      </c>
      <c r="B29" s="168" t="str">
        <f>IF('Journey Awards'!D18="A","E","")</f>
        <v/>
      </c>
      <c r="C29" s="169"/>
      <c r="D29" s="168" t="str">
        <f>IF('Journey Awards'!E18="A","E","")</f>
        <v/>
      </c>
      <c r="E29" s="169"/>
      <c r="F29" s="168" t="str">
        <f>IF('Journey Awards'!F18="A","E","")</f>
        <v/>
      </c>
      <c r="G29" s="169"/>
      <c r="H29" s="168" t="str">
        <f>IF('Journey Awards'!G18="A","E","")</f>
        <v/>
      </c>
      <c r="I29" s="169"/>
      <c r="J29" s="168" t="str">
        <f>IF('Journey Awards'!H18="A","E","")</f>
        <v/>
      </c>
      <c r="K29" s="169"/>
      <c r="L29" s="168" t="str">
        <f>IF('Journey Awards'!I18="A","E","")</f>
        <v/>
      </c>
      <c r="M29" s="169"/>
      <c r="N29" s="168" t="str">
        <f>IF('Journey Awards'!J18="A","E","")</f>
        <v/>
      </c>
      <c r="O29" s="169"/>
      <c r="P29" s="168" t="str">
        <f>IF('Journey Awards'!K18="A","E","")</f>
        <v/>
      </c>
      <c r="Q29" s="169"/>
      <c r="R29" s="168" t="str">
        <f>IF('Journey Awards'!L18="A","E","")</f>
        <v/>
      </c>
      <c r="S29" s="169"/>
      <c r="T29" s="168" t="str">
        <f>IF('Journey Awards'!M18="A","E","")</f>
        <v/>
      </c>
      <c r="U29" s="169"/>
      <c r="V29" s="168" t="str">
        <f>IF('Journey Awards'!N18="A","E","")</f>
        <v/>
      </c>
      <c r="W29" s="169"/>
      <c r="X29" s="168" t="str">
        <f>IF('Journey Awards'!O18="A","E","")</f>
        <v/>
      </c>
      <c r="Y29" s="169"/>
      <c r="Z29" s="168" t="str">
        <f>IF('Journey Awards'!P18="A","E","")</f>
        <v/>
      </c>
      <c r="AA29" s="169"/>
      <c r="AB29" s="168" t="str">
        <f>IF('Journey Awards'!Q18="A","E","")</f>
        <v/>
      </c>
      <c r="AC29" s="169"/>
      <c r="AD29" s="168" t="str">
        <f>IF('Journey Awards'!R18="A","E","")</f>
        <v/>
      </c>
      <c r="AE29" s="170"/>
      <c r="AF29" s="168" t="str">
        <f>IF('Journey Awards'!S18="A","E","")</f>
        <v/>
      </c>
      <c r="AG29" s="169"/>
      <c r="AH29" s="168" t="str">
        <f>IF('Journey Awards'!T18="A","E","")</f>
        <v/>
      </c>
      <c r="AI29" s="169"/>
      <c r="AJ29" s="168" t="str">
        <f>IF('Journey Awards'!U18="A","E","")</f>
        <v/>
      </c>
      <c r="AK29" s="169"/>
      <c r="AL29" s="168" t="str">
        <f>IF('Journey Awards'!V18="A","E","")</f>
        <v/>
      </c>
      <c r="AM29" s="169"/>
      <c r="AN29" s="168" t="str">
        <f>IF('Journey Awards'!W18="A","E","")</f>
        <v/>
      </c>
      <c r="AO29" s="169"/>
      <c r="AP29" s="168" t="str">
        <f>IF('Journey Awards'!X18="A","E","")</f>
        <v/>
      </c>
      <c r="AQ29" s="169"/>
      <c r="AR29" s="168" t="str">
        <f>IF('Journey Awards'!Y18="A","E","")</f>
        <v/>
      </c>
      <c r="AS29" s="169"/>
      <c r="AT29" s="168" t="str">
        <f>IF('Journey Awards'!Z18="A","E","")</f>
        <v/>
      </c>
      <c r="AU29" s="169"/>
      <c r="AV29" s="168" t="str">
        <f>IF('Journey Awards'!AA18="A","E","")</f>
        <v/>
      </c>
      <c r="AW29" s="169"/>
      <c r="AX29" s="168" t="str">
        <f>IF('Journey Awards'!AB18="A","E","")</f>
        <v/>
      </c>
      <c r="AY29" s="169"/>
      <c r="AZ29" s="168" t="str">
        <f>IF('Journey Awards'!AC18="A","E","")</f>
        <v/>
      </c>
      <c r="BA29" s="169"/>
      <c r="BB29" s="168" t="str">
        <f>IF('Journey Awards'!AD18="A","E","")</f>
        <v/>
      </c>
      <c r="BC29" s="169"/>
      <c r="BD29" s="168" t="str">
        <f>IF('Journey Awards'!AE18="A","E","")</f>
        <v/>
      </c>
      <c r="BE29" s="169"/>
      <c r="BF29" s="168" t="str">
        <f>IF('Journey Awards'!AF18="A","E","")</f>
        <v/>
      </c>
      <c r="BG29" s="169"/>
      <c r="BH29" s="168" t="str">
        <f>IF('Journey Awards'!AG18="A","E","")</f>
        <v/>
      </c>
      <c r="BI29" s="170"/>
    </row>
    <row r="30" spans="1:61">
      <c r="A30" s="183" t="str">
        <f>'Journey Awards'!A22</f>
        <v>5 Flowers, 4 Stories, 3 Cheers for Animals!</v>
      </c>
      <c r="B30" s="172"/>
      <c r="C30" s="184"/>
      <c r="D30" s="172"/>
      <c r="E30" s="184"/>
      <c r="F30" s="172"/>
      <c r="G30" s="184"/>
      <c r="H30" s="172"/>
      <c r="I30" s="184"/>
      <c r="J30" s="172"/>
      <c r="K30" s="184"/>
      <c r="L30" s="172"/>
      <c r="M30" s="184"/>
      <c r="N30" s="172"/>
      <c r="O30" s="184"/>
      <c r="P30" s="172"/>
      <c r="Q30" s="184"/>
      <c r="R30" s="172"/>
      <c r="S30" s="184"/>
      <c r="T30" s="172"/>
      <c r="U30" s="184"/>
      <c r="V30" s="172"/>
      <c r="W30" s="184"/>
      <c r="X30" s="172"/>
      <c r="Y30" s="184"/>
      <c r="Z30" s="172"/>
      <c r="AA30" s="184"/>
      <c r="AB30" s="172"/>
      <c r="AC30" s="184"/>
      <c r="AD30" s="172"/>
      <c r="AE30" s="184"/>
      <c r="AF30" s="172"/>
      <c r="AG30" s="184"/>
      <c r="AH30" s="172"/>
      <c r="AI30" s="184"/>
      <c r="AJ30" s="172"/>
      <c r="AK30" s="184"/>
      <c r="AL30" s="172"/>
      <c r="AM30" s="184"/>
      <c r="AN30" s="172"/>
      <c r="AO30" s="184"/>
      <c r="AP30" s="172"/>
      <c r="AQ30" s="184"/>
      <c r="AR30" s="172"/>
      <c r="AS30" s="184"/>
      <c r="AT30" s="172"/>
      <c r="AU30" s="184"/>
      <c r="AV30" s="172"/>
      <c r="AW30" s="184"/>
      <c r="AX30" s="172"/>
      <c r="AY30" s="184"/>
      <c r="AZ30" s="172"/>
      <c r="BA30" s="184"/>
      <c r="BB30" s="172"/>
      <c r="BC30" s="184"/>
      <c r="BD30" s="172"/>
      <c r="BE30" s="184"/>
      <c r="BF30" s="172"/>
      <c r="BG30" s="184"/>
      <c r="BH30" s="172"/>
      <c r="BI30" s="185"/>
    </row>
    <row r="31" spans="1:61">
      <c r="A31" s="182" t="str">
        <f>'Journey Awards'!C24</f>
        <v>Birdbath Award</v>
      </c>
      <c r="B31" s="168" t="str">
        <f>IF('Journey Awards'!D24="A","E","")</f>
        <v/>
      </c>
      <c r="C31" s="169"/>
      <c r="D31" s="168" t="str">
        <f>IF('Journey Awards'!E24="A","E","")</f>
        <v/>
      </c>
      <c r="E31" s="169"/>
      <c r="F31" s="168" t="str">
        <f>IF('Journey Awards'!F24="A","E","")</f>
        <v/>
      </c>
      <c r="G31" s="169"/>
      <c r="H31" s="168" t="str">
        <f>IF('Journey Awards'!G24="A","E","")</f>
        <v/>
      </c>
      <c r="I31" s="169"/>
      <c r="J31" s="168" t="str">
        <f>IF('Journey Awards'!H24="A","E","")</f>
        <v/>
      </c>
      <c r="K31" s="169"/>
      <c r="L31" s="168" t="str">
        <f>IF('Journey Awards'!I24="A","E","")</f>
        <v/>
      </c>
      <c r="M31" s="169"/>
      <c r="N31" s="168" t="str">
        <f>IF('Journey Awards'!J24="A","E","")</f>
        <v/>
      </c>
      <c r="O31" s="169"/>
      <c r="P31" s="168" t="str">
        <f>IF('Journey Awards'!K24="A","E","")</f>
        <v/>
      </c>
      <c r="Q31" s="169"/>
      <c r="R31" s="168" t="str">
        <f>IF('Journey Awards'!L24="A","E","")</f>
        <v/>
      </c>
      <c r="S31" s="169"/>
      <c r="T31" s="168" t="str">
        <f>IF('Journey Awards'!M24="A","E","")</f>
        <v/>
      </c>
      <c r="U31" s="169"/>
      <c r="V31" s="168" t="str">
        <f>IF('Journey Awards'!N24="A","E","")</f>
        <v/>
      </c>
      <c r="W31" s="169"/>
      <c r="X31" s="168" t="str">
        <f>IF('Journey Awards'!O24="A","E","")</f>
        <v/>
      </c>
      <c r="Y31" s="169"/>
      <c r="Z31" s="168" t="str">
        <f>IF('Journey Awards'!P24="A","E","")</f>
        <v/>
      </c>
      <c r="AA31" s="169"/>
      <c r="AB31" s="168" t="str">
        <f>IF('Journey Awards'!Q24="A","E","")</f>
        <v/>
      </c>
      <c r="AC31" s="169"/>
      <c r="AD31" s="168" t="str">
        <f>IF('Journey Awards'!R24="A","E","")</f>
        <v/>
      </c>
      <c r="AE31" s="170"/>
      <c r="AF31" s="168" t="str">
        <f>IF('Journey Awards'!S24="A","E","")</f>
        <v/>
      </c>
      <c r="AG31" s="169"/>
      <c r="AH31" s="168" t="str">
        <f>IF('Journey Awards'!T24="A","E","")</f>
        <v/>
      </c>
      <c r="AI31" s="169"/>
      <c r="AJ31" s="168" t="str">
        <f>IF('Journey Awards'!U24="A","E","")</f>
        <v/>
      </c>
      <c r="AK31" s="169"/>
      <c r="AL31" s="168" t="str">
        <f>IF('Journey Awards'!V24="A","E","")</f>
        <v/>
      </c>
      <c r="AM31" s="169"/>
      <c r="AN31" s="168" t="str">
        <f>IF('Journey Awards'!W24="A","E","")</f>
        <v/>
      </c>
      <c r="AO31" s="169"/>
      <c r="AP31" s="168" t="str">
        <f>IF('Journey Awards'!X24="A","E","")</f>
        <v/>
      </c>
      <c r="AQ31" s="169"/>
      <c r="AR31" s="168" t="str">
        <f>IF('Journey Awards'!Y24="A","E","")</f>
        <v/>
      </c>
      <c r="AS31" s="169"/>
      <c r="AT31" s="168" t="str">
        <f>IF('Journey Awards'!Z24="A","E","")</f>
        <v/>
      </c>
      <c r="AU31" s="169"/>
      <c r="AV31" s="168" t="str">
        <f>IF('Journey Awards'!AA24="A","E","")</f>
        <v/>
      </c>
      <c r="AW31" s="169"/>
      <c r="AX31" s="168" t="str">
        <f>IF('Journey Awards'!AB24="A","E","")</f>
        <v/>
      </c>
      <c r="AY31" s="169"/>
      <c r="AZ31" s="168" t="str">
        <f>IF('Journey Awards'!AC24="A","E","")</f>
        <v/>
      </c>
      <c r="BA31" s="169"/>
      <c r="BB31" s="168" t="str">
        <f>IF('Journey Awards'!AD24="A","E","")</f>
        <v/>
      </c>
      <c r="BC31" s="169"/>
      <c r="BD31" s="168" t="str">
        <f>IF('Journey Awards'!AE24="A","E","")</f>
        <v/>
      </c>
      <c r="BE31" s="169"/>
      <c r="BF31" s="168" t="str">
        <f>IF('Journey Awards'!AF24="A","E","")</f>
        <v/>
      </c>
      <c r="BG31" s="169"/>
      <c r="BH31" s="168" t="str">
        <f>IF('Journey Awards'!AG24="A","E","")</f>
        <v/>
      </c>
      <c r="BI31" s="170"/>
    </row>
    <row r="32" spans="1:61">
      <c r="A32" s="182" t="str">
        <f>'Journey Awards'!C25</f>
        <v>Red Robin Award</v>
      </c>
      <c r="B32" s="168" t="str">
        <f>IF('Journey Awards'!D25="A","E","")</f>
        <v/>
      </c>
      <c r="C32" s="169"/>
      <c r="D32" s="168" t="str">
        <f>IF('Journey Awards'!E25="A","E","")</f>
        <v/>
      </c>
      <c r="E32" s="169"/>
      <c r="F32" s="168" t="str">
        <f>IF('Journey Awards'!F25="A","E","")</f>
        <v/>
      </c>
      <c r="G32" s="169"/>
      <c r="H32" s="168" t="str">
        <f>IF('Journey Awards'!G25="A","E","")</f>
        <v/>
      </c>
      <c r="I32" s="169"/>
      <c r="J32" s="168" t="str">
        <f>IF('Journey Awards'!H25="A","E","")</f>
        <v/>
      </c>
      <c r="K32" s="169"/>
      <c r="L32" s="168" t="str">
        <f>IF('Journey Awards'!I25="A","E","")</f>
        <v/>
      </c>
      <c r="M32" s="169"/>
      <c r="N32" s="168" t="str">
        <f>IF('Journey Awards'!J25="A","E","")</f>
        <v/>
      </c>
      <c r="O32" s="169"/>
      <c r="P32" s="168" t="str">
        <f>IF('Journey Awards'!K25="A","E","")</f>
        <v/>
      </c>
      <c r="Q32" s="169"/>
      <c r="R32" s="168" t="str">
        <f>IF('Journey Awards'!L25="A","E","")</f>
        <v/>
      </c>
      <c r="S32" s="169"/>
      <c r="T32" s="168" t="str">
        <f>IF('Journey Awards'!M25="A","E","")</f>
        <v/>
      </c>
      <c r="U32" s="169"/>
      <c r="V32" s="168" t="str">
        <f>IF('Journey Awards'!N25="A","E","")</f>
        <v/>
      </c>
      <c r="W32" s="169"/>
      <c r="X32" s="168" t="str">
        <f>IF('Journey Awards'!O25="A","E","")</f>
        <v/>
      </c>
      <c r="Y32" s="169"/>
      <c r="Z32" s="168" t="str">
        <f>IF('Journey Awards'!P25="A","E","")</f>
        <v/>
      </c>
      <c r="AA32" s="169"/>
      <c r="AB32" s="168" t="str">
        <f>IF('Journey Awards'!Q25="A","E","")</f>
        <v/>
      </c>
      <c r="AC32" s="169"/>
      <c r="AD32" s="168" t="str">
        <f>IF('Journey Awards'!R25="A","E","")</f>
        <v/>
      </c>
      <c r="AE32" s="170"/>
      <c r="AF32" s="168" t="str">
        <f>IF('Journey Awards'!S25="A","E","")</f>
        <v/>
      </c>
      <c r="AG32" s="169"/>
      <c r="AH32" s="168" t="str">
        <f>IF('Journey Awards'!T25="A","E","")</f>
        <v/>
      </c>
      <c r="AI32" s="169"/>
      <c r="AJ32" s="168" t="str">
        <f>IF('Journey Awards'!U25="A","E","")</f>
        <v/>
      </c>
      <c r="AK32" s="169"/>
      <c r="AL32" s="168" t="str">
        <f>IF('Journey Awards'!V25="A","E","")</f>
        <v/>
      </c>
      <c r="AM32" s="169"/>
      <c r="AN32" s="168" t="str">
        <f>IF('Journey Awards'!W25="A","E","")</f>
        <v/>
      </c>
      <c r="AO32" s="169"/>
      <c r="AP32" s="168" t="str">
        <f>IF('Journey Awards'!X25="A","E","")</f>
        <v/>
      </c>
      <c r="AQ32" s="169"/>
      <c r="AR32" s="168" t="str">
        <f>IF('Journey Awards'!Y25="A","E","")</f>
        <v/>
      </c>
      <c r="AS32" s="169"/>
      <c r="AT32" s="168" t="str">
        <f>IF('Journey Awards'!Z25="A","E","")</f>
        <v/>
      </c>
      <c r="AU32" s="169"/>
      <c r="AV32" s="168" t="str">
        <f>IF('Journey Awards'!AA25="A","E","")</f>
        <v/>
      </c>
      <c r="AW32" s="169"/>
      <c r="AX32" s="168" t="str">
        <f>IF('Journey Awards'!AB25="A","E","")</f>
        <v/>
      </c>
      <c r="AY32" s="169"/>
      <c r="AZ32" s="168" t="str">
        <f>IF('Journey Awards'!AC25="A","E","")</f>
        <v/>
      </c>
      <c r="BA32" s="169"/>
      <c r="BB32" s="168" t="str">
        <f>IF('Journey Awards'!AD25="A","E","")</f>
        <v/>
      </c>
      <c r="BC32" s="169"/>
      <c r="BD32" s="168" t="str">
        <f>IF('Journey Awards'!AE25="A","E","")</f>
        <v/>
      </c>
      <c r="BE32" s="169"/>
      <c r="BF32" s="168" t="str">
        <f>IF('Journey Awards'!AF25="A","E","")</f>
        <v/>
      </c>
      <c r="BG32" s="169"/>
      <c r="BH32" s="168" t="str">
        <f>IF('Journey Awards'!AG25="A","E","")</f>
        <v/>
      </c>
      <c r="BI32" s="170"/>
    </row>
    <row r="33" spans="1:61">
      <c r="A33" s="182" t="str">
        <f>'Journey Awards'!C26</f>
        <v>Tula Award</v>
      </c>
      <c r="B33" s="168" t="str">
        <f>IF('Journey Awards'!D26="A","E","")</f>
        <v/>
      </c>
      <c r="C33" s="169"/>
      <c r="D33" s="168" t="str">
        <f>IF('Journey Awards'!E26="A","E","")</f>
        <v/>
      </c>
      <c r="E33" s="169"/>
      <c r="F33" s="168" t="str">
        <f>IF('Journey Awards'!F26="A","E","")</f>
        <v/>
      </c>
      <c r="G33" s="169"/>
      <c r="H33" s="168" t="str">
        <f>IF('Journey Awards'!G26="A","E","")</f>
        <v/>
      </c>
      <c r="I33" s="169"/>
      <c r="J33" s="168" t="str">
        <f>IF('Journey Awards'!H26="A","E","")</f>
        <v/>
      </c>
      <c r="K33" s="169"/>
      <c r="L33" s="168" t="str">
        <f>IF('Journey Awards'!I26="A","E","")</f>
        <v/>
      </c>
      <c r="M33" s="169"/>
      <c r="N33" s="168" t="str">
        <f>IF('Journey Awards'!J26="A","E","")</f>
        <v/>
      </c>
      <c r="O33" s="169"/>
      <c r="P33" s="168" t="str">
        <f>IF('Journey Awards'!K26="A","E","")</f>
        <v/>
      </c>
      <c r="Q33" s="169"/>
      <c r="R33" s="168" t="str">
        <f>IF('Journey Awards'!L26="A","E","")</f>
        <v/>
      </c>
      <c r="S33" s="169"/>
      <c r="T33" s="168" t="str">
        <f>IF('Journey Awards'!M26="A","E","")</f>
        <v/>
      </c>
      <c r="U33" s="169"/>
      <c r="V33" s="168" t="str">
        <f>IF('Journey Awards'!N26="A","E","")</f>
        <v/>
      </c>
      <c r="W33" s="169"/>
      <c r="X33" s="168" t="str">
        <f>IF('Journey Awards'!O26="A","E","")</f>
        <v/>
      </c>
      <c r="Y33" s="169"/>
      <c r="Z33" s="168" t="str">
        <f>IF('Journey Awards'!P26="A","E","")</f>
        <v/>
      </c>
      <c r="AA33" s="169"/>
      <c r="AB33" s="168" t="str">
        <f>IF('Journey Awards'!Q26="A","E","")</f>
        <v/>
      </c>
      <c r="AC33" s="169"/>
      <c r="AD33" s="168" t="str">
        <f>IF('Journey Awards'!R26="A","E","")</f>
        <v/>
      </c>
      <c r="AE33" s="170"/>
      <c r="AF33" s="168" t="str">
        <f>IF('Journey Awards'!S26="A","E","")</f>
        <v/>
      </c>
      <c r="AG33" s="169"/>
      <c r="AH33" s="168" t="str">
        <f>IF('Journey Awards'!T26="A","E","")</f>
        <v/>
      </c>
      <c r="AI33" s="169"/>
      <c r="AJ33" s="168" t="str">
        <f>IF('Journey Awards'!U26="A","E","")</f>
        <v/>
      </c>
      <c r="AK33" s="169"/>
      <c r="AL33" s="168" t="str">
        <f>IF('Journey Awards'!V26="A","E","")</f>
        <v/>
      </c>
      <c r="AM33" s="169"/>
      <c r="AN33" s="168" t="str">
        <f>IF('Journey Awards'!W26="A","E","")</f>
        <v/>
      </c>
      <c r="AO33" s="169"/>
      <c r="AP33" s="168" t="str">
        <f>IF('Journey Awards'!X26="A","E","")</f>
        <v/>
      </c>
      <c r="AQ33" s="169"/>
      <c r="AR33" s="168" t="str">
        <f>IF('Journey Awards'!Y26="A","E","")</f>
        <v/>
      </c>
      <c r="AS33" s="169"/>
      <c r="AT33" s="168" t="str">
        <f>IF('Journey Awards'!Z26="A","E","")</f>
        <v/>
      </c>
      <c r="AU33" s="169"/>
      <c r="AV33" s="168" t="str">
        <f>IF('Journey Awards'!AA26="A","E","")</f>
        <v/>
      </c>
      <c r="AW33" s="169"/>
      <c r="AX33" s="168" t="str">
        <f>IF('Journey Awards'!AB26="A","E","")</f>
        <v/>
      </c>
      <c r="AY33" s="169"/>
      <c r="AZ33" s="168" t="str">
        <f>IF('Journey Awards'!AC26="A","E","")</f>
        <v/>
      </c>
      <c r="BA33" s="169"/>
      <c r="BB33" s="168" t="str">
        <f>IF('Journey Awards'!AD26="A","E","")</f>
        <v/>
      </c>
      <c r="BC33" s="169"/>
      <c r="BD33" s="168" t="str">
        <f>IF('Journey Awards'!AE26="A","E","")</f>
        <v/>
      </c>
      <c r="BE33" s="169"/>
      <c r="BF33" s="168" t="str">
        <f>IF('Journey Awards'!AF26="A","E","")</f>
        <v/>
      </c>
      <c r="BG33" s="169"/>
      <c r="BH33" s="168" t="str">
        <f>IF('Journey Awards'!AG26="A","E","")</f>
        <v/>
      </c>
      <c r="BI33" s="170"/>
    </row>
    <row r="34" spans="1:61">
      <c r="A34" s="186" t="s">
        <v>61</v>
      </c>
      <c r="B34" s="187" t="str">
        <f>IF(Bridging!D18="C","E","")</f>
        <v/>
      </c>
      <c r="C34" s="169"/>
      <c r="D34" s="187" t="str">
        <f>IF(Bridging!E18="C","E","")</f>
        <v/>
      </c>
      <c r="E34" s="169"/>
      <c r="F34" s="187" t="str">
        <f>IF(Bridging!F18="C","E","")</f>
        <v/>
      </c>
      <c r="G34" s="169"/>
      <c r="H34" s="187" t="str">
        <f>IF(Bridging!G18="C","E","")</f>
        <v/>
      </c>
      <c r="I34" s="169"/>
      <c r="J34" s="187" t="str">
        <f>IF(Bridging!H18="C","E","")</f>
        <v/>
      </c>
      <c r="K34" s="169"/>
      <c r="L34" s="187" t="str">
        <f>IF(Bridging!I18="C","E","")</f>
        <v/>
      </c>
      <c r="M34" s="169"/>
      <c r="N34" s="187" t="str">
        <f>IF(Bridging!J18="C","E","")</f>
        <v/>
      </c>
      <c r="O34" s="169"/>
      <c r="P34" s="187" t="str">
        <f>IF(Bridging!K18="C","E","")</f>
        <v/>
      </c>
      <c r="Q34" s="169"/>
      <c r="R34" s="187" t="str">
        <f>IF(Bridging!L18="C","E","")</f>
        <v/>
      </c>
      <c r="S34" s="169"/>
      <c r="T34" s="187" t="str">
        <f>IF(Bridging!M18="C","E","")</f>
        <v/>
      </c>
      <c r="U34" s="169"/>
      <c r="V34" s="187" t="str">
        <f>IF(Bridging!N18="C","E","")</f>
        <v/>
      </c>
      <c r="W34" s="169"/>
      <c r="X34" s="187" t="str">
        <f>IF(Bridging!O18="C","E","")</f>
        <v/>
      </c>
      <c r="Y34" s="169"/>
      <c r="Z34" s="187" t="str">
        <f>IF(Bridging!P18="C","E","")</f>
        <v/>
      </c>
      <c r="AA34" s="169"/>
      <c r="AB34" s="187" t="str">
        <f>IF(Bridging!Q18="C","E","")</f>
        <v/>
      </c>
      <c r="AC34" s="169"/>
      <c r="AD34" s="187" t="str">
        <f>IF(Bridging!R18="C","E","")</f>
        <v/>
      </c>
      <c r="AE34" s="170"/>
      <c r="AF34" s="187" t="str">
        <f>IF(Bridging!S18="C","E","")</f>
        <v/>
      </c>
      <c r="AG34" s="169"/>
      <c r="AH34" s="187" t="str">
        <f>IF(Bridging!T18="C","E","")</f>
        <v/>
      </c>
      <c r="AI34" s="169"/>
      <c r="AJ34" s="187" t="str">
        <f>IF(Bridging!U18="C","E","")</f>
        <v/>
      </c>
      <c r="AK34" s="169"/>
      <c r="AL34" s="187" t="str">
        <f>IF(Bridging!V18="C","E","")</f>
        <v/>
      </c>
      <c r="AM34" s="169"/>
      <c r="AN34" s="187" t="str">
        <f>IF(Bridging!W18="C","E","")</f>
        <v/>
      </c>
      <c r="AO34" s="169"/>
      <c r="AP34" s="187" t="str">
        <f>IF(Bridging!X18="C","E","")</f>
        <v/>
      </c>
      <c r="AQ34" s="169"/>
      <c r="AR34" s="187" t="str">
        <f>IF(Bridging!Y18="C","E","")</f>
        <v/>
      </c>
      <c r="AS34" s="169"/>
      <c r="AT34" s="187" t="str">
        <f>IF(Bridging!Z18="C","E","")</f>
        <v/>
      </c>
      <c r="AU34" s="169"/>
      <c r="AV34" s="187" t="str">
        <f>IF(Bridging!AA18="C","E","")</f>
        <v/>
      </c>
      <c r="AW34" s="169"/>
      <c r="AX34" s="187" t="str">
        <f>IF(Bridging!AB18="C","E","")</f>
        <v/>
      </c>
      <c r="AY34" s="169"/>
      <c r="AZ34" s="187" t="str">
        <f>IF(Bridging!AC18="C","E","")</f>
        <v/>
      </c>
      <c r="BA34" s="169"/>
      <c r="BB34" s="187" t="str">
        <f>IF(Bridging!AD18="C","E","")</f>
        <v/>
      </c>
      <c r="BC34" s="169"/>
      <c r="BD34" s="187" t="str">
        <f>IF(Bridging!AE18="C","E","")</f>
        <v/>
      </c>
      <c r="BE34" s="169"/>
      <c r="BF34" s="187" t="str">
        <f>IF(Bridging!AF18="C","E","")</f>
        <v/>
      </c>
      <c r="BG34" s="169"/>
      <c r="BH34" s="187" t="str">
        <f>IF(Bridging!AG18="C","E","")</f>
        <v/>
      </c>
      <c r="BI34" s="170"/>
    </row>
    <row r="35" spans="1:61">
      <c r="A35" s="174" t="s">
        <v>106</v>
      </c>
      <c r="B35" s="175"/>
      <c r="C35" s="176"/>
      <c r="D35" s="175"/>
      <c r="E35" s="176"/>
      <c r="F35" s="175"/>
      <c r="G35" s="176"/>
      <c r="H35" s="175"/>
      <c r="I35" s="176"/>
      <c r="J35" s="175"/>
      <c r="K35" s="176"/>
      <c r="L35" s="175"/>
      <c r="M35" s="176"/>
      <c r="N35" s="175"/>
      <c r="O35" s="176"/>
      <c r="P35" s="175"/>
      <c r="Q35" s="176"/>
      <c r="R35" s="175"/>
      <c r="S35" s="176"/>
      <c r="T35" s="175"/>
      <c r="U35" s="176"/>
      <c r="V35" s="175"/>
      <c r="W35" s="176"/>
      <c r="X35" s="175"/>
      <c r="Y35" s="176"/>
      <c r="Z35" s="175"/>
      <c r="AA35" s="176"/>
      <c r="AB35" s="175"/>
      <c r="AC35" s="176"/>
      <c r="AD35" s="175"/>
      <c r="AE35" s="184"/>
      <c r="AF35" s="172"/>
      <c r="AG35" s="176"/>
      <c r="AH35" s="175"/>
      <c r="AI35" s="176"/>
      <c r="AJ35" s="175"/>
      <c r="AK35" s="176"/>
      <c r="AL35" s="175"/>
      <c r="AM35" s="176"/>
      <c r="AN35" s="175"/>
      <c r="AO35" s="176"/>
      <c r="AP35" s="175"/>
      <c r="AQ35" s="176"/>
      <c r="AR35" s="175"/>
      <c r="AS35" s="176"/>
      <c r="AT35" s="175"/>
      <c r="AU35" s="176"/>
      <c r="AV35" s="175"/>
      <c r="AW35" s="176"/>
      <c r="AX35" s="175"/>
      <c r="AY35" s="176"/>
      <c r="AZ35" s="175"/>
      <c r="BA35" s="176"/>
      <c r="BB35" s="175"/>
      <c r="BC35" s="176"/>
      <c r="BD35" s="175"/>
      <c r="BE35" s="176"/>
      <c r="BF35" s="175"/>
      <c r="BG35" s="176"/>
      <c r="BH35" s="175"/>
      <c r="BI35" s="177"/>
    </row>
    <row r="36" spans="1:61">
      <c r="A36" s="188" t="str">
        <f>'Age-Level'!C6</f>
        <v>Cookie Rally (Year 1)</v>
      </c>
      <c r="B36" s="168" t="str">
        <f>IF('Age-Level'!D6="A","E","")</f>
        <v/>
      </c>
      <c r="C36" s="169"/>
      <c r="D36" s="168" t="str">
        <f>IF('Age-Level'!E6="A","E","")</f>
        <v/>
      </c>
      <c r="E36" s="169"/>
      <c r="F36" s="168" t="str">
        <f>IF('Age-Level'!F6="A","E","")</f>
        <v/>
      </c>
      <c r="G36" s="169"/>
      <c r="H36" s="168" t="str">
        <f>IF('Age-Level'!G6="A","E","")</f>
        <v/>
      </c>
      <c r="I36" s="169"/>
      <c r="J36" s="168" t="str">
        <f>IF('Age-Level'!H6="A","E","")</f>
        <v/>
      </c>
      <c r="K36" s="169"/>
      <c r="L36" s="168" t="str">
        <f>IF('Age-Level'!I6="A","E","")</f>
        <v/>
      </c>
      <c r="M36" s="169"/>
      <c r="N36" s="168" t="str">
        <f>IF('Age-Level'!J6="A","E","")</f>
        <v/>
      </c>
      <c r="O36" s="169"/>
      <c r="P36" s="168" t="str">
        <f>IF('Age-Level'!K6="A","E","")</f>
        <v/>
      </c>
      <c r="Q36" s="169"/>
      <c r="R36" s="168" t="str">
        <f>IF('Age-Level'!L6="A","E","")</f>
        <v/>
      </c>
      <c r="S36" s="169"/>
      <c r="T36" s="168" t="str">
        <f>IF('Age-Level'!M6="A","E","")</f>
        <v/>
      </c>
      <c r="U36" s="169"/>
      <c r="V36" s="168" t="str">
        <f>IF('Age-Level'!N6="A","E","")</f>
        <v/>
      </c>
      <c r="W36" s="169"/>
      <c r="X36" s="168" t="str">
        <f>IF('Age-Level'!O6="A","E","")</f>
        <v/>
      </c>
      <c r="Y36" s="169"/>
      <c r="Z36" s="168" t="str">
        <f>IF('Age-Level'!P6="A","E","")</f>
        <v/>
      </c>
      <c r="AA36" s="169"/>
      <c r="AB36" s="168" t="str">
        <f>IF('Age-Level'!Q6="A","E","")</f>
        <v/>
      </c>
      <c r="AC36" s="169"/>
      <c r="AD36" s="168" t="str">
        <f>IF('Age-Level'!R6="A","E","")</f>
        <v/>
      </c>
      <c r="AE36" s="170"/>
      <c r="AF36" s="168" t="str">
        <f>IF('Age-Level'!S6="A","E","")</f>
        <v/>
      </c>
      <c r="AG36" s="169"/>
      <c r="AH36" s="168" t="str">
        <f>IF('Age-Level'!T6="A","E","")</f>
        <v/>
      </c>
      <c r="AI36" s="169"/>
      <c r="AJ36" s="168" t="str">
        <f>IF('Age-Level'!U6="A","E","")</f>
        <v/>
      </c>
      <c r="AK36" s="169"/>
      <c r="AL36" s="168" t="str">
        <f>IF('Age-Level'!V6="A","E","")</f>
        <v/>
      </c>
      <c r="AM36" s="169"/>
      <c r="AN36" s="168" t="str">
        <f>IF('Age-Level'!W6="A","E","")</f>
        <v/>
      </c>
      <c r="AO36" s="169"/>
      <c r="AP36" s="168" t="str">
        <f>IF('Age-Level'!X6="A","E","")</f>
        <v/>
      </c>
      <c r="AQ36" s="169"/>
      <c r="AR36" s="168" t="str">
        <f>IF('Age-Level'!Y6="A","E","")</f>
        <v/>
      </c>
      <c r="AS36" s="169"/>
      <c r="AT36" s="168" t="str">
        <f>IF('Age-Level'!Z6="A","E","")</f>
        <v/>
      </c>
      <c r="AU36" s="169"/>
      <c r="AV36" s="168" t="str">
        <f>IF('Age-Level'!AA6="A","E","")</f>
        <v/>
      </c>
      <c r="AW36" s="169"/>
      <c r="AX36" s="168" t="str">
        <f>IF('Age-Level'!AB6="A","E","")</f>
        <v/>
      </c>
      <c r="AY36" s="169"/>
      <c r="AZ36" s="168" t="str">
        <f>IF('Age-Level'!AC6="A","E","")</f>
        <v/>
      </c>
      <c r="BA36" s="169"/>
      <c r="BB36" s="168" t="str">
        <f>IF('Age-Level'!AD6="A","E","")</f>
        <v/>
      </c>
      <c r="BC36" s="169"/>
      <c r="BD36" s="168" t="str">
        <f>IF('Age-Level'!AE6="A","E","")</f>
        <v/>
      </c>
      <c r="BE36" s="169"/>
      <c r="BF36" s="168" t="str">
        <f>IF('Age-Level'!AF6="A","E","")</f>
        <v/>
      </c>
      <c r="BG36" s="169"/>
      <c r="BH36" s="168" t="str">
        <f>IF('Age-Level'!AG6="A","E","")</f>
        <v/>
      </c>
      <c r="BI36" s="170"/>
    </row>
    <row r="37" spans="1:61">
      <c r="A37" s="188" t="str">
        <f>'Age-Level'!C7</f>
        <v>Cookie Sales (Year 1)</v>
      </c>
      <c r="B37" s="168" t="str">
        <f>IF('Age-Level'!D7="A","E","")</f>
        <v/>
      </c>
      <c r="C37" s="169"/>
      <c r="D37" s="168" t="str">
        <f>IF('Age-Level'!E7="A","E","")</f>
        <v/>
      </c>
      <c r="E37" s="169"/>
      <c r="F37" s="168" t="str">
        <f>IF('Age-Level'!F7="A","E","")</f>
        <v/>
      </c>
      <c r="G37" s="169"/>
      <c r="H37" s="168" t="str">
        <f>IF('Age-Level'!G7="A","E","")</f>
        <v/>
      </c>
      <c r="I37" s="169"/>
      <c r="J37" s="168" t="str">
        <f>IF('Age-Level'!H7="A","E","")</f>
        <v/>
      </c>
      <c r="K37" s="169"/>
      <c r="L37" s="168" t="str">
        <f>IF('Age-Level'!I7="A","E","")</f>
        <v/>
      </c>
      <c r="M37" s="169"/>
      <c r="N37" s="168" t="str">
        <f>IF('Age-Level'!J7="A","E","")</f>
        <v/>
      </c>
      <c r="O37" s="169"/>
      <c r="P37" s="168" t="str">
        <f>IF('Age-Level'!K7="A","E","")</f>
        <v/>
      </c>
      <c r="Q37" s="169"/>
      <c r="R37" s="168" t="str">
        <f>IF('Age-Level'!L7="A","E","")</f>
        <v/>
      </c>
      <c r="S37" s="169"/>
      <c r="T37" s="168" t="str">
        <f>IF('Age-Level'!M7="A","E","")</f>
        <v/>
      </c>
      <c r="U37" s="169"/>
      <c r="V37" s="168" t="str">
        <f>IF('Age-Level'!N7="A","E","")</f>
        <v/>
      </c>
      <c r="W37" s="169"/>
      <c r="X37" s="168" t="str">
        <f>IF('Age-Level'!O7="A","E","")</f>
        <v/>
      </c>
      <c r="Y37" s="169"/>
      <c r="Z37" s="168" t="str">
        <f>IF('Age-Level'!P7="A","E","")</f>
        <v/>
      </c>
      <c r="AA37" s="169"/>
      <c r="AB37" s="168" t="str">
        <f>IF('Age-Level'!Q7="A","E","")</f>
        <v/>
      </c>
      <c r="AC37" s="169"/>
      <c r="AD37" s="168" t="str">
        <f>IF('Age-Level'!R7="A","E","")</f>
        <v/>
      </c>
      <c r="AE37" s="170"/>
      <c r="AF37" s="168" t="str">
        <f>IF('Age-Level'!S7="A","E","")</f>
        <v/>
      </c>
      <c r="AG37" s="169"/>
      <c r="AH37" s="168" t="str">
        <f>IF('Age-Level'!T7="A","E","")</f>
        <v/>
      </c>
      <c r="AI37" s="169"/>
      <c r="AJ37" s="168" t="str">
        <f>IF('Age-Level'!U7="A","E","")</f>
        <v/>
      </c>
      <c r="AK37" s="169"/>
      <c r="AL37" s="168" t="str">
        <f>IF('Age-Level'!V7="A","E","")</f>
        <v/>
      </c>
      <c r="AM37" s="169"/>
      <c r="AN37" s="168" t="str">
        <f>IF('Age-Level'!W7="A","E","")</f>
        <v/>
      </c>
      <c r="AO37" s="169"/>
      <c r="AP37" s="168" t="str">
        <f>IF('Age-Level'!X7="A","E","")</f>
        <v/>
      </c>
      <c r="AQ37" s="169"/>
      <c r="AR37" s="168" t="str">
        <f>IF('Age-Level'!Y7="A","E","")</f>
        <v/>
      </c>
      <c r="AS37" s="169"/>
      <c r="AT37" s="168" t="str">
        <f>IF('Age-Level'!Z7="A","E","")</f>
        <v/>
      </c>
      <c r="AU37" s="169"/>
      <c r="AV37" s="168" t="str">
        <f>IF('Age-Level'!AA7="A","E","")</f>
        <v/>
      </c>
      <c r="AW37" s="169"/>
      <c r="AX37" s="168" t="str">
        <f>IF('Age-Level'!AB7="A","E","")</f>
        <v/>
      </c>
      <c r="AY37" s="169"/>
      <c r="AZ37" s="168" t="str">
        <f>IF('Age-Level'!AC7="A","E","")</f>
        <v/>
      </c>
      <c r="BA37" s="169"/>
      <c r="BB37" s="168" t="str">
        <f>IF('Age-Level'!AD7="A","E","")</f>
        <v/>
      </c>
      <c r="BC37" s="169"/>
      <c r="BD37" s="168" t="str">
        <f>IF('Age-Level'!AE7="A","E","")</f>
        <v/>
      </c>
      <c r="BE37" s="169"/>
      <c r="BF37" s="168" t="str">
        <f>IF('Age-Level'!AF7="A","E","")</f>
        <v/>
      </c>
      <c r="BG37" s="169"/>
      <c r="BH37" s="168" t="str">
        <f>IF('Age-Level'!AG7="A","E","")</f>
        <v/>
      </c>
      <c r="BI37" s="170"/>
    </row>
    <row r="38" spans="1:61">
      <c r="A38" s="188" t="str">
        <f>'Age-Level'!C8</f>
        <v>Cookie Pin (Year 1)</v>
      </c>
      <c r="B38" s="187" t="str">
        <f>IF('Age-Level'!D8="A","E","")</f>
        <v/>
      </c>
      <c r="C38" s="169"/>
      <c r="D38" s="187" t="str">
        <f>IF('Age-Level'!E8="A","E","")</f>
        <v/>
      </c>
      <c r="E38" s="169"/>
      <c r="F38" s="187" t="str">
        <f>IF('Age-Level'!F8="A","E","")</f>
        <v/>
      </c>
      <c r="G38" s="169"/>
      <c r="H38" s="187" t="str">
        <f>IF('Age-Level'!G8="A","E","")</f>
        <v/>
      </c>
      <c r="I38" s="169"/>
      <c r="J38" s="187" t="str">
        <f>IF('Age-Level'!H8="A","E","")</f>
        <v/>
      </c>
      <c r="K38" s="169"/>
      <c r="L38" s="187" t="str">
        <f>IF('Age-Level'!I8="A","E","")</f>
        <v/>
      </c>
      <c r="M38" s="169"/>
      <c r="N38" s="187" t="str">
        <f>IF('Age-Level'!J8="A","E","")</f>
        <v/>
      </c>
      <c r="O38" s="169"/>
      <c r="P38" s="187" t="str">
        <f>IF('Age-Level'!K8="A","E","")</f>
        <v/>
      </c>
      <c r="Q38" s="169"/>
      <c r="R38" s="187" t="str">
        <f>IF('Age-Level'!L8="A","E","")</f>
        <v/>
      </c>
      <c r="S38" s="169"/>
      <c r="T38" s="187" t="str">
        <f>IF('Age-Level'!M8="A","E","")</f>
        <v/>
      </c>
      <c r="U38" s="169"/>
      <c r="V38" s="187" t="str">
        <f>IF('Age-Level'!N8="A","E","")</f>
        <v/>
      </c>
      <c r="W38" s="169"/>
      <c r="X38" s="187" t="str">
        <f>IF('Age-Level'!O8="A","E","")</f>
        <v/>
      </c>
      <c r="Y38" s="169"/>
      <c r="Z38" s="187" t="str">
        <f>IF('Age-Level'!P8="A","E","")</f>
        <v/>
      </c>
      <c r="AA38" s="169"/>
      <c r="AB38" s="187" t="str">
        <f>IF('Age-Level'!Q8="A","E","")</f>
        <v/>
      </c>
      <c r="AC38" s="169"/>
      <c r="AD38" s="187" t="str">
        <f>IF('Age-Level'!R8="A","E","")</f>
        <v/>
      </c>
      <c r="AE38" s="170"/>
      <c r="AF38" s="187" t="str">
        <f>IF('Age-Level'!S8="A","E","")</f>
        <v/>
      </c>
      <c r="AG38" s="169"/>
      <c r="AH38" s="187" t="str">
        <f>IF('Age-Level'!T8="A","E","")</f>
        <v/>
      </c>
      <c r="AI38" s="169"/>
      <c r="AJ38" s="187" t="str">
        <f>IF('Age-Level'!U8="A","E","")</f>
        <v/>
      </c>
      <c r="AK38" s="169"/>
      <c r="AL38" s="187" t="str">
        <f>IF('Age-Level'!V8="A","E","")</f>
        <v/>
      </c>
      <c r="AM38" s="169"/>
      <c r="AN38" s="187" t="str">
        <f>IF('Age-Level'!W8="A","E","")</f>
        <v/>
      </c>
      <c r="AO38" s="169"/>
      <c r="AP38" s="187" t="str">
        <f>IF('Age-Level'!X8="A","E","")</f>
        <v/>
      </c>
      <c r="AQ38" s="169"/>
      <c r="AR38" s="187" t="str">
        <f>IF('Age-Level'!Y8="A","E","")</f>
        <v/>
      </c>
      <c r="AS38" s="169"/>
      <c r="AT38" s="187" t="str">
        <f>IF('Age-Level'!Z8="A","E","")</f>
        <v/>
      </c>
      <c r="AU38" s="169"/>
      <c r="AV38" s="187" t="str">
        <f>IF('Age-Level'!AA8="A","E","")</f>
        <v/>
      </c>
      <c r="AW38" s="169"/>
      <c r="AX38" s="187" t="str">
        <f>IF('Age-Level'!AB8="A","E","")</f>
        <v/>
      </c>
      <c r="AY38" s="169"/>
      <c r="AZ38" s="187" t="str">
        <f>IF('Age-Level'!AC8="A","E","")</f>
        <v/>
      </c>
      <c r="BA38" s="169"/>
      <c r="BB38" s="187" t="str">
        <f>IF('Age-Level'!AD8="A","E","")</f>
        <v/>
      </c>
      <c r="BC38" s="169"/>
      <c r="BD38" s="187" t="str">
        <f>IF('Age-Level'!AE8="A","E","")</f>
        <v/>
      </c>
      <c r="BE38" s="169"/>
      <c r="BF38" s="187" t="str">
        <f>IF('Age-Level'!AF8="A","E","")</f>
        <v/>
      </c>
      <c r="BG38" s="169"/>
      <c r="BH38" s="187" t="str">
        <f>IF('Age-Level'!AG8="A","E","")</f>
        <v/>
      </c>
      <c r="BI38" s="170"/>
    </row>
    <row r="39" spans="1:61">
      <c r="A39" s="188" t="str">
        <f>'Age-Level'!C9</f>
        <v>Cookie Rally (Year 2)</v>
      </c>
      <c r="B39" s="168" t="str">
        <f>IF('Age-Level'!D9="A","E","")</f>
        <v/>
      </c>
      <c r="C39" s="169"/>
      <c r="D39" s="168" t="str">
        <f>IF('Age-Level'!E9="A","E","")</f>
        <v/>
      </c>
      <c r="E39" s="169"/>
      <c r="F39" s="168" t="str">
        <f>IF('Age-Level'!F9="A","E","")</f>
        <v/>
      </c>
      <c r="G39" s="169"/>
      <c r="H39" s="168" t="str">
        <f>IF('Age-Level'!G9="A","E","")</f>
        <v/>
      </c>
      <c r="I39" s="169"/>
      <c r="J39" s="168" t="str">
        <f>IF('Age-Level'!H9="A","E","")</f>
        <v/>
      </c>
      <c r="K39" s="169"/>
      <c r="L39" s="168" t="str">
        <f>IF('Age-Level'!I9="A","E","")</f>
        <v/>
      </c>
      <c r="M39" s="169"/>
      <c r="N39" s="168" t="str">
        <f>IF('Age-Level'!J9="A","E","")</f>
        <v/>
      </c>
      <c r="O39" s="169"/>
      <c r="P39" s="168" t="str">
        <f>IF('Age-Level'!K9="A","E","")</f>
        <v/>
      </c>
      <c r="Q39" s="169"/>
      <c r="R39" s="168" t="str">
        <f>IF('Age-Level'!L9="A","E","")</f>
        <v/>
      </c>
      <c r="S39" s="169"/>
      <c r="T39" s="168" t="str">
        <f>IF('Age-Level'!M9="A","E","")</f>
        <v/>
      </c>
      <c r="U39" s="169"/>
      <c r="V39" s="168" t="str">
        <f>IF('Age-Level'!N9="A","E","")</f>
        <v/>
      </c>
      <c r="W39" s="169"/>
      <c r="X39" s="168" t="str">
        <f>IF('Age-Level'!O9="A","E","")</f>
        <v/>
      </c>
      <c r="Y39" s="169"/>
      <c r="Z39" s="168" t="str">
        <f>IF('Age-Level'!P9="A","E","")</f>
        <v/>
      </c>
      <c r="AA39" s="169"/>
      <c r="AB39" s="168" t="str">
        <f>IF('Age-Level'!Q9="A","E","")</f>
        <v/>
      </c>
      <c r="AC39" s="169"/>
      <c r="AD39" s="168" t="str">
        <f>IF('Age-Level'!R9="A","E","")</f>
        <v/>
      </c>
      <c r="AE39" s="170"/>
      <c r="AF39" s="168" t="str">
        <f>IF('Age-Level'!S9="A","E","")</f>
        <v/>
      </c>
      <c r="AG39" s="169"/>
      <c r="AH39" s="168" t="str">
        <f>IF('Age-Level'!T9="A","E","")</f>
        <v/>
      </c>
      <c r="AI39" s="169"/>
      <c r="AJ39" s="168" t="str">
        <f>IF('Age-Level'!U9="A","E","")</f>
        <v/>
      </c>
      <c r="AK39" s="169"/>
      <c r="AL39" s="168" t="str">
        <f>IF('Age-Level'!V9="A","E","")</f>
        <v/>
      </c>
      <c r="AM39" s="169"/>
      <c r="AN39" s="168" t="str">
        <f>IF('Age-Level'!W9="A","E","")</f>
        <v/>
      </c>
      <c r="AO39" s="169"/>
      <c r="AP39" s="168" t="str">
        <f>IF('Age-Level'!X9="A","E","")</f>
        <v/>
      </c>
      <c r="AQ39" s="169"/>
      <c r="AR39" s="168" t="str">
        <f>IF('Age-Level'!Y9="A","E","")</f>
        <v/>
      </c>
      <c r="AS39" s="169"/>
      <c r="AT39" s="168" t="str">
        <f>IF('Age-Level'!Z9="A","E","")</f>
        <v/>
      </c>
      <c r="AU39" s="169"/>
      <c r="AV39" s="168" t="str">
        <f>IF('Age-Level'!AA9="A","E","")</f>
        <v/>
      </c>
      <c r="AW39" s="169"/>
      <c r="AX39" s="168" t="str">
        <f>IF('Age-Level'!AB9="A","E","")</f>
        <v/>
      </c>
      <c r="AY39" s="169"/>
      <c r="AZ39" s="168" t="str">
        <f>IF('Age-Level'!AC9="A","E","")</f>
        <v/>
      </c>
      <c r="BA39" s="169"/>
      <c r="BB39" s="168" t="str">
        <f>IF('Age-Level'!AD9="A","E","")</f>
        <v/>
      </c>
      <c r="BC39" s="169"/>
      <c r="BD39" s="168" t="str">
        <f>IF('Age-Level'!AE9="A","E","")</f>
        <v/>
      </c>
      <c r="BE39" s="169"/>
      <c r="BF39" s="168" t="str">
        <f>IF('Age-Level'!AF9="A","E","")</f>
        <v/>
      </c>
      <c r="BG39" s="169"/>
      <c r="BH39" s="168" t="str">
        <f>IF('Age-Level'!AG9="A","E","")</f>
        <v/>
      </c>
      <c r="BI39" s="170"/>
    </row>
    <row r="40" spans="1:61">
      <c r="A40" s="188" t="str">
        <f>'Age-Level'!C10</f>
        <v>Cookie Sales (Year 2)</v>
      </c>
      <c r="B40" s="168" t="str">
        <f>IF('Age-Level'!D10="A","E","")</f>
        <v/>
      </c>
      <c r="C40" s="169"/>
      <c r="D40" s="168" t="str">
        <f>IF('Age-Level'!E10="A","E","")</f>
        <v/>
      </c>
      <c r="E40" s="169"/>
      <c r="F40" s="168" t="str">
        <f>IF('Age-Level'!F10="A","E","")</f>
        <v/>
      </c>
      <c r="G40" s="169"/>
      <c r="H40" s="168" t="str">
        <f>IF('Age-Level'!G10="A","E","")</f>
        <v/>
      </c>
      <c r="I40" s="169"/>
      <c r="J40" s="168" t="str">
        <f>IF('Age-Level'!H10="A","E","")</f>
        <v/>
      </c>
      <c r="K40" s="169"/>
      <c r="L40" s="168" t="str">
        <f>IF('Age-Level'!I10="A","E","")</f>
        <v/>
      </c>
      <c r="M40" s="169"/>
      <c r="N40" s="168" t="str">
        <f>IF('Age-Level'!J10="A","E","")</f>
        <v/>
      </c>
      <c r="O40" s="169"/>
      <c r="P40" s="168" t="str">
        <f>IF('Age-Level'!K10="A","E","")</f>
        <v/>
      </c>
      <c r="Q40" s="169"/>
      <c r="R40" s="168" t="str">
        <f>IF('Age-Level'!L10="A","E","")</f>
        <v/>
      </c>
      <c r="S40" s="169"/>
      <c r="T40" s="168" t="str">
        <f>IF('Age-Level'!M10="A","E","")</f>
        <v/>
      </c>
      <c r="U40" s="169"/>
      <c r="V40" s="168" t="str">
        <f>IF('Age-Level'!N10="A","E","")</f>
        <v/>
      </c>
      <c r="W40" s="169"/>
      <c r="X40" s="168" t="str">
        <f>IF('Age-Level'!O10="A","E","")</f>
        <v/>
      </c>
      <c r="Y40" s="169"/>
      <c r="Z40" s="168" t="str">
        <f>IF('Age-Level'!P10="A","E","")</f>
        <v/>
      </c>
      <c r="AA40" s="169"/>
      <c r="AB40" s="168" t="str">
        <f>IF('Age-Level'!Q10="A","E","")</f>
        <v/>
      </c>
      <c r="AC40" s="169"/>
      <c r="AD40" s="168" t="str">
        <f>IF('Age-Level'!R10="A","E","")</f>
        <v/>
      </c>
      <c r="AE40" s="170"/>
      <c r="AF40" s="168" t="str">
        <f>IF('Age-Level'!S10="A","E","")</f>
        <v/>
      </c>
      <c r="AG40" s="169"/>
      <c r="AH40" s="168" t="str">
        <f>IF('Age-Level'!T10="A","E","")</f>
        <v/>
      </c>
      <c r="AI40" s="169"/>
      <c r="AJ40" s="168" t="str">
        <f>IF('Age-Level'!U10="A","E","")</f>
        <v/>
      </c>
      <c r="AK40" s="169"/>
      <c r="AL40" s="168" t="str">
        <f>IF('Age-Level'!V10="A","E","")</f>
        <v/>
      </c>
      <c r="AM40" s="169"/>
      <c r="AN40" s="168" t="str">
        <f>IF('Age-Level'!W10="A","E","")</f>
        <v/>
      </c>
      <c r="AO40" s="169"/>
      <c r="AP40" s="168" t="str">
        <f>IF('Age-Level'!X10="A","E","")</f>
        <v/>
      </c>
      <c r="AQ40" s="169"/>
      <c r="AR40" s="168" t="str">
        <f>IF('Age-Level'!Y10="A","E","")</f>
        <v/>
      </c>
      <c r="AS40" s="169"/>
      <c r="AT40" s="168" t="str">
        <f>IF('Age-Level'!Z10="A","E","")</f>
        <v/>
      </c>
      <c r="AU40" s="169"/>
      <c r="AV40" s="168" t="str">
        <f>IF('Age-Level'!AA10="A","E","")</f>
        <v/>
      </c>
      <c r="AW40" s="169"/>
      <c r="AX40" s="168" t="str">
        <f>IF('Age-Level'!AB10="A","E","")</f>
        <v/>
      </c>
      <c r="AY40" s="169"/>
      <c r="AZ40" s="168" t="str">
        <f>IF('Age-Level'!AC10="A","E","")</f>
        <v/>
      </c>
      <c r="BA40" s="169"/>
      <c r="BB40" s="168" t="str">
        <f>IF('Age-Level'!AD10="A","E","")</f>
        <v/>
      </c>
      <c r="BC40" s="169"/>
      <c r="BD40" s="168" t="str">
        <f>IF('Age-Level'!AE10="A","E","")</f>
        <v/>
      </c>
      <c r="BE40" s="169"/>
      <c r="BF40" s="168" t="str">
        <f>IF('Age-Level'!AF10="A","E","")</f>
        <v/>
      </c>
      <c r="BG40" s="169"/>
      <c r="BH40" s="168" t="str">
        <f>IF('Age-Level'!AG10="A","E","")</f>
        <v/>
      </c>
      <c r="BI40" s="170"/>
    </row>
    <row r="41" spans="1:61">
      <c r="A41" s="188" t="str">
        <f>'Age-Level'!C11</f>
        <v>Cookie Pin (Year 2)</v>
      </c>
      <c r="B41" s="187" t="str">
        <f>IF('Age-Level'!D11="A","E","")</f>
        <v/>
      </c>
      <c r="C41" s="169"/>
      <c r="D41" s="187" t="str">
        <f>IF('Age-Level'!E11="A","E","")</f>
        <v/>
      </c>
      <c r="E41" s="169"/>
      <c r="F41" s="187" t="str">
        <f>IF('Age-Level'!F11="A","E","")</f>
        <v/>
      </c>
      <c r="G41" s="169"/>
      <c r="H41" s="187" t="str">
        <f>IF('Age-Level'!G11="A","E","")</f>
        <v/>
      </c>
      <c r="I41" s="169"/>
      <c r="J41" s="187" t="str">
        <f>IF('Age-Level'!H11="A","E","")</f>
        <v/>
      </c>
      <c r="K41" s="169"/>
      <c r="L41" s="187" t="str">
        <f>IF('Age-Level'!I11="A","E","")</f>
        <v/>
      </c>
      <c r="M41" s="169"/>
      <c r="N41" s="187" t="str">
        <f>IF('Age-Level'!J11="A","E","")</f>
        <v/>
      </c>
      <c r="O41" s="169"/>
      <c r="P41" s="187" t="str">
        <f>IF('Age-Level'!K11="A","E","")</f>
        <v/>
      </c>
      <c r="Q41" s="169"/>
      <c r="R41" s="187" t="str">
        <f>IF('Age-Level'!L11="A","E","")</f>
        <v/>
      </c>
      <c r="S41" s="169"/>
      <c r="T41" s="187" t="str">
        <f>IF('Age-Level'!M11="A","E","")</f>
        <v/>
      </c>
      <c r="U41" s="169"/>
      <c r="V41" s="187" t="str">
        <f>IF('Age-Level'!N11="A","E","")</f>
        <v/>
      </c>
      <c r="W41" s="169"/>
      <c r="X41" s="187" t="str">
        <f>IF('Age-Level'!O11="A","E","")</f>
        <v/>
      </c>
      <c r="Y41" s="169"/>
      <c r="Z41" s="187" t="str">
        <f>IF('Age-Level'!P11="A","E","")</f>
        <v/>
      </c>
      <c r="AA41" s="169"/>
      <c r="AB41" s="187" t="str">
        <f>IF('Age-Level'!Q11="A","E","")</f>
        <v/>
      </c>
      <c r="AC41" s="169"/>
      <c r="AD41" s="187" t="str">
        <f>IF('Age-Level'!R11="A","E","")</f>
        <v/>
      </c>
      <c r="AE41" s="170"/>
      <c r="AF41" s="187" t="str">
        <f>IF('Age-Level'!S11="A","E","")</f>
        <v/>
      </c>
      <c r="AG41" s="169"/>
      <c r="AH41" s="187" t="str">
        <f>IF('Age-Level'!T11="A","E","")</f>
        <v/>
      </c>
      <c r="AI41" s="169"/>
      <c r="AJ41" s="187" t="str">
        <f>IF('Age-Level'!U11="A","E","")</f>
        <v/>
      </c>
      <c r="AK41" s="169"/>
      <c r="AL41" s="187" t="str">
        <f>IF('Age-Level'!V11="A","E","")</f>
        <v/>
      </c>
      <c r="AM41" s="169"/>
      <c r="AN41" s="187" t="str">
        <f>IF('Age-Level'!W11="A","E","")</f>
        <v/>
      </c>
      <c r="AO41" s="169"/>
      <c r="AP41" s="187" t="str">
        <f>IF('Age-Level'!X11="A","E","")</f>
        <v/>
      </c>
      <c r="AQ41" s="169"/>
      <c r="AR41" s="187" t="str">
        <f>IF('Age-Level'!Y11="A","E","")</f>
        <v/>
      </c>
      <c r="AS41" s="169"/>
      <c r="AT41" s="187" t="str">
        <f>IF('Age-Level'!Z11="A","E","")</f>
        <v/>
      </c>
      <c r="AU41" s="169"/>
      <c r="AV41" s="187" t="str">
        <f>IF('Age-Level'!AA11="A","E","")</f>
        <v/>
      </c>
      <c r="AW41" s="169"/>
      <c r="AX41" s="187" t="str">
        <f>IF('Age-Level'!AB11="A","E","")</f>
        <v/>
      </c>
      <c r="AY41" s="169"/>
      <c r="AZ41" s="187" t="str">
        <f>IF('Age-Level'!AC11="A","E","")</f>
        <v/>
      </c>
      <c r="BA41" s="169"/>
      <c r="BB41" s="187" t="str">
        <f>IF('Age-Level'!AD11="A","E","")</f>
        <v/>
      </c>
      <c r="BC41" s="169"/>
      <c r="BD41" s="187" t="str">
        <f>IF('Age-Level'!AE11="A","E","")</f>
        <v/>
      </c>
      <c r="BE41" s="169"/>
      <c r="BF41" s="187" t="str">
        <f>IF('Age-Level'!AF11="A","E","")</f>
        <v/>
      </c>
      <c r="BG41" s="169"/>
      <c r="BH41" s="187" t="str">
        <f>IF('Age-Level'!AG11="A","E","")</f>
        <v/>
      </c>
      <c r="BI41" s="170"/>
    </row>
    <row r="42" spans="1:61">
      <c r="A42" s="188" t="str">
        <f>'Age-Level'!C13</f>
        <v>Fall Sales (Year 1)</v>
      </c>
      <c r="B42" s="168" t="str">
        <f>IF('Age-Level'!D13="A","E","")</f>
        <v/>
      </c>
      <c r="C42" s="169"/>
      <c r="D42" s="168" t="str">
        <f>IF('Age-Level'!E13="A","E","")</f>
        <v/>
      </c>
      <c r="E42" s="169"/>
      <c r="F42" s="168" t="str">
        <f>IF('Age-Level'!F13="A","E","")</f>
        <v/>
      </c>
      <c r="G42" s="169"/>
      <c r="H42" s="168" t="str">
        <f>IF('Age-Level'!G13="A","E","")</f>
        <v/>
      </c>
      <c r="I42" s="169"/>
      <c r="J42" s="168" t="str">
        <f>IF('Age-Level'!H13="A","E","")</f>
        <v/>
      </c>
      <c r="K42" s="169"/>
      <c r="L42" s="168" t="str">
        <f>IF('Age-Level'!I13="A","E","")</f>
        <v/>
      </c>
      <c r="M42" s="169"/>
      <c r="N42" s="168" t="str">
        <f>IF('Age-Level'!J13="A","E","")</f>
        <v/>
      </c>
      <c r="O42" s="169"/>
      <c r="P42" s="168" t="str">
        <f>IF('Age-Level'!K13="A","E","")</f>
        <v/>
      </c>
      <c r="Q42" s="169"/>
      <c r="R42" s="168" t="str">
        <f>IF('Age-Level'!L13="A","E","")</f>
        <v/>
      </c>
      <c r="S42" s="169"/>
      <c r="T42" s="168" t="str">
        <f>IF('Age-Level'!M13="A","E","")</f>
        <v/>
      </c>
      <c r="U42" s="169"/>
      <c r="V42" s="168" t="str">
        <f>IF('Age-Level'!N13="A","E","")</f>
        <v/>
      </c>
      <c r="W42" s="169"/>
      <c r="X42" s="168" t="str">
        <f>IF('Age-Level'!O13="A","E","")</f>
        <v/>
      </c>
      <c r="Y42" s="169"/>
      <c r="Z42" s="168" t="str">
        <f>IF('Age-Level'!P13="A","E","")</f>
        <v/>
      </c>
      <c r="AA42" s="169"/>
      <c r="AB42" s="168" t="str">
        <f>IF('Age-Level'!Q13="A","E","")</f>
        <v/>
      </c>
      <c r="AC42" s="169"/>
      <c r="AD42" s="168" t="str">
        <f>IF('Age-Level'!R13="A","E","")</f>
        <v/>
      </c>
      <c r="AE42" s="170"/>
      <c r="AF42" s="168" t="str">
        <f>IF('Age-Level'!S13="A","E","")</f>
        <v/>
      </c>
      <c r="AG42" s="169"/>
      <c r="AH42" s="168" t="str">
        <f>IF('Age-Level'!T13="A","E","")</f>
        <v/>
      </c>
      <c r="AI42" s="169"/>
      <c r="AJ42" s="168" t="str">
        <f>IF('Age-Level'!U13="A","E","")</f>
        <v/>
      </c>
      <c r="AK42" s="169"/>
      <c r="AL42" s="168" t="str">
        <f>IF('Age-Level'!V13="A","E","")</f>
        <v/>
      </c>
      <c r="AM42" s="169"/>
      <c r="AN42" s="168" t="str">
        <f>IF('Age-Level'!W13="A","E","")</f>
        <v/>
      </c>
      <c r="AO42" s="169"/>
      <c r="AP42" s="168" t="str">
        <f>IF('Age-Level'!X13="A","E","")</f>
        <v/>
      </c>
      <c r="AQ42" s="169"/>
      <c r="AR42" s="168" t="str">
        <f>IF('Age-Level'!Y13="A","E","")</f>
        <v/>
      </c>
      <c r="AS42" s="169"/>
      <c r="AT42" s="168" t="str">
        <f>IF('Age-Level'!Z13="A","E","")</f>
        <v/>
      </c>
      <c r="AU42" s="169"/>
      <c r="AV42" s="168" t="str">
        <f>IF('Age-Level'!AA13="A","E","")</f>
        <v/>
      </c>
      <c r="AW42" s="169"/>
      <c r="AX42" s="168" t="str">
        <f>IF('Age-Level'!AB13="A","E","")</f>
        <v/>
      </c>
      <c r="AY42" s="169"/>
      <c r="AZ42" s="168" t="str">
        <f>IF('Age-Level'!AC13="A","E","")</f>
        <v/>
      </c>
      <c r="BA42" s="169"/>
      <c r="BB42" s="168" t="str">
        <f>IF('Age-Level'!AD13="A","E","")</f>
        <v/>
      </c>
      <c r="BC42" s="169"/>
      <c r="BD42" s="168" t="str">
        <f>IF('Age-Level'!AE13="A","E","")</f>
        <v/>
      </c>
      <c r="BE42" s="169"/>
      <c r="BF42" s="168" t="str">
        <f>IF('Age-Level'!AF13="A","E","")</f>
        <v/>
      </c>
      <c r="BG42" s="169"/>
      <c r="BH42" s="168" t="str">
        <f>IF('Age-Level'!AG13="A","E","")</f>
        <v/>
      </c>
      <c r="BI42" s="170"/>
    </row>
    <row r="43" spans="1:61">
      <c r="A43" s="188" t="str">
        <f>'Age-Level'!C14</f>
        <v>Fall Sales (Year 2)</v>
      </c>
      <c r="B43" s="187" t="str">
        <f>IF('Age-Level'!D14="A","E","")</f>
        <v/>
      </c>
      <c r="C43" s="169"/>
      <c r="D43" s="187" t="str">
        <f>IF('Age-Level'!E14="A","E","")</f>
        <v/>
      </c>
      <c r="E43" s="169"/>
      <c r="F43" s="187" t="str">
        <f>IF('Age-Level'!F14="A","E","")</f>
        <v/>
      </c>
      <c r="G43" s="169"/>
      <c r="H43" s="187" t="str">
        <f>IF('Age-Level'!G14="A","E","")</f>
        <v/>
      </c>
      <c r="I43" s="169"/>
      <c r="J43" s="187" t="str">
        <f>IF('Age-Level'!H14="A","E","")</f>
        <v/>
      </c>
      <c r="K43" s="169"/>
      <c r="L43" s="187" t="str">
        <f>IF('Age-Level'!I14="A","E","")</f>
        <v/>
      </c>
      <c r="M43" s="169"/>
      <c r="N43" s="187" t="str">
        <f>IF('Age-Level'!J14="A","E","")</f>
        <v/>
      </c>
      <c r="O43" s="169"/>
      <c r="P43" s="187" t="str">
        <f>IF('Age-Level'!K14="A","E","")</f>
        <v/>
      </c>
      <c r="Q43" s="169"/>
      <c r="R43" s="187" t="str">
        <f>IF('Age-Level'!L14="A","E","")</f>
        <v/>
      </c>
      <c r="S43" s="169"/>
      <c r="T43" s="187" t="str">
        <f>IF('Age-Level'!M14="A","E","")</f>
        <v/>
      </c>
      <c r="U43" s="169"/>
      <c r="V43" s="187" t="str">
        <f>IF('Age-Level'!N14="A","E","")</f>
        <v/>
      </c>
      <c r="W43" s="169"/>
      <c r="X43" s="187" t="str">
        <f>IF('Age-Level'!O14="A","E","")</f>
        <v/>
      </c>
      <c r="Y43" s="169"/>
      <c r="Z43" s="187" t="str">
        <f>IF('Age-Level'!P14="A","E","")</f>
        <v/>
      </c>
      <c r="AA43" s="169"/>
      <c r="AB43" s="187" t="str">
        <f>IF('Age-Level'!Q14="A","E","")</f>
        <v/>
      </c>
      <c r="AC43" s="169"/>
      <c r="AD43" s="187" t="str">
        <f>IF('Age-Level'!R14="A","E","")</f>
        <v/>
      </c>
      <c r="AE43" s="170"/>
      <c r="AF43" s="187" t="str">
        <f>IF('Age-Level'!S14="A","E","")</f>
        <v/>
      </c>
      <c r="AG43" s="169"/>
      <c r="AH43" s="187" t="str">
        <f>IF('Age-Level'!T14="A","E","")</f>
        <v/>
      </c>
      <c r="AI43" s="169"/>
      <c r="AJ43" s="187" t="str">
        <f>IF('Age-Level'!U14="A","E","")</f>
        <v/>
      </c>
      <c r="AK43" s="169"/>
      <c r="AL43" s="187" t="str">
        <f>IF('Age-Level'!V14="A","E","")</f>
        <v/>
      </c>
      <c r="AM43" s="169"/>
      <c r="AN43" s="187" t="str">
        <f>IF('Age-Level'!W14="A","E","")</f>
        <v/>
      </c>
      <c r="AO43" s="169"/>
      <c r="AP43" s="187" t="str">
        <f>IF('Age-Level'!X14="A","E","")</f>
        <v/>
      </c>
      <c r="AQ43" s="169"/>
      <c r="AR43" s="187" t="str">
        <f>IF('Age-Level'!Y14="A","E","")</f>
        <v/>
      </c>
      <c r="AS43" s="169"/>
      <c r="AT43" s="187" t="str">
        <f>IF('Age-Level'!Z14="A","E","")</f>
        <v/>
      </c>
      <c r="AU43" s="169"/>
      <c r="AV43" s="187" t="str">
        <f>IF('Age-Level'!AA14="A","E","")</f>
        <v/>
      </c>
      <c r="AW43" s="169"/>
      <c r="AX43" s="187" t="str">
        <f>IF('Age-Level'!AB14="A","E","")</f>
        <v/>
      </c>
      <c r="AY43" s="169"/>
      <c r="AZ43" s="187" t="str">
        <f>IF('Age-Level'!AC14="A","E","")</f>
        <v/>
      </c>
      <c r="BA43" s="169"/>
      <c r="BB43" s="187" t="str">
        <f>IF('Age-Level'!AD14="A","E","")</f>
        <v/>
      </c>
      <c r="BC43" s="169"/>
      <c r="BD43" s="187" t="str">
        <f>IF('Age-Level'!AE14="A","E","")</f>
        <v/>
      </c>
      <c r="BE43" s="169"/>
      <c r="BF43" s="187" t="str">
        <f>IF('Age-Level'!AF14="A","E","")</f>
        <v/>
      </c>
      <c r="BG43" s="169"/>
      <c r="BH43" s="187" t="str">
        <f>IF('Age-Level'!AG14="A","E","")</f>
        <v/>
      </c>
      <c r="BI43" s="170"/>
    </row>
    <row r="44" spans="1:61">
      <c r="A44" s="188" t="str">
        <f>'Age-Level'!C16</f>
        <v>Thinking Day (Year 1)</v>
      </c>
      <c r="B44" s="168" t="str">
        <f>IF('Age-Level'!D16="A","E","")</f>
        <v/>
      </c>
      <c r="C44" s="169"/>
      <c r="D44" s="168" t="str">
        <f>IF('Age-Level'!E16="A","E","")</f>
        <v/>
      </c>
      <c r="E44" s="169"/>
      <c r="F44" s="168" t="str">
        <f>IF('Age-Level'!F16="A","E","")</f>
        <v/>
      </c>
      <c r="G44" s="169"/>
      <c r="H44" s="168" t="str">
        <f>IF('Age-Level'!G16="A","E","")</f>
        <v/>
      </c>
      <c r="I44" s="169"/>
      <c r="J44" s="168" t="str">
        <f>IF('Age-Level'!H16="A","E","")</f>
        <v/>
      </c>
      <c r="K44" s="169"/>
      <c r="L44" s="168" t="str">
        <f>IF('Age-Level'!I16="A","E","")</f>
        <v/>
      </c>
      <c r="M44" s="169"/>
      <c r="N44" s="168" t="str">
        <f>IF('Age-Level'!J16="A","E","")</f>
        <v/>
      </c>
      <c r="O44" s="169"/>
      <c r="P44" s="168" t="str">
        <f>IF('Age-Level'!K16="A","E","")</f>
        <v/>
      </c>
      <c r="Q44" s="169"/>
      <c r="R44" s="168" t="str">
        <f>IF('Age-Level'!L16="A","E","")</f>
        <v/>
      </c>
      <c r="S44" s="169"/>
      <c r="T44" s="168" t="str">
        <f>IF('Age-Level'!M16="A","E","")</f>
        <v/>
      </c>
      <c r="U44" s="169"/>
      <c r="V44" s="168" t="str">
        <f>IF('Age-Level'!N16="A","E","")</f>
        <v/>
      </c>
      <c r="W44" s="169"/>
      <c r="X44" s="168" t="str">
        <f>IF('Age-Level'!O16="A","E","")</f>
        <v/>
      </c>
      <c r="Y44" s="169"/>
      <c r="Z44" s="168" t="str">
        <f>IF('Age-Level'!P16="A","E","")</f>
        <v/>
      </c>
      <c r="AA44" s="169"/>
      <c r="AB44" s="168" t="str">
        <f>IF('Age-Level'!Q16="A","E","")</f>
        <v/>
      </c>
      <c r="AC44" s="169"/>
      <c r="AD44" s="168" t="str">
        <f>IF('Age-Level'!R16="A","E","")</f>
        <v/>
      </c>
      <c r="AE44" s="170"/>
      <c r="AF44" s="168" t="str">
        <f>IF('Age-Level'!S16="A","E","")</f>
        <v/>
      </c>
      <c r="AG44" s="169"/>
      <c r="AH44" s="168" t="str">
        <f>IF('Age-Level'!T16="A","E","")</f>
        <v/>
      </c>
      <c r="AI44" s="169"/>
      <c r="AJ44" s="168" t="str">
        <f>IF('Age-Level'!U16="A","E","")</f>
        <v/>
      </c>
      <c r="AK44" s="169"/>
      <c r="AL44" s="168" t="str">
        <f>IF('Age-Level'!V16="A","E","")</f>
        <v/>
      </c>
      <c r="AM44" s="169"/>
      <c r="AN44" s="168" t="str">
        <f>IF('Age-Level'!W16="A","E","")</f>
        <v/>
      </c>
      <c r="AO44" s="169"/>
      <c r="AP44" s="168" t="str">
        <f>IF('Age-Level'!X16="A","E","")</f>
        <v/>
      </c>
      <c r="AQ44" s="169"/>
      <c r="AR44" s="168" t="str">
        <f>IF('Age-Level'!Y16="A","E","")</f>
        <v/>
      </c>
      <c r="AS44" s="169"/>
      <c r="AT44" s="168" t="str">
        <f>IF('Age-Level'!Z16="A","E","")</f>
        <v/>
      </c>
      <c r="AU44" s="169"/>
      <c r="AV44" s="168" t="str">
        <f>IF('Age-Level'!AA16="A","E","")</f>
        <v/>
      </c>
      <c r="AW44" s="169"/>
      <c r="AX44" s="168" t="str">
        <f>IF('Age-Level'!AB16="A","E","")</f>
        <v/>
      </c>
      <c r="AY44" s="169"/>
      <c r="AZ44" s="168" t="str">
        <f>IF('Age-Level'!AC16="A","E","")</f>
        <v/>
      </c>
      <c r="BA44" s="169"/>
      <c r="BB44" s="168" t="str">
        <f>IF('Age-Level'!AD16="A","E","")</f>
        <v/>
      </c>
      <c r="BC44" s="169"/>
      <c r="BD44" s="168" t="str">
        <f>IF('Age-Level'!AE16="A","E","")</f>
        <v/>
      </c>
      <c r="BE44" s="169"/>
      <c r="BF44" s="168" t="str">
        <f>IF('Age-Level'!AF16="A","E","")</f>
        <v/>
      </c>
      <c r="BG44" s="169"/>
      <c r="BH44" s="168" t="str">
        <f>IF('Age-Level'!AG16="A","E","")</f>
        <v/>
      </c>
      <c r="BI44" s="170"/>
    </row>
    <row r="45" spans="1:61">
      <c r="A45" s="188" t="str">
        <f>'Age-Level'!C17</f>
        <v>Thinking Day (Year 2)</v>
      </c>
      <c r="B45" s="187" t="str">
        <f>IF('Age-Level'!D17="A","E","")</f>
        <v/>
      </c>
      <c r="C45" s="169"/>
      <c r="D45" s="187" t="str">
        <f>IF('Age-Level'!E17="A","E","")</f>
        <v/>
      </c>
      <c r="E45" s="169"/>
      <c r="F45" s="187" t="str">
        <f>IF('Age-Level'!F17="A","E","")</f>
        <v/>
      </c>
      <c r="G45" s="169"/>
      <c r="H45" s="187" t="str">
        <f>IF('Age-Level'!G17="A","E","")</f>
        <v/>
      </c>
      <c r="I45" s="169"/>
      <c r="J45" s="187" t="str">
        <f>IF('Age-Level'!H17="A","E","")</f>
        <v/>
      </c>
      <c r="K45" s="169"/>
      <c r="L45" s="187" t="str">
        <f>IF('Age-Level'!I17="A","E","")</f>
        <v/>
      </c>
      <c r="M45" s="169"/>
      <c r="N45" s="187" t="str">
        <f>IF('Age-Level'!J17="A","E","")</f>
        <v/>
      </c>
      <c r="O45" s="169"/>
      <c r="P45" s="187" t="str">
        <f>IF('Age-Level'!K17="A","E","")</f>
        <v/>
      </c>
      <c r="Q45" s="169"/>
      <c r="R45" s="187" t="str">
        <f>IF('Age-Level'!L17="A","E","")</f>
        <v/>
      </c>
      <c r="S45" s="169"/>
      <c r="T45" s="187" t="str">
        <f>IF('Age-Level'!M17="A","E","")</f>
        <v/>
      </c>
      <c r="U45" s="169"/>
      <c r="V45" s="187" t="str">
        <f>IF('Age-Level'!N17="A","E","")</f>
        <v/>
      </c>
      <c r="W45" s="169"/>
      <c r="X45" s="187" t="str">
        <f>IF('Age-Level'!O17="A","E","")</f>
        <v/>
      </c>
      <c r="Y45" s="169"/>
      <c r="Z45" s="187" t="str">
        <f>IF('Age-Level'!P17="A","E","")</f>
        <v/>
      </c>
      <c r="AA45" s="169"/>
      <c r="AB45" s="187" t="str">
        <f>IF('Age-Level'!Q17="A","E","")</f>
        <v/>
      </c>
      <c r="AC45" s="169"/>
      <c r="AD45" s="187" t="str">
        <f>IF('Age-Level'!R17="A","E","")</f>
        <v/>
      </c>
      <c r="AE45" s="170"/>
      <c r="AF45" s="187" t="str">
        <f>IF('Age-Level'!S17="A","E","")</f>
        <v/>
      </c>
      <c r="AG45" s="169"/>
      <c r="AH45" s="187" t="str">
        <f>IF('Age-Level'!T17="A","E","")</f>
        <v/>
      </c>
      <c r="AI45" s="169"/>
      <c r="AJ45" s="187" t="str">
        <f>IF('Age-Level'!U17="A","E","")</f>
        <v/>
      </c>
      <c r="AK45" s="169"/>
      <c r="AL45" s="187" t="str">
        <f>IF('Age-Level'!V17="A","E","")</f>
        <v/>
      </c>
      <c r="AM45" s="169"/>
      <c r="AN45" s="187" t="str">
        <f>IF('Age-Level'!W17="A","E","")</f>
        <v/>
      </c>
      <c r="AO45" s="169"/>
      <c r="AP45" s="187" t="str">
        <f>IF('Age-Level'!X17="A","E","")</f>
        <v/>
      </c>
      <c r="AQ45" s="169"/>
      <c r="AR45" s="187" t="str">
        <f>IF('Age-Level'!Y17="A","E","")</f>
        <v/>
      </c>
      <c r="AS45" s="169"/>
      <c r="AT45" s="187" t="str">
        <f>IF('Age-Level'!Z17="A","E","")</f>
        <v/>
      </c>
      <c r="AU45" s="169"/>
      <c r="AV45" s="187" t="str">
        <f>IF('Age-Level'!AA17="A","E","")</f>
        <v/>
      </c>
      <c r="AW45" s="169"/>
      <c r="AX45" s="187" t="str">
        <f>IF('Age-Level'!AB17="A","E","")</f>
        <v/>
      </c>
      <c r="AY45" s="169"/>
      <c r="AZ45" s="187" t="str">
        <f>IF('Age-Level'!AC17="A","E","")</f>
        <v/>
      </c>
      <c r="BA45" s="169"/>
      <c r="BB45" s="187" t="str">
        <f>IF('Age-Level'!AD17="A","E","")</f>
        <v/>
      </c>
      <c r="BC45" s="169"/>
      <c r="BD45" s="187" t="str">
        <f>IF('Age-Level'!AE17="A","E","")</f>
        <v/>
      </c>
      <c r="BE45" s="169"/>
      <c r="BF45" s="187" t="str">
        <f>IF('Age-Level'!AF17="A","E","")</f>
        <v/>
      </c>
      <c r="BG45" s="169"/>
      <c r="BH45" s="187" t="str">
        <f>IF('Age-Level'!AG17="A","E","")</f>
        <v/>
      </c>
      <c r="BI45" s="170"/>
    </row>
    <row r="46" spans="1:61">
      <c r="A46" s="188" t="str">
        <f>'Age-Level'!C19</f>
        <v>Investiture</v>
      </c>
      <c r="B46" s="168" t="str">
        <f>IF('Age-Level'!D19="A","E","")</f>
        <v/>
      </c>
      <c r="C46" s="169"/>
      <c r="D46" s="168" t="str">
        <f>IF('Age-Level'!E19="A","E","")</f>
        <v/>
      </c>
      <c r="E46" s="169"/>
      <c r="F46" s="168" t="str">
        <f>IF('Age-Level'!F19="A","E","")</f>
        <v/>
      </c>
      <c r="G46" s="169"/>
      <c r="H46" s="168" t="str">
        <f>IF('Age-Level'!G19="A","E","")</f>
        <v/>
      </c>
      <c r="I46" s="169"/>
      <c r="J46" s="168" t="str">
        <f>IF('Age-Level'!H19="A","E","")</f>
        <v/>
      </c>
      <c r="K46" s="169"/>
      <c r="L46" s="168" t="str">
        <f>IF('Age-Level'!I19="A","E","")</f>
        <v/>
      </c>
      <c r="M46" s="169"/>
      <c r="N46" s="168" t="str">
        <f>IF('Age-Level'!J19="A","E","")</f>
        <v/>
      </c>
      <c r="O46" s="169"/>
      <c r="P46" s="168" t="str">
        <f>IF('Age-Level'!K19="A","E","")</f>
        <v/>
      </c>
      <c r="Q46" s="169"/>
      <c r="R46" s="168" t="str">
        <f>IF('Age-Level'!L19="A","E","")</f>
        <v/>
      </c>
      <c r="S46" s="169"/>
      <c r="T46" s="168" t="str">
        <f>IF('Age-Level'!M19="A","E","")</f>
        <v/>
      </c>
      <c r="U46" s="169"/>
      <c r="V46" s="168" t="str">
        <f>IF('Age-Level'!N19="A","E","")</f>
        <v/>
      </c>
      <c r="W46" s="169"/>
      <c r="X46" s="168" t="str">
        <f>IF('Age-Level'!O19="A","E","")</f>
        <v/>
      </c>
      <c r="Y46" s="169"/>
      <c r="Z46" s="168" t="str">
        <f>IF('Age-Level'!P19="A","E","")</f>
        <v/>
      </c>
      <c r="AA46" s="169"/>
      <c r="AB46" s="168" t="str">
        <f>IF('Age-Level'!Q19="A","E","")</f>
        <v/>
      </c>
      <c r="AC46" s="169"/>
      <c r="AD46" s="168" t="str">
        <f>IF('Age-Level'!R19="A","E","")</f>
        <v/>
      </c>
      <c r="AE46" s="170"/>
      <c r="AF46" s="168" t="str">
        <f>IF('Age-Level'!S19="A","E","")</f>
        <v/>
      </c>
      <c r="AG46" s="169"/>
      <c r="AH46" s="168" t="str">
        <f>IF('Age-Level'!T19="A","E","")</f>
        <v/>
      </c>
      <c r="AI46" s="169"/>
      <c r="AJ46" s="168" t="str">
        <f>IF('Age-Level'!U19="A","E","")</f>
        <v/>
      </c>
      <c r="AK46" s="169"/>
      <c r="AL46" s="168" t="str">
        <f>IF('Age-Level'!V19="A","E","")</f>
        <v/>
      </c>
      <c r="AM46" s="169"/>
      <c r="AN46" s="168" t="str">
        <f>IF('Age-Level'!W19="A","E","")</f>
        <v/>
      </c>
      <c r="AO46" s="169"/>
      <c r="AP46" s="168" t="str">
        <f>IF('Age-Level'!X19="A","E","")</f>
        <v/>
      </c>
      <c r="AQ46" s="169"/>
      <c r="AR46" s="168" t="str">
        <f>IF('Age-Level'!Y19="A","E","")</f>
        <v/>
      </c>
      <c r="AS46" s="169"/>
      <c r="AT46" s="168" t="str">
        <f>IF('Age-Level'!Z19="A","E","")</f>
        <v/>
      </c>
      <c r="AU46" s="169"/>
      <c r="AV46" s="168" t="str">
        <f>IF('Age-Level'!AA19="A","E","")</f>
        <v/>
      </c>
      <c r="AW46" s="169"/>
      <c r="AX46" s="168" t="str">
        <f>IF('Age-Level'!AB19="A","E","")</f>
        <v/>
      </c>
      <c r="AY46" s="169"/>
      <c r="AZ46" s="168" t="str">
        <f>IF('Age-Level'!AC19="A","E","")</f>
        <v/>
      </c>
      <c r="BA46" s="169"/>
      <c r="BB46" s="168" t="str">
        <f>IF('Age-Level'!AD19="A","E","")</f>
        <v/>
      </c>
      <c r="BC46" s="169"/>
      <c r="BD46" s="168" t="str">
        <f>IF('Age-Level'!AE19="A","E","")</f>
        <v/>
      </c>
      <c r="BE46" s="169"/>
      <c r="BF46" s="168" t="str">
        <f>IF('Age-Level'!AF19="A","E","")</f>
        <v/>
      </c>
      <c r="BG46" s="169"/>
      <c r="BH46" s="168" t="str">
        <f>IF('Age-Level'!AG19="A","E","")</f>
        <v/>
      </c>
      <c r="BI46" s="170"/>
    </row>
    <row r="47" spans="1:61">
      <c r="A47" s="188" t="str">
        <f>'Age-Level'!C20</f>
        <v>Rededication (1st year)</v>
      </c>
      <c r="B47" s="187" t="str">
        <f>IF('Age-Level'!D20="A","E","")</f>
        <v/>
      </c>
      <c r="C47" s="169"/>
      <c r="D47" s="187" t="str">
        <f>IF('Age-Level'!E20="A","E","")</f>
        <v/>
      </c>
      <c r="E47" s="169"/>
      <c r="F47" s="187" t="str">
        <f>IF('Age-Level'!F20="A","E","")</f>
        <v/>
      </c>
      <c r="G47" s="169"/>
      <c r="H47" s="187" t="str">
        <f>IF('Age-Level'!G20="A","E","")</f>
        <v/>
      </c>
      <c r="I47" s="169"/>
      <c r="J47" s="187" t="str">
        <f>IF('Age-Level'!H20="A","E","")</f>
        <v/>
      </c>
      <c r="K47" s="169"/>
      <c r="L47" s="187" t="str">
        <f>IF('Age-Level'!I20="A","E","")</f>
        <v/>
      </c>
      <c r="M47" s="169"/>
      <c r="N47" s="187" t="str">
        <f>IF('Age-Level'!J20="A","E","")</f>
        <v/>
      </c>
      <c r="O47" s="169"/>
      <c r="P47" s="187" t="str">
        <f>IF('Age-Level'!K20="A","E","")</f>
        <v/>
      </c>
      <c r="Q47" s="169"/>
      <c r="R47" s="187" t="str">
        <f>IF('Age-Level'!L20="A","E","")</f>
        <v/>
      </c>
      <c r="S47" s="169"/>
      <c r="T47" s="187" t="str">
        <f>IF('Age-Level'!M20="A","E","")</f>
        <v/>
      </c>
      <c r="U47" s="169"/>
      <c r="V47" s="187" t="str">
        <f>IF('Age-Level'!N20="A","E","")</f>
        <v/>
      </c>
      <c r="W47" s="169"/>
      <c r="X47" s="187" t="str">
        <f>IF('Age-Level'!O20="A","E","")</f>
        <v/>
      </c>
      <c r="Y47" s="169"/>
      <c r="Z47" s="187" t="str">
        <f>IF('Age-Level'!P20="A","E","")</f>
        <v/>
      </c>
      <c r="AA47" s="169"/>
      <c r="AB47" s="187" t="str">
        <f>IF('Age-Level'!Q20="A","E","")</f>
        <v/>
      </c>
      <c r="AC47" s="169"/>
      <c r="AD47" s="187" t="str">
        <f>IF('Age-Level'!R20="A","E","")</f>
        <v/>
      </c>
      <c r="AE47" s="170"/>
      <c r="AF47" s="187" t="str">
        <f>IF('Age-Level'!S20="A","E","")</f>
        <v/>
      </c>
      <c r="AG47" s="169"/>
      <c r="AH47" s="187" t="str">
        <f>IF('Age-Level'!T20="A","E","")</f>
        <v/>
      </c>
      <c r="AI47" s="169"/>
      <c r="AJ47" s="187" t="str">
        <f>IF('Age-Level'!U20="A","E","")</f>
        <v/>
      </c>
      <c r="AK47" s="169"/>
      <c r="AL47" s="187" t="str">
        <f>IF('Age-Level'!V20="A","E","")</f>
        <v/>
      </c>
      <c r="AM47" s="169"/>
      <c r="AN47" s="187" t="str">
        <f>IF('Age-Level'!W20="A","E","")</f>
        <v/>
      </c>
      <c r="AO47" s="169"/>
      <c r="AP47" s="187" t="str">
        <f>IF('Age-Level'!X20="A","E","")</f>
        <v/>
      </c>
      <c r="AQ47" s="169"/>
      <c r="AR47" s="187" t="str">
        <f>IF('Age-Level'!Y20="A","E","")</f>
        <v/>
      </c>
      <c r="AS47" s="169"/>
      <c r="AT47" s="187" t="str">
        <f>IF('Age-Level'!Z20="A","E","")</f>
        <v/>
      </c>
      <c r="AU47" s="169"/>
      <c r="AV47" s="187" t="str">
        <f>IF('Age-Level'!AA20="A","E","")</f>
        <v/>
      </c>
      <c r="AW47" s="169"/>
      <c r="AX47" s="187" t="str">
        <f>IF('Age-Level'!AB20="A","E","")</f>
        <v/>
      </c>
      <c r="AY47" s="169"/>
      <c r="AZ47" s="187" t="str">
        <f>IF('Age-Level'!AC20="A","E","")</f>
        <v/>
      </c>
      <c r="BA47" s="169"/>
      <c r="BB47" s="187" t="str">
        <f>IF('Age-Level'!AD20="A","E","")</f>
        <v/>
      </c>
      <c r="BC47" s="169"/>
      <c r="BD47" s="187" t="str">
        <f>IF('Age-Level'!AE20="A","E","")</f>
        <v/>
      </c>
      <c r="BE47" s="169"/>
      <c r="BF47" s="187" t="str">
        <f>IF('Age-Level'!AF20="A","E","")</f>
        <v/>
      </c>
      <c r="BG47" s="169"/>
      <c r="BH47" s="187" t="str">
        <f>IF('Age-Level'!AG20="A","E","")</f>
        <v/>
      </c>
      <c r="BI47" s="170"/>
    </row>
    <row r="48" spans="1:61">
      <c r="A48" s="188" t="str">
        <f>'Age-Level'!B21</f>
        <v>My Promise, My Faith (Year 1)</v>
      </c>
      <c r="B48" s="168" t="str">
        <f>IF('Age-Level'!D27="C","E","")</f>
        <v/>
      </c>
      <c r="C48" s="169"/>
      <c r="D48" s="168" t="str">
        <f>IF('Age-Level'!E27="C","E","")</f>
        <v/>
      </c>
      <c r="E48" s="169"/>
      <c r="F48" s="168" t="str">
        <f>IF('Age-Level'!F27="C","E","")</f>
        <v/>
      </c>
      <c r="G48" s="169"/>
      <c r="H48" s="168" t="str">
        <f>IF('Age-Level'!G27="C","E","")</f>
        <v/>
      </c>
      <c r="I48" s="169"/>
      <c r="J48" s="168" t="str">
        <f>IF('Age-Level'!H27="C","E","")</f>
        <v/>
      </c>
      <c r="K48" s="169"/>
      <c r="L48" s="168" t="str">
        <f>IF('Age-Level'!I27="C","E","")</f>
        <v/>
      </c>
      <c r="M48" s="169"/>
      <c r="N48" s="168" t="str">
        <f>IF('Age-Level'!J27="C","E","")</f>
        <v/>
      </c>
      <c r="O48" s="169"/>
      <c r="P48" s="168" t="str">
        <f>IF('Age-Level'!K27="C","E","")</f>
        <v/>
      </c>
      <c r="Q48" s="169"/>
      <c r="R48" s="168" t="str">
        <f>IF('Age-Level'!L27="C","E","")</f>
        <v/>
      </c>
      <c r="S48" s="169"/>
      <c r="T48" s="168" t="str">
        <f>IF('Age-Level'!M27="C","E","")</f>
        <v/>
      </c>
      <c r="U48" s="169"/>
      <c r="V48" s="168" t="str">
        <f>IF('Age-Level'!N27="C","E","")</f>
        <v/>
      </c>
      <c r="W48" s="169"/>
      <c r="X48" s="168" t="str">
        <f>IF('Age-Level'!O27="C","E","")</f>
        <v/>
      </c>
      <c r="Y48" s="169"/>
      <c r="Z48" s="168" t="str">
        <f>IF('Age-Level'!P27="C","E","")</f>
        <v/>
      </c>
      <c r="AA48" s="169"/>
      <c r="AB48" s="168" t="str">
        <f>IF('Age-Level'!Q27="C","E","")</f>
        <v/>
      </c>
      <c r="AC48" s="169"/>
      <c r="AD48" s="168" t="str">
        <f>IF('Age-Level'!R27="C","E","")</f>
        <v/>
      </c>
      <c r="AE48" s="170"/>
      <c r="AF48" s="168" t="str">
        <f>IF('Age-Level'!S27="C","E","")</f>
        <v/>
      </c>
      <c r="AG48" s="169"/>
      <c r="AH48" s="168" t="str">
        <f>IF('Age-Level'!T27="C","E","")</f>
        <v/>
      </c>
      <c r="AI48" s="169"/>
      <c r="AJ48" s="168" t="str">
        <f>IF('Age-Level'!U27="C","E","")</f>
        <v/>
      </c>
      <c r="AK48" s="169"/>
      <c r="AL48" s="168" t="str">
        <f>IF('Age-Level'!V27="C","E","")</f>
        <v/>
      </c>
      <c r="AM48" s="169"/>
      <c r="AN48" s="168" t="str">
        <f>IF('Age-Level'!W27="C","E","")</f>
        <v/>
      </c>
      <c r="AO48" s="169"/>
      <c r="AP48" s="168" t="str">
        <f>IF('Age-Level'!X27="C","E","")</f>
        <v/>
      </c>
      <c r="AQ48" s="169"/>
      <c r="AR48" s="168" t="str">
        <f>IF('Age-Level'!Y27="C","E","")</f>
        <v/>
      </c>
      <c r="AS48" s="169"/>
      <c r="AT48" s="168" t="str">
        <f>IF('Age-Level'!Z27="C","E","")</f>
        <v/>
      </c>
      <c r="AU48" s="169"/>
      <c r="AV48" s="168" t="str">
        <f>IF('Age-Level'!AA27="C","E","")</f>
        <v/>
      </c>
      <c r="AW48" s="169"/>
      <c r="AX48" s="168" t="str">
        <f>IF('Age-Level'!AB27="C","E","")</f>
        <v/>
      </c>
      <c r="AY48" s="169"/>
      <c r="AZ48" s="168" t="str">
        <f>IF('Age-Level'!AC27="C","E","")</f>
        <v/>
      </c>
      <c r="BA48" s="169"/>
      <c r="BB48" s="168" t="str">
        <f>IF('Age-Level'!AD27="C","E","")</f>
        <v/>
      </c>
      <c r="BC48" s="169"/>
      <c r="BD48" s="168" t="str">
        <f>IF('Age-Level'!AE27="C","E","")</f>
        <v/>
      </c>
      <c r="BE48" s="169"/>
      <c r="BF48" s="168" t="str">
        <f>IF('Age-Level'!AF27="C","E","")</f>
        <v/>
      </c>
      <c r="BG48" s="169"/>
      <c r="BH48" s="168" t="str">
        <f>IF('Age-Level'!AG27="C","E","")</f>
        <v/>
      </c>
      <c r="BI48" s="170"/>
    </row>
    <row r="49" spans="1:61">
      <c r="A49" s="188" t="str">
        <f>'Age-Level'!B28</f>
        <v>My Promise, My Faith (Year 2)</v>
      </c>
      <c r="B49" s="168" t="str">
        <f>IF('Age-Level'!D34="C","E","")</f>
        <v/>
      </c>
      <c r="C49" s="169"/>
      <c r="D49" s="168" t="str">
        <f>IF('Age-Level'!E34="C","E","")</f>
        <v/>
      </c>
      <c r="E49" s="169"/>
      <c r="F49" s="168" t="str">
        <f>IF('Age-Level'!F34="C","E","")</f>
        <v/>
      </c>
      <c r="G49" s="169"/>
      <c r="H49" s="168" t="str">
        <f>IF('Age-Level'!G34="C","E","")</f>
        <v/>
      </c>
      <c r="I49" s="169"/>
      <c r="J49" s="168" t="str">
        <f>IF('Age-Level'!H34="C","E","")</f>
        <v/>
      </c>
      <c r="K49" s="169"/>
      <c r="L49" s="168" t="str">
        <f>IF('Age-Level'!I34="C","E","")</f>
        <v/>
      </c>
      <c r="M49" s="169"/>
      <c r="N49" s="168" t="str">
        <f>IF('Age-Level'!J34="C","E","")</f>
        <v/>
      </c>
      <c r="O49" s="169"/>
      <c r="P49" s="168" t="str">
        <f>IF('Age-Level'!K34="C","E","")</f>
        <v/>
      </c>
      <c r="Q49" s="169"/>
      <c r="R49" s="168" t="str">
        <f>IF('Age-Level'!L34="C","E","")</f>
        <v/>
      </c>
      <c r="S49" s="169"/>
      <c r="T49" s="168" t="str">
        <f>IF('Age-Level'!M34="C","E","")</f>
        <v/>
      </c>
      <c r="U49" s="169"/>
      <c r="V49" s="168" t="str">
        <f>IF('Age-Level'!N34="C","E","")</f>
        <v/>
      </c>
      <c r="W49" s="169"/>
      <c r="X49" s="168" t="str">
        <f>IF('Age-Level'!O34="C","E","")</f>
        <v/>
      </c>
      <c r="Y49" s="169"/>
      <c r="Z49" s="168" t="str">
        <f>IF('Age-Level'!P34="C","E","")</f>
        <v/>
      </c>
      <c r="AA49" s="169"/>
      <c r="AB49" s="168" t="str">
        <f>IF('Age-Level'!Q34="C","E","")</f>
        <v/>
      </c>
      <c r="AC49" s="169"/>
      <c r="AD49" s="168" t="str">
        <f>IF('Age-Level'!R34="C","E","")</f>
        <v/>
      </c>
      <c r="AE49" s="170"/>
      <c r="AF49" s="168" t="str">
        <f>IF('Age-Level'!S34="C","E","")</f>
        <v/>
      </c>
      <c r="AG49" s="169"/>
      <c r="AH49" s="168" t="str">
        <f>IF('Age-Level'!T34="C","E","")</f>
        <v/>
      </c>
      <c r="AI49" s="169"/>
      <c r="AJ49" s="168" t="str">
        <f>IF('Age-Level'!U34="C","E","")</f>
        <v/>
      </c>
      <c r="AK49" s="169"/>
      <c r="AL49" s="168" t="str">
        <f>IF('Age-Level'!V34="C","E","")</f>
        <v/>
      </c>
      <c r="AM49" s="169"/>
      <c r="AN49" s="168" t="str">
        <f>IF('Age-Level'!W34="C","E","")</f>
        <v/>
      </c>
      <c r="AO49" s="169"/>
      <c r="AP49" s="168" t="str">
        <f>IF('Age-Level'!X34="C","E","")</f>
        <v/>
      </c>
      <c r="AQ49" s="169"/>
      <c r="AR49" s="168" t="str">
        <f>IF('Age-Level'!Y34="C","E","")</f>
        <v/>
      </c>
      <c r="AS49" s="169"/>
      <c r="AT49" s="168" t="str">
        <f>IF('Age-Level'!Z34="C","E","")</f>
        <v/>
      </c>
      <c r="AU49" s="169"/>
      <c r="AV49" s="168" t="str">
        <f>IF('Age-Level'!AA34="C","E","")</f>
        <v/>
      </c>
      <c r="AW49" s="169"/>
      <c r="AX49" s="168" t="str">
        <f>IF('Age-Level'!AB34="C","E","")</f>
        <v/>
      </c>
      <c r="AY49" s="169"/>
      <c r="AZ49" s="168" t="str">
        <f>IF('Age-Level'!AC34="C","E","")</f>
        <v/>
      </c>
      <c r="BA49" s="169"/>
      <c r="BB49" s="168" t="str">
        <f>IF('Age-Level'!AD34="C","E","")</f>
        <v/>
      </c>
      <c r="BC49" s="169"/>
      <c r="BD49" s="168" t="str">
        <f>IF('Age-Level'!AE34="C","E","")</f>
        <v/>
      </c>
      <c r="BE49" s="169"/>
      <c r="BF49" s="168" t="str">
        <f>IF('Age-Level'!AF34="C","E","")</f>
        <v/>
      </c>
      <c r="BG49" s="169"/>
      <c r="BH49" s="168" t="str">
        <f>IF('Age-Level'!AG34="C","E","")</f>
        <v/>
      </c>
      <c r="BI49" s="170"/>
    </row>
    <row r="50" spans="1:61">
      <c r="A50" s="188" t="str">
        <f>'Age-Level'!C36</f>
        <v>Global Action Award</v>
      </c>
      <c r="B50" s="168" t="str">
        <f>IF('Age-Level'!D36="A","E","")</f>
        <v/>
      </c>
      <c r="C50" s="169"/>
      <c r="D50" s="168" t="str">
        <f>IF('Age-Level'!E36="A","E","")</f>
        <v/>
      </c>
      <c r="E50" s="169"/>
      <c r="F50" s="168" t="str">
        <f>IF('Age-Level'!F36="A","E","")</f>
        <v/>
      </c>
      <c r="G50" s="169"/>
      <c r="H50" s="168" t="str">
        <f>IF('Age-Level'!G36="A","E","")</f>
        <v/>
      </c>
      <c r="I50" s="169"/>
      <c r="J50" s="168" t="str">
        <f>IF('Age-Level'!H36="A","E","")</f>
        <v/>
      </c>
      <c r="K50" s="169"/>
      <c r="L50" s="168" t="str">
        <f>IF('Age-Level'!I36="A","E","")</f>
        <v/>
      </c>
      <c r="M50" s="169"/>
      <c r="N50" s="168" t="str">
        <f>IF('Age-Level'!J36="A","E","")</f>
        <v/>
      </c>
      <c r="O50" s="169"/>
      <c r="P50" s="168" t="str">
        <f>IF('Age-Level'!K36="A","E","")</f>
        <v/>
      </c>
      <c r="Q50" s="169"/>
      <c r="R50" s="168" t="str">
        <f>IF('Age-Level'!L36="A","E","")</f>
        <v/>
      </c>
      <c r="S50" s="169"/>
      <c r="T50" s="168" t="str">
        <f>IF('Age-Level'!M36="A","E","")</f>
        <v/>
      </c>
      <c r="U50" s="169"/>
      <c r="V50" s="168" t="str">
        <f>IF('Age-Level'!N36="A","E","")</f>
        <v/>
      </c>
      <c r="W50" s="169"/>
      <c r="X50" s="168" t="str">
        <f>IF('Age-Level'!O36="A","E","")</f>
        <v/>
      </c>
      <c r="Y50" s="169"/>
      <c r="Z50" s="168" t="str">
        <f>IF('Age-Level'!P36="A","E","")</f>
        <v/>
      </c>
      <c r="AA50" s="169"/>
      <c r="AB50" s="168" t="str">
        <f>IF('Age-Level'!Q36="A","E","")</f>
        <v/>
      </c>
      <c r="AC50" s="169"/>
      <c r="AD50" s="168" t="str">
        <f>IF('Age-Level'!R36="A","E","")</f>
        <v/>
      </c>
      <c r="AE50" s="170"/>
      <c r="AF50" s="168" t="str">
        <f>IF('Age-Level'!S36="A","E","")</f>
        <v/>
      </c>
      <c r="AG50" s="169"/>
      <c r="AH50" s="168" t="str">
        <f>IF('Age-Level'!T36="A","E","")</f>
        <v/>
      </c>
      <c r="AI50" s="169"/>
      <c r="AJ50" s="168" t="str">
        <f>IF('Age-Level'!U36="A","E","")</f>
        <v/>
      </c>
      <c r="AK50" s="169"/>
      <c r="AL50" s="168" t="str">
        <f>IF('Age-Level'!V36="A","E","")</f>
        <v/>
      </c>
      <c r="AM50" s="169"/>
      <c r="AN50" s="168" t="str">
        <f>IF('Age-Level'!W36="A","E","")</f>
        <v/>
      </c>
      <c r="AO50" s="169"/>
      <c r="AP50" s="168" t="str">
        <f>IF('Age-Level'!X36="A","E","")</f>
        <v/>
      </c>
      <c r="AQ50" s="169"/>
      <c r="AR50" s="168" t="str">
        <f>IF('Age-Level'!Y36="A","E","")</f>
        <v/>
      </c>
      <c r="AS50" s="169"/>
      <c r="AT50" s="168" t="str">
        <f>IF('Age-Level'!Z36="A","E","")</f>
        <v/>
      </c>
      <c r="AU50" s="169"/>
      <c r="AV50" s="168" t="str">
        <f>IF('Age-Level'!AA36="A","E","")</f>
        <v/>
      </c>
      <c r="AW50" s="169"/>
      <c r="AX50" s="168" t="str">
        <f>IF('Age-Level'!AB36="A","E","")</f>
        <v/>
      </c>
      <c r="AY50" s="169"/>
      <c r="AZ50" s="168" t="str">
        <f>IF('Age-Level'!AC36="A","E","")</f>
        <v/>
      </c>
      <c r="BA50" s="169"/>
      <c r="BB50" s="168" t="str">
        <f>IF('Age-Level'!AD36="A","E","")</f>
        <v/>
      </c>
      <c r="BC50" s="169"/>
      <c r="BD50" s="168" t="str">
        <f>IF('Age-Level'!AE36="A","E","")</f>
        <v/>
      </c>
      <c r="BE50" s="169"/>
      <c r="BF50" s="168" t="str">
        <f>IF('Age-Level'!AF36="A","E","")</f>
        <v/>
      </c>
      <c r="BG50" s="169"/>
      <c r="BH50" s="168" t="str">
        <f>IF('Age-Level'!AG36="A","E","")</f>
        <v/>
      </c>
      <c r="BI50" s="170"/>
    </row>
    <row r="51" spans="1:61">
      <c r="A51" s="188" t="str">
        <f>'Age-Level'!C38</f>
        <v>Journey Summit Pin</v>
      </c>
      <c r="B51" s="168" t="str">
        <f>IF('Age-Level'!D38="C","E","")</f>
        <v/>
      </c>
      <c r="C51" s="169"/>
      <c r="D51" s="168" t="str">
        <f>IF('Age-Level'!E38="C","E","")</f>
        <v/>
      </c>
      <c r="E51" s="169"/>
      <c r="F51" s="168" t="str">
        <f>IF('Age-Level'!F38="C","E","")</f>
        <v/>
      </c>
      <c r="G51" s="169"/>
      <c r="H51" s="168" t="str">
        <f>IF('Age-Level'!G38="C","E","")</f>
        <v/>
      </c>
      <c r="I51" s="169"/>
      <c r="J51" s="168" t="str">
        <f>IF('Age-Level'!H38="C","E","")</f>
        <v/>
      </c>
      <c r="K51" s="169"/>
      <c r="L51" s="168" t="str">
        <f>IF('Age-Level'!I38="C","E","")</f>
        <v/>
      </c>
      <c r="M51" s="169"/>
      <c r="N51" s="168" t="str">
        <f>IF('Age-Level'!J38="C","E","")</f>
        <v/>
      </c>
      <c r="O51" s="169"/>
      <c r="P51" s="168" t="str">
        <f>IF('Age-Level'!K38="C","E","")</f>
        <v/>
      </c>
      <c r="Q51" s="169"/>
      <c r="R51" s="168" t="str">
        <f>IF('Age-Level'!L38="C","E","")</f>
        <v/>
      </c>
      <c r="S51" s="169"/>
      <c r="T51" s="168" t="str">
        <f>IF('Age-Level'!M38="C","E","")</f>
        <v/>
      </c>
      <c r="U51" s="169"/>
      <c r="V51" s="168" t="str">
        <f>IF('Age-Level'!N38="C","E","")</f>
        <v/>
      </c>
      <c r="W51" s="169"/>
      <c r="X51" s="168" t="str">
        <f>IF('Age-Level'!O38="C","E","")</f>
        <v/>
      </c>
      <c r="Y51" s="169"/>
      <c r="Z51" s="168" t="str">
        <f>IF('Age-Level'!P38="C","E","")</f>
        <v/>
      </c>
      <c r="AA51" s="169"/>
      <c r="AB51" s="168" t="str">
        <f>IF('Age-Level'!Q38="C","E","")</f>
        <v/>
      </c>
      <c r="AC51" s="169"/>
      <c r="AD51" s="168" t="str">
        <f>IF('Age-Level'!R38="C","E","")</f>
        <v/>
      </c>
      <c r="AE51" s="170"/>
      <c r="AF51" s="168" t="str">
        <f>IF('Age-Level'!S38="C","E","")</f>
        <v/>
      </c>
      <c r="AG51" s="169"/>
      <c r="AH51" s="168" t="str">
        <f>IF('Age-Level'!T38="C","E","")</f>
        <v/>
      </c>
      <c r="AI51" s="169"/>
      <c r="AJ51" s="168" t="str">
        <f>IF('Age-Level'!U38="C","E","")</f>
        <v/>
      </c>
      <c r="AK51" s="169"/>
      <c r="AL51" s="168" t="str">
        <f>IF('Age-Level'!V38="C","E","")</f>
        <v/>
      </c>
      <c r="AM51" s="169"/>
      <c r="AN51" s="168" t="str">
        <f>IF('Age-Level'!W38="C","E","")</f>
        <v/>
      </c>
      <c r="AO51" s="169"/>
      <c r="AP51" s="168" t="str">
        <f>IF('Age-Level'!X38="C","E","")</f>
        <v/>
      </c>
      <c r="AQ51" s="169"/>
      <c r="AR51" s="168" t="str">
        <f>IF('Age-Level'!Y38="C","E","")</f>
        <v/>
      </c>
      <c r="AS51" s="169"/>
      <c r="AT51" s="168" t="str">
        <f>IF('Age-Level'!Z38="C","E","")</f>
        <v/>
      </c>
      <c r="AU51" s="169"/>
      <c r="AV51" s="168" t="str">
        <f>IF('Age-Level'!AA38="C","E","")</f>
        <v/>
      </c>
      <c r="AW51" s="169"/>
      <c r="AX51" s="168" t="str">
        <f>IF('Age-Level'!AB38="C","E","")</f>
        <v/>
      </c>
      <c r="AY51" s="169"/>
      <c r="AZ51" s="168" t="str">
        <f>IF('Age-Level'!AC38="C","E","")</f>
        <v/>
      </c>
      <c r="BA51" s="169"/>
      <c r="BB51" s="168" t="str">
        <f>IF('Age-Level'!AD38="C","E","")</f>
        <v/>
      </c>
      <c r="BC51" s="169"/>
      <c r="BD51" s="168" t="str">
        <f>IF('Age-Level'!AE38="C","E","")</f>
        <v/>
      </c>
      <c r="BE51" s="169"/>
      <c r="BF51" s="168" t="str">
        <f>IF('Age-Level'!AF38="C","E","")</f>
        <v/>
      </c>
      <c r="BG51" s="169"/>
      <c r="BH51" s="168" t="str">
        <f>IF('Age-Level'!AG38="C","E","")</f>
        <v/>
      </c>
      <c r="BI51" s="170"/>
    </row>
    <row r="52" spans="1:61">
      <c r="A52" s="188" t="str">
        <f>'Age-Level'!B39</f>
        <v>Safety Award</v>
      </c>
      <c r="B52" s="187" t="str">
        <f>IF('Age-Level'!D43="C","E","")</f>
        <v/>
      </c>
      <c r="C52" s="169"/>
      <c r="D52" s="187" t="str">
        <f>IF('Age-Level'!E43="C","E","")</f>
        <v/>
      </c>
      <c r="E52" s="169"/>
      <c r="F52" s="187" t="str">
        <f>IF('Age-Level'!F43="C","E","")</f>
        <v/>
      </c>
      <c r="G52" s="169"/>
      <c r="H52" s="187" t="str">
        <f>IF('Age-Level'!G43="C","E","")</f>
        <v/>
      </c>
      <c r="I52" s="169"/>
      <c r="J52" s="187" t="str">
        <f>IF('Age-Level'!H43="C","E","")</f>
        <v/>
      </c>
      <c r="K52" s="169"/>
      <c r="L52" s="187" t="str">
        <f>IF('Age-Level'!I43="C","E","")</f>
        <v/>
      </c>
      <c r="M52" s="169"/>
      <c r="N52" s="187" t="str">
        <f>IF('Age-Level'!J43="C","E","")</f>
        <v/>
      </c>
      <c r="O52" s="169"/>
      <c r="P52" s="187" t="str">
        <f>IF('Age-Level'!K43="C","E","")</f>
        <v/>
      </c>
      <c r="Q52" s="169"/>
      <c r="R52" s="187" t="str">
        <f>IF('Age-Level'!L43="C","E","")</f>
        <v/>
      </c>
      <c r="S52" s="169"/>
      <c r="T52" s="187" t="str">
        <f>IF('Age-Level'!M43="C","E","")</f>
        <v/>
      </c>
      <c r="U52" s="169"/>
      <c r="V52" s="187" t="str">
        <f>IF('Age-Level'!N43="C","E","")</f>
        <v/>
      </c>
      <c r="W52" s="169"/>
      <c r="X52" s="187" t="str">
        <f>IF('Age-Level'!O43="C","E","")</f>
        <v/>
      </c>
      <c r="Y52" s="169"/>
      <c r="Z52" s="187" t="str">
        <f>IF('Age-Level'!P43="C","E","")</f>
        <v/>
      </c>
      <c r="AA52" s="169"/>
      <c r="AB52" s="187" t="str">
        <f>IF('Age-Level'!Q43="C","E","")</f>
        <v/>
      </c>
      <c r="AC52" s="169"/>
      <c r="AD52" s="187" t="str">
        <f>IF('Age-Level'!R43="C","E","")</f>
        <v/>
      </c>
      <c r="AE52" s="170"/>
      <c r="AF52" s="187" t="str">
        <f>IF('Age-Level'!S43="C","E","")</f>
        <v/>
      </c>
      <c r="AG52" s="169"/>
      <c r="AH52" s="187" t="str">
        <f>IF('Age-Level'!T43="C","E","")</f>
        <v/>
      </c>
      <c r="AI52" s="169"/>
      <c r="AJ52" s="187" t="str">
        <f>IF('Age-Level'!U43="C","E","")</f>
        <v/>
      </c>
      <c r="AK52" s="169"/>
      <c r="AL52" s="187" t="str">
        <f>IF('Age-Level'!V43="C","E","")</f>
        <v/>
      </c>
      <c r="AM52" s="169"/>
      <c r="AN52" s="187" t="str">
        <f>IF('Age-Level'!W43="C","E","")</f>
        <v/>
      </c>
      <c r="AO52" s="169"/>
      <c r="AP52" s="187" t="str">
        <f>IF('Age-Level'!X43="C","E","")</f>
        <v/>
      </c>
      <c r="AQ52" s="169"/>
      <c r="AR52" s="187" t="str">
        <f>IF('Age-Level'!Y43="C","E","")</f>
        <v/>
      </c>
      <c r="AS52" s="169"/>
      <c r="AT52" s="187" t="str">
        <f>IF('Age-Level'!Z43="C","E","")</f>
        <v/>
      </c>
      <c r="AU52" s="169"/>
      <c r="AV52" s="187" t="str">
        <f>IF('Age-Level'!AA43="C","E","")</f>
        <v/>
      </c>
      <c r="AW52" s="169"/>
      <c r="AX52" s="187" t="str">
        <f>IF('Age-Level'!AB43="C","E","")</f>
        <v/>
      </c>
      <c r="AY52" s="169"/>
      <c r="AZ52" s="187" t="str">
        <f>IF('Age-Level'!AC43="C","E","")</f>
        <v/>
      </c>
      <c r="BA52" s="169"/>
      <c r="BB52" s="187" t="str">
        <f>IF('Age-Level'!AD43="C","E","")</f>
        <v/>
      </c>
      <c r="BC52" s="169"/>
      <c r="BD52" s="187" t="str">
        <f>IF('Age-Level'!AE43="C","E","")</f>
        <v/>
      </c>
      <c r="BE52" s="169"/>
      <c r="BF52" s="187" t="str">
        <f>IF('Age-Level'!AF43="C","E","")</f>
        <v/>
      </c>
      <c r="BG52" s="169"/>
      <c r="BH52" s="187" t="str">
        <f>IF('Age-Level'!AG43="C","E","")</f>
        <v/>
      </c>
      <c r="BI52" s="170"/>
    </row>
    <row r="53" spans="1:61">
      <c r="A53" s="189" t="s">
        <v>108</v>
      </c>
      <c r="B53" s="172"/>
      <c r="C53" s="184"/>
      <c r="D53" s="172"/>
      <c r="E53" s="184"/>
      <c r="F53" s="172"/>
      <c r="G53" s="184"/>
      <c r="H53" s="172"/>
      <c r="I53" s="184"/>
      <c r="J53" s="172"/>
      <c r="K53" s="184"/>
      <c r="L53" s="172"/>
      <c r="M53" s="184"/>
      <c r="N53" s="172"/>
      <c r="O53" s="184"/>
      <c r="P53" s="172"/>
      <c r="Q53" s="184"/>
      <c r="R53" s="172"/>
      <c r="S53" s="184"/>
      <c r="T53" s="172"/>
      <c r="U53" s="184"/>
      <c r="V53" s="172"/>
      <c r="W53" s="184"/>
      <c r="X53" s="172"/>
      <c r="Y53" s="184"/>
      <c r="Z53" s="172"/>
      <c r="AA53" s="184"/>
      <c r="AB53" s="172"/>
      <c r="AC53" s="184"/>
      <c r="AD53" s="172"/>
      <c r="AE53" s="184"/>
      <c r="AF53" s="172"/>
      <c r="AG53" s="184"/>
      <c r="AH53" s="172"/>
      <c r="AI53" s="184"/>
      <c r="AJ53" s="172"/>
      <c r="AK53" s="184"/>
      <c r="AL53" s="172"/>
      <c r="AM53" s="184"/>
      <c r="AN53" s="172"/>
      <c r="AO53" s="184"/>
      <c r="AP53" s="172"/>
      <c r="AQ53" s="184"/>
      <c r="AR53" s="172"/>
      <c r="AS53" s="184"/>
      <c r="AT53" s="172"/>
      <c r="AU53" s="184"/>
      <c r="AV53" s="172"/>
      <c r="AW53" s="184"/>
      <c r="AX53" s="172"/>
      <c r="AY53" s="184"/>
      <c r="AZ53" s="172"/>
      <c r="BA53" s="184"/>
      <c r="BB53" s="172"/>
      <c r="BC53" s="184"/>
      <c r="BD53" s="172"/>
      <c r="BE53" s="184"/>
      <c r="BF53" s="172"/>
      <c r="BG53" s="184"/>
      <c r="BH53" s="172"/>
      <c r="BI53" s="185"/>
    </row>
    <row r="54" spans="1:61">
      <c r="A54" s="188" t="str">
        <f>'Fun Patches'!C5</f>
        <v>&lt;List Patch Here&gt;</v>
      </c>
      <c r="B54" s="168" t="str">
        <f>IF('Fun Patches'!D5="A","E","")</f>
        <v/>
      </c>
      <c r="C54" s="169"/>
      <c r="D54" s="168" t="str">
        <f>IF('Fun Patches'!E5="A","E","")</f>
        <v/>
      </c>
      <c r="E54" s="169"/>
      <c r="F54" s="168" t="str">
        <f>IF('Fun Patches'!F5="A","E","")</f>
        <v/>
      </c>
      <c r="G54" s="169"/>
      <c r="H54" s="168" t="str">
        <f>IF('Fun Patches'!G5="A","E","")</f>
        <v/>
      </c>
      <c r="I54" s="169"/>
      <c r="J54" s="168" t="str">
        <f>IF('Fun Patches'!H5="A","E","")</f>
        <v/>
      </c>
      <c r="K54" s="169"/>
      <c r="L54" s="168" t="str">
        <f>IF('Fun Patches'!I5="A","E","")</f>
        <v/>
      </c>
      <c r="M54" s="169"/>
      <c r="N54" s="168" t="str">
        <f>IF('Fun Patches'!J5="A","E","")</f>
        <v/>
      </c>
      <c r="O54" s="169"/>
      <c r="P54" s="168" t="str">
        <f>IF('Fun Patches'!K5="A","E","")</f>
        <v/>
      </c>
      <c r="Q54" s="169"/>
      <c r="R54" s="168" t="str">
        <f>IF('Fun Patches'!L5="A","E","")</f>
        <v/>
      </c>
      <c r="S54" s="169"/>
      <c r="T54" s="168" t="str">
        <f>IF('Fun Patches'!M5="A","E","")</f>
        <v/>
      </c>
      <c r="U54" s="169"/>
      <c r="V54" s="168" t="str">
        <f>IF('Fun Patches'!N5="A","E","")</f>
        <v/>
      </c>
      <c r="W54" s="169"/>
      <c r="X54" s="168" t="str">
        <f>IF('Fun Patches'!O5="A","E","")</f>
        <v/>
      </c>
      <c r="Y54" s="169"/>
      <c r="Z54" s="168" t="str">
        <f>IF('Fun Patches'!P5="A","E","")</f>
        <v/>
      </c>
      <c r="AA54" s="169"/>
      <c r="AB54" s="168" t="str">
        <f>IF('Fun Patches'!Q5="A","E","")</f>
        <v/>
      </c>
      <c r="AC54" s="169"/>
      <c r="AD54" s="168" t="str">
        <f>IF('Fun Patches'!R5="A","E","")</f>
        <v/>
      </c>
      <c r="AE54" s="170"/>
      <c r="AF54" s="168" t="str">
        <f>IF('Fun Patches'!S5="A","E","")</f>
        <v/>
      </c>
      <c r="AG54" s="169"/>
      <c r="AH54" s="168" t="str">
        <f>IF('Fun Patches'!T5="A","E","")</f>
        <v/>
      </c>
      <c r="AI54" s="169"/>
      <c r="AJ54" s="168" t="str">
        <f>IF('Fun Patches'!U5="A","E","")</f>
        <v/>
      </c>
      <c r="AK54" s="169"/>
      <c r="AL54" s="168" t="str">
        <f>IF('Fun Patches'!V5="A","E","")</f>
        <v/>
      </c>
      <c r="AM54" s="169"/>
      <c r="AN54" s="168" t="str">
        <f>IF('Fun Patches'!W5="A","E","")</f>
        <v/>
      </c>
      <c r="AO54" s="169"/>
      <c r="AP54" s="168" t="str">
        <f>IF('Fun Patches'!X5="A","E","")</f>
        <v/>
      </c>
      <c r="AQ54" s="169"/>
      <c r="AR54" s="168" t="str">
        <f>IF('Fun Patches'!Y5="A","E","")</f>
        <v/>
      </c>
      <c r="AS54" s="169"/>
      <c r="AT54" s="168" t="str">
        <f>IF('Fun Patches'!Z5="A","E","")</f>
        <v/>
      </c>
      <c r="AU54" s="169"/>
      <c r="AV54" s="168" t="str">
        <f>IF('Fun Patches'!AA5="A","E","")</f>
        <v/>
      </c>
      <c r="AW54" s="169"/>
      <c r="AX54" s="168" t="str">
        <f>IF('Fun Patches'!AB5="A","E","")</f>
        <v/>
      </c>
      <c r="AY54" s="169"/>
      <c r="AZ54" s="168" t="str">
        <f>IF('Fun Patches'!AC5="A","E","")</f>
        <v/>
      </c>
      <c r="BA54" s="169"/>
      <c r="BB54" s="168" t="str">
        <f>IF('Fun Patches'!AD5="A","E","")</f>
        <v/>
      </c>
      <c r="BC54" s="169"/>
      <c r="BD54" s="168" t="str">
        <f>IF('Fun Patches'!AE5="A","E","")</f>
        <v/>
      </c>
      <c r="BE54" s="169"/>
      <c r="BF54" s="168" t="str">
        <f>IF('Fun Patches'!AF5="A","E","")</f>
        <v/>
      </c>
      <c r="BG54" s="169"/>
      <c r="BH54" s="168" t="str">
        <f>IF('Fun Patches'!AG5="A","E","")</f>
        <v/>
      </c>
      <c r="BI54" s="170"/>
    </row>
    <row r="55" spans="1:61">
      <c r="A55" s="188" t="str">
        <f>'Fun Patches'!C6</f>
        <v>&lt;List Patch Here&gt;</v>
      </c>
      <c r="B55" s="168" t="str">
        <f>IF('Fun Patches'!D6="A","E","")</f>
        <v/>
      </c>
      <c r="C55" s="169"/>
      <c r="D55" s="168" t="str">
        <f>IF('Fun Patches'!E6="A","E","")</f>
        <v/>
      </c>
      <c r="E55" s="169"/>
      <c r="F55" s="168" t="str">
        <f>IF('Fun Patches'!F6="A","E","")</f>
        <v/>
      </c>
      <c r="G55" s="169"/>
      <c r="H55" s="168" t="str">
        <f>IF('Fun Patches'!G6="A","E","")</f>
        <v/>
      </c>
      <c r="I55" s="169"/>
      <c r="J55" s="168" t="str">
        <f>IF('Fun Patches'!H6="A","E","")</f>
        <v/>
      </c>
      <c r="K55" s="169"/>
      <c r="L55" s="168" t="str">
        <f>IF('Fun Patches'!I6="A","E","")</f>
        <v/>
      </c>
      <c r="M55" s="169"/>
      <c r="N55" s="168" t="str">
        <f>IF('Fun Patches'!J6="A","E","")</f>
        <v/>
      </c>
      <c r="O55" s="169"/>
      <c r="P55" s="168" t="str">
        <f>IF('Fun Patches'!K6="A","E","")</f>
        <v/>
      </c>
      <c r="Q55" s="169"/>
      <c r="R55" s="168" t="str">
        <f>IF('Fun Patches'!L6="A","E","")</f>
        <v/>
      </c>
      <c r="S55" s="169"/>
      <c r="T55" s="168" t="str">
        <f>IF('Fun Patches'!M6="A","E","")</f>
        <v/>
      </c>
      <c r="U55" s="169"/>
      <c r="V55" s="168" t="str">
        <f>IF('Fun Patches'!N6="A","E","")</f>
        <v/>
      </c>
      <c r="W55" s="169"/>
      <c r="X55" s="168" t="str">
        <f>IF('Fun Patches'!O6="A","E","")</f>
        <v/>
      </c>
      <c r="Y55" s="169"/>
      <c r="Z55" s="168" t="str">
        <f>IF('Fun Patches'!P6="A","E","")</f>
        <v/>
      </c>
      <c r="AA55" s="169"/>
      <c r="AB55" s="168" t="str">
        <f>IF('Fun Patches'!Q6="A","E","")</f>
        <v/>
      </c>
      <c r="AC55" s="169"/>
      <c r="AD55" s="168" t="str">
        <f>IF('Fun Patches'!R6="A","E","")</f>
        <v/>
      </c>
      <c r="AE55" s="170"/>
      <c r="AF55" s="168" t="str">
        <f>IF('Fun Patches'!S6="A","E","")</f>
        <v/>
      </c>
      <c r="AG55" s="169"/>
      <c r="AH55" s="168" t="str">
        <f>IF('Fun Patches'!T6="A","E","")</f>
        <v/>
      </c>
      <c r="AI55" s="169"/>
      <c r="AJ55" s="168" t="str">
        <f>IF('Fun Patches'!U6="A","E","")</f>
        <v/>
      </c>
      <c r="AK55" s="169"/>
      <c r="AL55" s="168" t="str">
        <f>IF('Fun Patches'!V6="A","E","")</f>
        <v/>
      </c>
      <c r="AM55" s="169"/>
      <c r="AN55" s="168" t="str">
        <f>IF('Fun Patches'!W6="A","E","")</f>
        <v/>
      </c>
      <c r="AO55" s="169"/>
      <c r="AP55" s="168" t="str">
        <f>IF('Fun Patches'!X6="A","E","")</f>
        <v/>
      </c>
      <c r="AQ55" s="169"/>
      <c r="AR55" s="168" t="str">
        <f>IF('Fun Patches'!Y6="A","E","")</f>
        <v/>
      </c>
      <c r="AS55" s="169"/>
      <c r="AT55" s="168" t="str">
        <f>IF('Fun Patches'!Z6="A","E","")</f>
        <v/>
      </c>
      <c r="AU55" s="169"/>
      <c r="AV55" s="168" t="str">
        <f>IF('Fun Patches'!AA6="A","E","")</f>
        <v/>
      </c>
      <c r="AW55" s="169"/>
      <c r="AX55" s="168" t="str">
        <f>IF('Fun Patches'!AB6="A","E","")</f>
        <v/>
      </c>
      <c r="AY55" s="169"/>
      <c r="AZ55" s="168" t="str">
        <f>IF('Fun Patches'!AC6="A","E","")</f>
        <v/>
      </c>
      <c r="BA55" s="169"/>
      <c r="BB55" s="168" t="str">
        <f>IF('Fun Patches'!AD6="A","E","")</f>
        <v/>
      </c>
      <c r="BC55" s="169"/>
      <c r="BD55" s="168" t="str">
        <f>IF('Fun Patches'!AE6="A","E","")</f>
        <v/>
      </c>
      <c r="BE55" s="169"/>
      <c r="BF55" s="168" t="str">
        <f>IF('Fun Patches'!AF6="A","E","")</f>
        <v/>
      </c>
      <c r="BG55" s="169"/>
      <c r="BH55" s="168" t="str">
        <f>IF('Fun Patches'!AG6="A","E","")</f>
        <v/>
      </c>
      <c r="BI55" s="170"/>
    </row>
    <row r="56" spans="1:61">
      <c r="A56" s="188" t="str">
        <f>'Fun Patches'!C7</f>
        <v>&lt;List Patch Here&gt;</v>
      </c>
      <c r="B56" s="168" t="str">
        <f>IF('Fun Patches'!D7="A","E","")</f>
        <v/>
      </c>
      <c r="C56" s="169"/>
      <c r="D56" s="168" t="str">
        <f>IF('Fun Patches'!E7="A","E","")</f>
        <v/>
      </c>
      <c r="E56" s="169"/>
      <c r="F56" s="168" t="str">
        <f>IF('Fun Patches'!F7="A","E","")</f>
        <v/>
      </c>
      <c r="G56" s="169"/>
      <c r="H56" s="168" t="str">
        <f>IF('Fun Patches'!G7="A","E","")</f>
        <v/>
      </c>
      <c r="I56" s="169"/>
      <c r="J56" s="168" t="str">
        <f>IF('Fun Patches'!H7="A","E","")</f>
        <v/>
      </c>
      <c r="K56" s="169"/>
      <c r="L56" s="168" t="str">
        <f>IF('Fun Patches'!I7="A","E","")</f>
        <v/>
      </c>
      <c r="M56" s="169"/>
      <c r="N56" s="168" t="str">
        <f>IF('Fun Patches'!J7="A","E","")</f>
        <v/>
      </c>
      <c r="O56" s="169"/>
      <c r="P56" s="168" t="str">
        <f>IF('Fun Patches'!K7="A","E","")</f>
        <v/>
      </c>
      <c r="Q56" s="169"/>
      <c r="R56" s="168" t="str">
        <f>IF('Fun Patches'!L7="A","E","")</f>
        <v/>
      </c>
      <c r="S56" s="169"/>
      <c r="T56" s="168" t="str">
        <f>IF('Fun Patches'!M7="A","E","")</f>
        <v/>
      </c>
      <c r="U56" s="169"/>
      <c r="V56" s="168" t="str">
        <f>IF('Fun Patches'!N7="A","E","")</f>
        <v/>
      </c>
      <c r="W56" s="169"/>
      <c r="X56" s="168" t="str">
        <f>IF('Fun Patches'!O7="A","E","")</f>
        <v/>
      </c>
      <c r="Y56" s="169"/>
      <c r="Z56" s="168" t="str">
        <f>IF('Fun Patches'!P7="A","E","")</f>
        <v/>
      </c>
      <c r="AA56" s="169"/>
      <c r="AB56" s="168" t="str">
        <f>IF('Fun Patches'!Q7="A","E","")</f>
        <v/>
      </c>
      <c r="AC56" s="169"/>
      <c r="AD56" s="168" t="str">
        <f>IF('Fun Patches'!R7="A","E","")</f>
        <v/>
      </c>
      <c r="AE56" s="170"/>
      <c r="AF56" s="168" t="str">
        <f>IF('Fun Patches'!S7="A","E","")</f>
        <v/>
      </c>
      <c r="AG56" s="169"/>
      <c r="AH56" s="168" t="str">
        <f>IF('Fun Patches'!T7="A","E","")</f>
        <v/>
      </c>
      <c r="AI56" s="169"/>
      <c r="AJ56" s="168" t="str">
        <f>IF('Fun Patches'!U7="A","E","")</f>
        <v/>
      </c>
      <c r="AK56" s="169"/>
      <c r="AL56" s="168" t="str">
        <f>IF('Fun Patches'!V7="A","E","")</f>
        <v/>
      </c>
      <c r="AM56" s="169"/>
      <c r="AN56" s="168" t="str">
        <f>IF('Fun Patches'!W7="A","E","")</f>
        <v/>
      </c>
      <c r="AO56" s="169"/>
      <c r="AP56" s="168" t="str">
        <f>IF('Fun Patches'!X7="A","E","")</f>
        <v/>
      </c>
      <c r="AQ56" s="169"/>
      <c r="AR56" s="168" t="str">
        <f>IF('Fun Patches'!Y7="A","E","")</f>
        <v/>
      </c>
      <c r="AS56" s="169"/>
      <c r="AT56" s="168" t="str">
        <f>IF('Fun Patches'!Z7="A","E","")</f>
        <v/>
      </c>
      <c r="AU56" s="169"/>
      <c r="AV56" s="168" t="str">
        <f>IF('Fun Patches'!AA7="A","E","")</f>
        <v/>
      </c>
      <c r="AW56" s="169"/>
      <c r="AX56" s="168" t="str">
        <f>IF('Fun Patches'!AB7="A","E","")</f>
        <v/>
      </c>
      <c r="AY56" s="169"/>
      <c r="AZ56" s="168" t="str">
        <f>IF('Fun Patches'!AC7="A","E","")</f>
        <v/>
      </c>
      <c r="BA56" s="169"/>
      <c r="BB56" s="168" t="str">
        <f>IF('Fun Patches'!AD7="A","E","")</f>
        <v/>
      </c>
      <c r="BC56" s="169"/>
      <c r="BD56" s="168" t="str">
        <f>IF('Fun Patches'!AE7="A","E","")</f>
        <v/>
      </c>
      <c r="BE56" s="169"/>
      <c r="BF56" s="168" t="str">
        <f>IF('Fun Patches'!AF7="A","E","")</f>
        <v/>
      </c>
      <c r="BG56" s="169"/>
      <c r="BH56" s="168" t="str">
        <f>IF('Fun Patches'!AG7="A","E","")</f>
        <v/>
      </c>
      <c r="BI56" s="170"/>
    </row>
    <row r="57" spans="1:61">
      <c r="A57" s="188" t="str">
        <f>'Fun Patches'!C8</f>
        <v>&lt;List Patch Here&gt;</v>
      </c>
      <c r="B57" s="168" t="str">
        <f>IF('Fun Patches'!D8="A","E","")</f>
        <v/>
      </c>
      <c r="C57" s="169"/>
      <c r="D57" s="168" t="str">
        <f>IF('Fun Patches'!E8="A","E","")</f>
        <v/>
      </c>
      <c r="E57" s="169"/>
      <c r="F57" s="168" t="str">
        <f>IF('Fun Patches'!F8="A","E","")</f>
        <v/>
      </c>
      <c r="G57" s="169"/>
      <c r="H57" s="168" t="str">
        <f>IF('Fun Patches'!G8="A","E","")</f>
        <v/>
      </c>
      <c r="I57" s="169"/>
      <c r="J57" s="168" t="str">
        <f>IF('Fun Patches'!H8="A","E","")</f>
        <v/>
      </c>
      <c r="K57" s="169"/>
      <c r="L57" s="168" t="str">
        <f>IF('Fun Patches'!I8="A","E","")</f>
        <v/>
      </c>
      <c r="M57" s="169"/>
      <c r="N57" s="168" t="str">
        <f>IF('Fun Patches'!J8="A","E","")</f>
        <v/>
      </c>
      <c r="O57" s="169"/>
      <c r="P57" s="168" t="str">
        <f>IF('Fun Patches'!K8="A","E","")</f>
        <v/>
      </c>
      <c r="Q57" s="169"/>
      <c r="R57" s="168" t="str">
        <f>IF('Fun Patches'!L8="A","E","")</f>
        <v/>
      </c>
      <c r="S57" s="169"/>
      <c r="T57" s="168" t="str">
        <f>IF('Fun Patches'!M8="A","E","")</f>
        <v/>
      </c>
      <c r="U57" s="169"/>
      <c r="V57" s="168" t="str">
        <f>IF('Fun Patches'!N8="A","E","")</f>
        <v/>
      </c>
      <c r="W57" s="169"/>
      <c r="X57" s="168" t="str">
        <f>IF('Fun Patches'!O8="A","E","")</f>
        <v/>
      </c>
      <c r="Y57" s="169"/>
      <c r="Z57" s="168" t="str">
        <f>IF('Fun Patches'!P8="A","E","")</f>
        <v/>
      </c>
      <c r="AA57" s="169"/>
      <c r="AB57" s="168" t="str">
        <f>IF('Fun Patches'!Q8="A","E","")</f>
        <v/>
      </c>
      <c r="AC57" s="169"/>
      <c r="AD57" s="168" t="str">
        <f>IF('Fun Patches'!R8="A","E","")</f>
        <v/>
      </c>
      <c r="AE57" s="170"/>
      <c r="AF57" s="168" t="str">
        <f>IF('Fun Patches'!S8="A","E","")</f>
        <v/>
      </c>
      <c r="AG57" s="169"/>
      <c r="AH57" s="168" t="str">
        <f>IF('Fun Patches'!T8="A","E","")</f>
        <v/>
      </c>
      <c r="AI57" s="169"/>
      <c r="AJ57" s="168" t="str">
        <f>IF('Fun Patches'!U8="A","E","")</f>
        <v/>
      </c>
      <c r="AK57" s="169"/>
      <c r="AL57" s="168" t="str">
        <f>IF('Fun Patches'!V8="A","E","")</f>
        <v/>
      </c>
      <c r="AM57" s="169"/>
      <c r="AN57" s="168" t="str">
        <f>IF('Fun Patches'!W8="A","E","")</f>
        <v/>
      </c>
      <c r="AO57" s="169"/>
      <c r="AP57" s="168" t="str">
        <f>IF('Fun Patches'!X8="A","E","")</f>
        <v/>
      </c>
      <c r="AQ57" s="169"/>
      <c r="AR57" s="168" t="str">
        <f>IF('Fun Patches'!Y8="A","E","")</f>
        <v/>
      </c>
      <c r="AS57" s="169"/>
      <c r="AT57" s="168" t="str">
        <f>IF('Fun Patches'!Z8="A","E","")</f>
        <v/>
      </c>
      <c r="AU57" s="169"/>
      <c r="AV57" s="168" t="str">
        <f>IF('Fun Patches'!AA8="A","E","")</f>
        <v/>
      </c>
      <c r="AW57" s="169"/>
      <c r="AX57" s="168" t="str">
        <f>IF('Fun Patches'!AB8="A","E","")</f>
        <v/>
      </c>
      <c r="AY57" s="169"/>
      <c r="AZ57" s="168" t="str">
        <f>IF('Fun Patches'!AC8="A","E","")</f>
        <v/>
      </c>
      <c r="BA57" s="169"/>
      <c r="BB57" s="168" t="str">
        <f>IF('Fun Patches'!AD8="A","E","")</f>
        <v/>
      </c>
      <c r="BC57" s="169"/>
      <c r="BD57" s="168" t="str">
        <f>IF('Fun Patches'!AE8="A","E","")</f>
        <v/>
      </c>
      <c r="BE57" s="169"/>
      <c r="BF57" s="168" t="str">
        <f>IF('Fun Patches'!AF8="A","E","")</f>
        <v/>
      </c>
      <c r="BG57" s="169"/>
      <c r="BH57" s="168" t="str">
        <f>IF('Fun Patches'!AG8="A","E","")</f>
        <v/>
      </c>
      <c r="BI57" s="170"/>
    </row>
    <row r="58" spans="1:61">
      <c r="A58" s="188" t="str">
        <f>'Fun Patches'!C9</f>
        <v>&lt;List Patch Here&gt;</v>
      </c>
      <c r="B58" s="168" t="str">
        <f>IF('Fun Patches'!D9="A","E","")</f>
        <v/>
      </c>
      <c r="C58" s="169"/>
      <c r="D58" s="168" t="str">
        <f>IF('Fun Patches'!E9="A","E","")</f>
        <v/>
      </c>
      <c r="E58" s="169"/>
      <c r="F58" s="168" t="str">
        <f>IF('Fun Patches'!F9="A","E","")</f>
        <v/>
      </c>
      <c r="G58" s="169"/>
      <c r="H58" s="168" t="str">
        <f>IF('Fun Patches'!G9="A","E","")</f>
        <v/>
      </c>
      <c r="I58" s="169"/>
      <c r="J58" s="168" t="str">
        <f>IF('Fun Patches'!H9="A","E","")</f>
        <v/>
      </c>
      <c r="K58" s="169"/>
      <c r="L58" s="168" t="str">
        <f>IF('Fun Patches'!I9="A","E","")</f>
        <v/>
      </c>
      <c r="M58" s="169"/>
      <c r="N58" s="168" t="str">
        <f>IF('Fun Patches'!J9="A","E","")</f>
        <v/>
      </c>
      <c r="O58" s="169"/>
      <c r="P58" s="168" t="str">
        <f>IF('Fun Patches'!K9="A","E","")</f>
        <v/>
      </c>
      <c r="Q58" s="169"/>
      <c r="R58" s="168" t="str">
        <f>IF('Fun Patches'!L9="A","E","")</f>
        <v/>
      </c>
      <c r="S58" s="169"/>
      <c r="T58" s="168" t="str">
        <f>IF('Fun Patches'!M9="A","E","")</f>
        <v/>
      </c>
      <c r="U58" s="169"/>
      <c r="V58" s="168" t="str">
        <f>IF('Fun Patches'!N9="A","E","")</f>
        <v/>
      </c>
      <c r="W58" s="169"/>
      <c r="X58" s="168" t="str">
        <f>IF('Fun Patches'!O9="A","E","")</f>
        <v/>
      </c>
      <c r="Y58" s="169"/>
      <c r="Z58" s="168" t="str">
        <f>IF('Fun Patches'!P9="A","E","")</f>
        <v/>
      </c>
      <c r="AA58" s="169"/>
      <c r="AB58" s="168" t="str">
        <f>IF('Fun Patches'!Q9="A","E","")</f>
        <v/>
      </c>
      <c r="AC58" s="169"/>
      <c r="AD58" s="168" t="str">
        <f>IF('Fun Patches'!R9="A","E","")</f>
        <v/>
      </c>
      <c r="AE58" s="170"/>
      <c r="AF58" s="168" t="str">
        <f>IF('Fun Patches'!S9="A","E","")</f>
        <v/>
      </c>
      <c r="AG58" s="169"/>
      <c r="AH58" s="168" t="str">
        <f>IF('Fun Patches'!T9="A","E","")</f>
        <v/>
      </c>
      <c r="AI58" s="169"/>
      <c r="AJ58" s="168" t="str">
        <f>IF('Fun Patches'!U9="A","E","")</f>
        <v/>
      </c>
      <c r="AK58" s="169"/>
      <c r="AL58" s="168" t="str">
        <f>IF('Fun Patches'!V9="A","E","")</f>
        <v/>
      </c>
      <c r="AM58" s="169"/>
      <c r="AN58" s="168" t="str">
        <f>IF('Fun Patches'!W9="A","E","")</f>
        <v/>
      </c>
      <c r="AO58" s="169"/>
      <c r="AP58" s="168" t="str">
        <f>IF('Fun Patches'!X9="A","E","")</f>
        <v/>
      </c>
      <c r="AQ58" s="169"/>
      <c r="AR58" s="168" t="str">
        <f>IF('Fun Patches'!Y9="A","E","")</f>
        <v/>
      </c>
      <c r="AS58" s="169"/>
      <c r="AT58" s="168" t="str">
        <f>IF('Fun Patches'!Z9="A","E","")</f>
        <v/>
      </c>
      <c r="AU58" s="169"/>
      <c r="AV58" s="168" t="str">
        <f>IF('Fun Patches'!AA9="A","E","")</f>
        <v/>
      </c>
      <c r="AW58" s="169"/>
      <c r="AX58" s="168" t="str">
        <f>IF('Fun Patches'!AB9="A","E","")</f>
        <v/>
      </c>
      <c r="AY58" s="169"/>
      <c r="AZ58" s="168" t="str">
        <f>IF('Fun Patches'!AC9="A","E","")</f>
        <v/>
      </c>
      <c r="BA58" s="169"/>
      <c r="BB58" s="168" t="str">
        <f>IF('Fun Patches'!AD9="A","E","")</f>
        <v/>
      </c>
      <c r="BC58" s="169"/>
      <c r="BD58" s="168" t="str">
        <f>IF('Fun Patches'!AE9="A","E","")</f>
        <v/>
      </c>
      <c r="BE58" s="169"/>
      <c r="BF58" s="168" t="str">
        <f>IF('Fun Patches'!AF9="A","E","")</f>
        <v/>
      </c>
      <c r="BG58" s="169"/>
      <c r="BH58" s="168" t="str">
        <f>IF('Fun Patches'!AG9="A","E","")</f>
        <v/>
      </c>
      <c r="BI58" s="170"/>
    </row>
    <row r="59" spans="1:61">
      <c r="A59" s="188" t="str">
        <f>'Fun Patches'!C10</f>
        <v>&lt;List Patch Here&gt;</v>
      </c>
      <c r="B59" s="168" t="str">
        <f>IF('Fun Patches'!D10="A","E","")</f>
        <v/>
      </c>
      <c r="C59" s="169"/>
      <c r="D59" s="168" t="str">
        <f>IF('Fun Patches'!E10="A","E","")</f>
        <v/>
      </c>
      <c r="E59" s="169"/>
      <c r="F59" s="168" t="str">
        <f>IF('Fun Patches'!F10="A","E","")</f>
        <v/>
      </c>
      <c r="G59" s="169"/>
      <c r="H59" s="168" t="str">
        <f>IF('Fun Patches'!G10="A","E","")</f>
        <v/>
      </c>
      <c r="I59" s="169"/>
      <c r="J59" s="168" t="str">
        <f>IF('Fun Patches'!H10="A","E","")</f>
        <v/>
      </c>
      <c r="K59" s="169"/>
      <c r="L59" s="168" t="str">
        <f>IF('Fun Patches'!I10="A","E","")</f>
        <v/>
      </c>
      <c r="M59" s="169"/>
      <c r="N59" s="168" t="str">
        <f>IF('Fun Patches'!J10="A","E","")</f>
        <v/>
      </c>
      <c r="O59" s="169"/>
      <c r="P59" s="168" t="str">
        <f>IF('Fun Patches'!K10="A","E","")</f>
        <v/>
      </c>
      <c r="Q59" s="169"/>
      <c r="R59" s="168" t="str">
        <f>IF('Fun Patches'!L10="A","E","")</f>
        <v/>
      </c>
      <c r="S59" s="169"/>
      <c r="T59" s="168" t="str">
        <f>IF('Fun Patches'!M10="A","E","")</f>
        <v/>
      </c>
      <c r="U59" s="169"/>
      <c r="V59" s="168" t="str">
        <f>IF('Fun Patches'!N10="A","E","")</f>
        <v/>
      </c>
      <c r="W59" s="169"/>
      <c r="X59" s="168" t="str">
        <f>IF('Fun Patches'!O10="A","E","")</f>
        <v/>
      </c>
      <c r="Y59" s="169"/>
      <c r="Z59" s="168" t="str">
        <f>IF('Fun Patches'!P10="A","E","")</f>
        <v/>
      </c>
      <c r="AA59" s="169"/>
      <c r="AB59" s="168" t="str">
        <f>IF('Fun Patches'!Q10="A","E","")</f>
        <v/>
      </c>
      <c r="AC59" s="169"/>
      <c r="AD59" s="168" t="str">
        <f>IF('Fun Patches'!R10="A","E","")</f>
        <v/>
      </c>
      <c r="AE59" s="170"/>
      <c r="AF59" s="168" t="str">
        <f>IF('Fun Patches'!S10="A","E","")</f>
        <v/>
      </c>
      <c r="AG59" s="169"/>
      <c r="AH59" s="168" t="str">
        <f>IF('Fun Patches'!T10="A","E","")</f>
        <v/>
      </c>
      <c r="AI59" s="169"/>
      <c r="AJ59" s="168" t="str">
        <f>IF('Fun Patches'!U10="A","E","")</f>
        <v/>
      </c>
      <c r="AK59" s="169"/>
      <c r="AL59" s="168" t="str">
        <f>IF('Fun Patches'!V10="A","E","")</f>
        <v/>
      </c>
      <c r="AM59" s="169"/>
      <c r="AN59" s="168" t="str">
        <f>IF('Fun Patches'!W10="A","E","")</f>
        <v/>
      </c>
      <c r="AO59" s="169"/>
      <c r="AP59" s="168" t="str">
        <f>IF('Fun Patches'!X10="A","E","")</f>
        <v/>
      </c>
      <c r="AQ59" s="169"/>
      <c r="AR59" s="168" t="str">
        <f>IF('Fun Patches'!Y10="A","E","")</f>
        <v/>
      </c>
      <c r="AS59" s="169"/>
      <c r="AT59" s="168" t="str">
        <f>IF('Fun Patches'!Z10="A","E","")</f>
        <v/>
      </c>
      <c r="AU59" s="169"/>
      <c r="AV59" s="168" t="str">
        <f>IF('Fun Patches'!AA10="A","E","")</f>
        <v/>
      </c>
      <c r="AW59" s="169"/>
      <c r="AX59" s="168" t="str">
        <f>IF('Fun Patches'!AB10="A","E","")</f>
        <v/>
      </c>
      <c r="AY59" s="169"/>
      <c r="AZ59" s="168" t="str">
        <f>IF('Fun Patches'!AC10="A","E","")</f>
        <v/>
      </c>
      <c r="BA59" s="169"/>
      <c r="BB59" s="168" t="str">
        <f>IF('Fun Patches'!AD10="A","E","")</f>
        <v/>
      </c>
      <c r="BC59" s="169"/>
      <c r="BD59" s="168" t="str">
        <f>IF('Fun Patches'!AE10="A","E","")</f>
        <v/>
      </c>
      <c r="BE59" s="169"/>
      <c r="BF59" s="168" t="str">
        <f>IF('Fun Patches'!AF10="A","E","")</f>
        <v/>
      </c>
      <c r="BG59" s="169"/>
      <c r="BH59" s="168" t="str">
        <f>IF('Fun Patches'!AG10="A","E","")</f>
        <v/>
      </c>
      <c r="BI59" s="170"/>
    </row>
    <row r="60" spans="1:61">
      <c r="A60" s="188" t="str">
        <f>'Fun Patches'!C11</f>
        <v>&lt;List Patch Here&gt;</v>
      </c>
      <c r="B60" s="168" t="str">
        <f>IF('Fun Patches'!D11="A","E","")</f>
        <v/>
      </c>
      <c r="C60" s="169"/>
      <c r="D60" s="168" t="str">
        <f>IF('Fun Patches'!E11="A","E","")</f>
        <v/>
      </c>
      <c r="E60" s="169"/>
      <c r="F60" s="168" t="str">
        <f>IF('Fun Patches'!F11="A","E","")</f>
        <v/>
      </c>
      <c r="G60" s="169"/>
      <c r="H60" s="168" t="str">
        <f>IF('Fun Patches'!G11="A","E","")</f>
        <v/>
      </c>
      <c r="I60" s="169"/>
      <c r="J60" s="168" t="str">
        <f>IF('Fun Patches'!H11="A","E","")</f>
        <v/>
      </c>
      <c r="K60" s="169"/>
      <c r="L60" s="168" t="str">
        <f>IF('Fun Patches'!I11="A","E","")</f>
        <v/>
      </c>
      <c r="M60" s="169"/>
      <c r="N60" s="168" t="str">
        <f>IF('Fun Patches'!J11="A","E","")</f>
        <v/>
      </c>
      <c r="O60" s="169"/>
      <c r="P60" s="168" t="str">
        <f>IF('Fun Patches'!K11="A","E","")</f>
        <v/>
      </c>
      <c r="Q60" s="169"/>
      <c r="R60" s="168" t="str">
        <f>IF('Fun Patches'!L11="A","E","")</f>
        <v/>
      </c>
      <c r="S60" s="169"/>
      <c r="T60" s="168" t="str">
        <f>IF('Fun Patches'!M11="A","E","")</f>
        <v/>
      </c>
      <c r="U60" s="169"/>
      <c r="V60" s="168" t="str">
        <f>IF('Fun Patches'!N11="A","E","")</f>
        <v/>
      </c>
      <c r="W60" s="169"/>
      <c r="X60" s="168" t="str">
        <f>IF('Fun Patches'!O11="A","E","")</f>
        <v/>
      </c>
      <c r="Y60" s="169"/>
      <c r="Z60" s="168" t="str">
        <f>IF('Fun Patches'!P11="A","E","")</f>
        <v/>
      </c>
      <c r="AA60" s="169"/>
      <c r="AB60" s="168" t="str">
        <f>IF('Fun Patches'!Q11="A","E","")</f>
        <v/>
      </c>
      <c r="AC60" s="169"/>
      <c r="AD60" s="168" t="str">
        <f>IF('Fun Patches'!R11="A","E","")</f>
        <v/>
      </c>
      <c r="AE60" s="170"/>
      <c r="AF60" s="168" t="str">
        <f>IF('Fun Patches'!S11="A","E","")</f>
        <v/>
      </c>
      <c r="AG60" s="169"/>
      <c r="AH60" s="168" t="str">
        <f>IF('Fun Patches'!T11="A","E","")</f>
        <v/>
      </c>
      <c r="AI60" s="169"/>
      <c r="AJ60" s="168" t="str">
        <f>IF('Fun Patches'!U11="A","E","")</f>
        <v/>
      </c>
      <c r="AK60" s="169"/>
      <c r="AL60" s="168" t="str">
        <f>IF('Fun Patches'!V11="A","E","")</f>
        <v/>
      </c>
      <c r="AM60" s="169"/>
      <c r="AN60" s="168" t="str">
        <f>IF('Fun Patches'!W11="A","E","")</f>
        <v/>
      </c>
      <c r="AO60" s="169"/>
      <c r="AP60" s="168" t="str">
        <f>IF('Fun Patches'!X11="A","E","")</f>
        <v/>
      </c>
      <c r="AQ60" s="169"/>
      <c r="AR60" s="168" t="str">
        <f>IF('Fun Patches'!Y11="A","E","")</f>
        <v/>
      </c>
      <c r="AS60" s="169"/>
      <c r="AT60" s="168" t="str">
        <f>IF('Fun Patches'!Z11="A","E","")</f>
        <v/>
      </c>
      <c r="AU60" s="169"/>
      <c r="AV60" s="168" t="str">
        <f>IF('Fun Patches'!AA11="A","E","")</f>
        <v/>
      </c>
      <c r="AW60" s="169"/>
      <c r="AX60" s="168" t="str">
        <f>IF('Fun Patches'!AB11="A","E","")</f>
        <v/>
      </c>
      <c r="AY60" s="169"/>
      <c r="AZ60" s="168" t="str">
        <f>IF('Fun Patches'!AC11="A","E","")</f>
        <v/>
      </c>
      <c r="BA60" s="169"/>
      <c r="BB60" s="168" t="str">
        <f>IF('Fun Patches'!AD11="A","E","")</f>
        <v/>
      </c>
      <c r="BC60" s="169"/>
      <c r="BD60" s="168" t="str">
        <f>IF('Fun Patches'!AE11="A","E","")</f>
        <v/>
      </c>
      <c r="BE60" s="169"/>
      <c r="BF60" s="168" t="str">
        <f>IF('Fun Patches'!AF11="A","E","")</f>
        <v/>
      </c>
      <c r="BG60" s="169"/>
      <c r="BH60" s="168" t="str">
        <f>IF('Fun Patches'!AG11="A","E","")</f>
        <v/>
      </c>
      <c r="BI60" s="170"/>
    </row>
    <row r="61" spans="1:61">
      <c r="A61" s="188" t="str">
        <f>'Fun Patches'!C12</f>
        <v>&lt;List Patch Here&gt;</v>
      </c>
      <c r="B61" s="168" t="str">
        <f>IF('Fun Patches'!D12="A","E","")</f>
        <v/>
      </c>
      <c r="C61" s="169"/>
      <c r="D61" s="168" t="str">
        <f>IF('Fun Patches'!E12="A","E","")</f>
        <v/>
      </c>
      <c r="E61" s="169"/>
      <c r="F61" s="168" t="str">
        <f>IF('Fun Patches'!F12="A","E","")</f>
        <v/>
      </c>
      <c r="G61" s="169"/>
      <c r="H61" s="168" t="str">
        <f>IF('Fun Patches'!G12="A","E","")</f>
        <v/>
      </c>
      <c r="I61" s="169"/>
      <c r="J61" s="168" t="str">
        <f>IF('Fun Patches'!H12="A","E","")</f>
        <v/>
      </c>
      <c r="K61" s="169"/>
      <c r="L61" s="168" t="str">
        <f>IF('Fun Patches'!I12="A","E","")</f>
        <v/>
      </c>
      <c r="M61" s="169"/>
      <c r="N61" s="168" t="str">
        <f>IF('Fun Patches'!J12="A","E","")</f>
        <v/>
      </c>
      <c r="O61" s="169"/>
      <c r="P61" s="168" t="str">
        <f>IF('Fun Patches'!K12="A","E","")</f>
        <v/>
      </c>
      <c r="Q61" s="169"/>
      <c r="R61" s="168" t="str">
        <f>IF('Fun Patches'!L12="A","E","")</f>
        <v/>
      </c>
      <c r="S61" s="169"/>
      <c r="T61" s="168" t="str">
        <f>IF('Fun Patches'!M12="A","E","")</f>
        <v/>
      </c>
      <c r="U61" s="169"/>
      <c r="V61" s="168" t="str">
        <f>IF('Fun Patches'!N12="A","E","")</f>
        <v/>
      </c>
      <c r="W61" s="169"/>
      <c r="X61" s="168" t="str">
        <f>IF('Fun Patches'!O12="A","E","")</f>
        <v/>
      </c>
      <c r="Y61" s="169"/>
      <c r="Z61" s="168" t="str">
        <f>IF('Fun Patches'!P12="A","E","")</f>
        <v/>
      </c>
      <c r="AA61" s="169"/>
      <c r="AB61" s="168" t="str">
        <f>IF('Fun Patches'!Q12="A","E","")</f>
        <v/>
      </c>
      <c r="AC61" s="169"/>
      <c r="AD61" s="168" t="str">
        <f>IF('Fun Patches'!R12="A","E","")</f>
        <v/>
      </c>
      <c r="AE61" s="170"/>
      <c r="AF61" s="168" t="str">
        <f>IF('Fun Patches'!S12="A","E","")</f>
        <v/>
      </c>
      <c r="AG61" s="169"/>
      <c r="AH61" s="168" t="str">
        <f>IF('Fun Patches'!T12="A","E","")</f>
        <v/>
      </c>
      <c r="AI61" s="169"/>
      <c r="AJ61" s="168" t="str">
        <f>IF('Fun Patches'!U12="A","E","")</f>
        <v/>
      </c>
      <c r="AK61" s="169"/>
      <c r="AL61" s="168" t="str">
        <f>IF('Fun Patches'!V12="A","E","")</f>
        <v/>
      </c>
      <c r="AM61" s="169"/>
      <c r="AN61" s="168" t="str">
        <f>IF('Fun Patches'!W12="A","E","")</f>
        <v/>
      </c>
      <c r="AO61" s="169"/>
      <c r="AP61" s="168" t="str">
        <f>IF('Fun Patches'!X12="A","E","")</f>
        <v/>
      </c>
      <c r="AQ61" s="169"/>
      <c r="AR61" s="168" t="str">
        <f>IF('Fun Patches'!Y12="A","E","")</f>
        <v/>
      </c>
      <c r="AS61" s="169"/>
      <c r="AT61" s="168" t="str">
        <f>IF('Fun Patches'!Z12="A","E","")</f>
        <v/>
      </c>
      <c r="AU61" s="169"/>
      <c r="AV61" s="168" t="str">
        <f>IF('Fun Patches'!AA12="A","E","")</f>
        <v/>
      </c>
      <c r="AW61" s="169"/>
      <c r="AX61" s="168" t="str">
        <f>IF('Fun Patches'!AB12="A","E","")</f>
        <v/>
      </c>
      <c r="AY61" s="169"/>
      <c r="AZ61" s="168" t="str">
        <f>IF('Fun Patches'!AC12="A","E","")</f>
        <v/>
      </c>
      <c r="BA61" s="169"/>
      <c r="BB61" s="168" t="str">
        <f>IF('Fun Patches'!AD12="A","E","")</f>
        <v/>
      </c>
      <c r="BC61" s="169"/>
      <c r="BD61" s="168" t="str">
        <f>IF('Fun Patches'!AE12="A","E","")</f>
        <v/>
      </c>
      <c r="BE61" s="169"/>
      <c r="BF61" s="168" t="str">
        <f>IF('Fun Patches'!AF12="A","E","")</f>
        <v/>
      </c>
      <c r="BG61" s="169"/>
      <c r="BH61" s="168" t="str">
        <f>IF('Fun Patches'!AG12="A","E","")</f>
        <v/>
      </c>
      <c r="BI61" s="170"/>
    </row>
    <row r="62" spans="1:61">
      <c r="A62" s="188" t="str">
        <f>'Fun Patches'!C13</f>
        <v>&lt;List Patch Here&gt;</v>
      </c>
      <c r="B62" s="168" t="str">
        <f>IF('Fun Patches'!D13="A","E","")</f>
        <v/>
      </c>
      <c r="C62" s="169"/>
      <c r="D62" s="168" t="str">
        <f>IF('Fun Patches'!E13="A","E","")</f>
        <v/>
      </c>
      <c r="E62" s="169"/>
      <c r="F62" s="168" t="str">
        <f>IF('Fun Patches'!F13="A","E","")</f>
        <v/>
      </c>
      <c r="G62" s="169"/>
      <c r="H62" s="168" t="str">
        <f>IF('Fun Patches'!G13="A","E","")</f>
        <v/>
      </c>
      <c r="I62" s="169"/>
      <c r="J62" s="168" t="str">
        <f>IF('Fun Patches'!H13="A","E","")</f>
        <v/>
      </c>
      <c r="K62" s="169"/>
      <c r="L62" s="168" t="str">
        <f>IF('Fun Patches'!I13="A","E","")</f>
        <v/>
      </c>
      <c r="M62" s="169"/>
      <c r="N62" s="168" t="str">
        <f>IF('Fun Patches'!J13="A","E","")</f>
        <v/>
      </c>
      <c r="O62" s="169"/>
      <c r="P62" s="168" t="str">
        <f>IF('Fun Patches'!K13="A","E","")</f>
        <v/>
      </c>
      <c r="Q62" s="169"/>
      <c r="R62" s="168" t="str">
        <f>IF('Fun Patches'!L13="A","E","")</f>
        <v/>
      </c>
      <c r="S62" s="169"/>
      <c r="T62" s="168" t="str">
        <f>IF('Fun Patches'!M13="A","E","")</f>
        <v/>
      </c>
      <c r="U62" s="169"/>
      <c r="V62" s="168" t="str">
        <f>IF('Fun Patches'!N13="A","E","")</f>
        <v/>
      </c>
      <c r="W62" s="169"/>
      <c r="X62" s="168" t="str">
        <f>IF('Fun Patches'!O13="A","E","")</f>
        <v/>
      </c>
      <c r="Y62" s="169"/>
      <c r="Z62" s="168" t="str">
        <f>IF('Fun Patches'!P13="A","E","")</f>
        <v/>
      </c>
      <c r="AA62" s="169"/>
      <c r="AB62" s="168" t="str">
        <f>IF('Fun Patches'!Q13="A","E","")</f>
        <v/>
      </c>
      <c r="AC62" s="169"/>
      <c r="AD62" s="168" t="str">
        <f>IF('Fun Patches'!R13="A","E","")</f>
        <v/>
      </c>
      <c r="AE62" s="170"/>
      <c r="AF62" s="168" t="str">
        <f>IF('Fun Patches'!S13="A","E","")</f>
        <v/>
      </c>
      <c r="AG62" s="169"/>
      <c r="AH62" s="168" t="str">
        <f>IF('Fun Patches'!T13="A","E","")</f>
        <v/>
      </c>
      <c r="AI62" s="169"/>
      <c r="AJ62" s="168" t="str">
        <f>IF('Fun Patches'!U13="A","E","")</f>
        <v/>
      </c>
      <c r="AK62" s="169"/>
      <c r="AL62" s="168" t="str">
        <f>IF('Fun Patches'!V13="A","E","")</f>
        <v/>
      </c>
      <c r="AM62" s="169"/>
      <c r="AN62" s="168" t="str">
        <f>IF('Fun Patches'!W13="A","E","")</f>
        <v/>
      </c>
      <c r="AO62" s="169"/>
      <c r="AP62" s="168" t="str">
        <f>IF('Fun Patches'!X13="A","E","")</f>
        <v/>
      </c>
      <c r="AQ62" s="169"/>
      <c r="AR62" s="168" t="str">
        <f>IF('Fun Patches'!Y13="A","E","")</f>
        <v/>
      </c>
      <c r="AS62" s="169"/>
      <c r="AT62" s="168" t="str">
        <f>IF('Fun Patches'!Z13="A","E","")</f>
        <v/>
      </c>
      <c r="AU62" s="169"/>
      <c r="AV62" s="168" t="str">
        <f>IF('Fun Patches'!AA13="A","E","")</f>
        <v/>
      </c>
      <c r="AW62" s="169"/>
      <c r="AX62" s="168" t="str">
        <f>IF('Fun Patches'!AB13="A","E","")</f>
        <v/>
      </c>
      <c r="AY62" s="169"/>
      <c r="AZ62" s="168" t="str">
        <f>IF('Fun Patches'!AC13="A","E","")</f>
        <v/>
      </c>
      <c r="BA62" s="169"/>
      <c r="BB62" s="168" t="str">
        <f>IF('Fun Patches'!AD13="A","E","")</f>
        <v/>
      </c>
      <c r="BC62" s="169"/>
      <c r="BD62" s="168" t="str">
        <f>IF('Fun Patches'!AE13="A","E","")</f>
        <v/>
      </c>
      <c r="BE62" s="169"/>
      <c r="BF62" s="168" t="str">
        <f>IF('Fun Patches'!AF13="A","E","")</f>
        <v/>
      </c>
      <c r="BG62" s="169"/>
      <c r="BH62" s="168" t="str">
        <f>IF('Fun Patches'!AG13="A","E","")</f>
        <v/>
      </c>
      <c r="BI62" s="170"/>
    </row>
    <row r="63" spans="1:61">
      <c r="A63" s="188" t="str">
        <f>'Fun Patches'!C14</f>
        <v>&lt;List Patch Here&gt;</v>
      </c>
      <c r="B63" s="168" t="str">
        <f>IF('Fun Patches'!D14="A","E","")</f>
        <v/>
      </c>
      <c r="C63" s="169"/>
      <c r="D63" s="168" t="str">
        <f>IF('Fun Patches'!E14="A","E","")</f>
        <v/>
      </c>
      <c r="E63" s="169"/>
      <c r="F63" s="168" t="str">
        <f>IF('Fun Patches'!F14="A","E","")</f>
        <v/>
      </c>
      <c r="G63" s="169"/>
      <c r="H63" s="168" t="str">
        <f>IF('Fun Patches'!G14="A","E","")</f>
        <v/>
      </c>
      <c r="I63" s="169"/>
      <c r="J63" s="168" t="str">
        <f>IF('Fun Patches'!H14="A","E","")</f>
        <v/>
      </c>
      <c r="K63" s="169"/>
      <c r="L63" s="168" t="str">
        <f>IF('Fun Patches'!I14="A","E","")</f>
        <v/>
      </c>
      <c r="M63" s="169"/>
      <c r="N63" s="168" t="str">
        <f>IF('Fun Patches'!J14="A","E","")</f>
        <v/>
      </c>
      <c r="O63" s="169"/>
      <c r="P63" s="168" t="str">
        <f>IF('Fun Patches'!K14="A","E","")</f>
        <v/>
      </c>
      <c r="Q63" s="169"/>
      <c r="R63" s="168" t="str">
        <f>IF('Fun Patches'!L14="A","E","")</f>
        <v/>
      </c>
      <c r="S63" s="169"/>
      <c r="T63" s="168" t="str">
        <f>IF('Fun Patches'!M14="A","E","")</f>
        <v/>
      </c>
      <c r="U63" s="169"/>
      <c r="V63" s="168" t="str">
        <f>IF('Fun Patches'!N14="A","E","")</f>
        <v/>
      </c>
      <c r="W63" s="169"/>
      <c r="X63" s="168" t="str">
        <f>IF('Fun Patches'!O14="A","E","")</f>
        <v/>
      </c>
      <c r="Y63" s="169"/>
      <c r="Z63" s="168" t="str">
        <f>IF('Fun Patches'!P14="A","E","")</f>
        <v/>
      </c>
      <c r="AA63" s="169"/>
      <c r="AB63" s="168" t="str">
        <f>IF('Fun Patches'!Q14="A","E","")</f>
        <v/>
      </c>
      <c r="AC63" s="169"/>
      <c r="AD63" s="168" t="str">
        <f>IF('Fun Patches'!R14="A","E","")</f>
        <v/>
      </c>
      <c r="AE63" s="170"/>
      <c r="AF63" s="168" t="str">
        <f>IF('Fun Patches'!S14="A","E","")</f>
        <v/>
      </c>
      <c r="AG63" s="169"/>
      <c r="AH63" s="168" t="str">
        <f>IF('Fun Patches'!T14="A","E","")</f>
        <v/>
      </c>
      <c r="AI63" s="169"/>
      <c r="AJ63" s="168" t="str">
        <f>IF('Fun Patches'!U14="A","E","")</f>
        <v/>
      </c>
      <c r="AK63" s="169"/>
      <c r="AL63" s="168" t="str">
        <f>IF('Fun Patches'!V14="A","E","")</f>
        <v/>
      </c>
      <c r="AM63" s="169"/>
      <c r="AN63" s="168" t="str">
        <f>IF('Fun Patches'!W14="A","E","")</f>
        <v/>
      </c>
      <c r="AO63" s="169"/>
      <c r="AP63" s="168" t="str">
        <f>IF('Fun Patches'!X14="A","E","")</f>
        <v/>
      </c>
      <c r="AQ63" s="169"/>
      <c r="AR63" s="168" t="str">
        <f>IF('Fun Patches'!Y14="A","E","")</f>
        <v/>
      </c>
      <c r="AS63" s="169"/>
      <c r="AT63" s="168" t="str">
        <f>IF('Fun Patches'!Z14="A","E","")</f>
        <v/>
      </c>
      <c r="AU63" s="169"/>
      <c r="AV63" s="168" t="str">
        <f>IF('Fun Patches'!AA14="A","E","")</f>
        <v/>
      </c>
      <c r="AW63" s="169"/>
      <c r="AX63" s="168" t="str">
        <f>IF('Fun Patches'!AB14="A","E","")</f>
        <v/>
      </c>
      <c r="AY63" s="169"/>
      <c r="AZ63" s="168" t="str">
        <f>IF('Fun Patches'!AC14="A","E","")</f>
        <v/>
      </c>
      <c r="BA63" s="169"/>
      <c r="BB63" s="168" t="str">
        <f>IF('Fun Patches'!AD14="A","E","")</f>
        <v/>
      </c>
      <c r="BC63" s="169"/>
      <c r="BD63" s="168" t="str">
        <f>IF('Fun Patches'!AE14="A","E","")</f>
        <v/>
      </c>
      <c r="BE63" s="169"/>
      <c r="BF63" s="168" t="str">
        <f>IF('Fun Patches'!AF14="A","E","")</f>
        <v/>
      </c>
      <c r="BG63" s="169"/>
      <c r="BH63" s="168" t="str">
        <f>IF('Fun Patches'!AG14="A","E","")</f>
        <v/>
      </c>
      <c r="BI63" s="170"/>
    </row>
    <row r="64" spans="1:61">
      <c r="A64" s="188" t="str">
        <f>'Fun Patches'!C15</f>
        <v>&lt;List Patch Here&gt;</v>
      </c>
      <c r="B64" s="168" t="str">
        <f>IF('Fun Patches'!D15="A","E","")</f>
        <v/>
      </c>
      <c r="C64" s="169"/>
      <c r="D64" s="168" t="str">
        <f>IF('Fun Patches'!E15="A","E","")</f>
        <v/>
      </c>
      <c r="E64" s="169"/>
      <c r="F64" s="168" t="str">
        <f>IF('Fun Patches'!F15="A","E","")</f>
        <v/>
      </c>
      <c r="G64" s="169"/>
      <c r="H64" s="168" t="str">
        <f>IF('Fun Patches'!G15="A","E","")</f>
        <v/>
      </c>
      <c r="I64" s="169"/>
      <c r="J64" s="168" t="str">
        <f>IF('Fun Patches'!H15="A","E","")</f>
        <v/>
      </c>
      <c r="K64" s="169"/>
      <c r="L64" s="168" t="str">
        <f>IF('Fun Patches'!I15="A","E","")</f>
        <v/>
      </c>
      <c r="M64" s="169"/>
      <c r="N64" s="168" t="str">
        <f>IF('Fun Patches'!J15="A","E","")</f>
        <v/>
      </c>
      <c r="O64" s="169"/>
      <c r="P64" s="168" t="str">
        <f>IF('Fun Patches'!K15="A","E","")</f>
        <v/>
      </c>
      <c r="Q64" s="169"/>
      <c r="R64" s="168" t="str">
        <f>IF('Fun Patches'!L15="A","E","")</f>
        <v/>
      </c>
      <c r="S64" s="169"/>
      <c r="T64" s="168" t="str">
        <f>IF('Fun Patches'!M15="A","E","")</f>
        <v/>
      </c>
      <c r="U64" s="169"/>
      <c r="V64" s="168" t="str">
        <f>IF('Fun Patches'!N15="A","E","")</f>
        <v/>
      </c>
      <c r="W64" s="169"/>
      <c r="X64" s="168" t="str">
        <f>IF('Fun Patches'!O15="A","E","")</f>
        <v/>
      </c>
      <c r="Y64" s="169"/>
      <c r="Z64" s="168" t="str">
        <f>IF('Fun Patches'!P15="A","E","")</f>
        <v/>
      </c>
      <c r="AA64" s="169"/>
      <c r="AB64" s="168" t="str">
        <f>IF('Fun Patches'!Q15="A","E","")</f>
        <v/>
      </c>
      <c r="AC64" s="169"/>
      <c r="AD64" s="168" t="str">
        <f>IF('Fun Patches'!R15="A","E","")</f>
        <v/>
      </c>
      <c r="AE64" s="170"/>
      <c r="AF64" s="168" t="str">
        <f>IF('Fun Patches'!S15="A","E","")</f>
        <v/>
      </c>
      <c r="AG64" s="169"/>
      <c r="AH64" s="168" t="str">
        <f>IF('Fun Patches'!T15="A","E","")</f>
        <v/>
      </c>
      <c r="AI64" s="169"/>
      <c r="AJ64" s="168" t="str">
        <f>IF('Fun Patches'!U15="A","E","")</f>
        <v/>
      </c>
      <c r="AK64" s="169"/>
      <c r="AL64" s="168" t="str">
        <f>IF('Fun Patches'!V15="A","E","")</f>
        <v/>
      </c>
      <c r="AM64" s="169"/>
      <c r="AN64" s="168" t="str">
        <f>IF('Fun Patches'!W15="A","E","")</f>
        <v/>
      </c>
      <c r="AO64" s="169"/>
      <c r="AP64" s="168" t="str">
        <f>IF('Fun Patches'!X15="A","E","")</f>
        <v/>
      </c>
      <c r="AQ64" s="169"/>
      <c r="AR64" s="168" t="str">
        <f>IF('Fun Patches'!Y15="A","E","")</f>
        <v/>
      </c>
      <c r="AS64" s="169"/>
      <c r="AT64" s="168" t="str">
        <f>IF('Fun Patches'!Z15="A","E","")</f>
        <v/>
      </c>
      <c r="AU64" s="169"/>
      <c r="AV64" s="168" t="str">
        <f>IF('Fun Patches'!AA15="A","E","")</f>
        <v/>
      </c>
      <c r="AW64" s="169"/>
      <c r="AX64" s="168" t="str">
        <f>IF('Fun Patches'!AB15="A","E","")</f>
        <v/>
      </c>
      <c r="AY64" s="169"/>
      <c r="AZ64" s="168" t="str">
        <f>IF('Fun Patches'!AC15="A","E","")</f>
        <v/>
      </c>
      <c r="BA64" s="169"/>
      <c r="BB64" s="168" t="str">
        <f>IF('Fun Patches'!AD15="A","E","")</f>
        <v/>
      </c>
      <c r="BC64" s="169"/>
      <c r="BD64" s="168" t="str">
        <f>IF('Fun Patches'!AE15="A","E","")</f>
        <v/>
      </c>
      <c r="BE64" s="169"/>
      <c r="BF64" s="168" t="str">
        <f>IF('Fun Patches'!AF15="A","E","")</f>
        <v/>
      </c>
      <c r="BG64" s="169"/>
      <c r="BH64" s="168" t="str">
        <f>IF('Fun Patches'!AG15="A","E","")</f>
        <v/>
      </c>
      <c r="BI64" s="170"/>
    </row>
    <row r="65" spans="1:61">
      <c r="A65" s="188" t="str">
        <f>'Fun Patches'!C16</f>
        <v>&lt;List Patch Here&gt;</v>
      </c>
      <c r="B65" s="168" t="str">
        <f>IF('Fun Patches'!D16="A","E","")</f>
        <v/>
      </c>
      <c r="C65" s="169"/>
      <c r="D65" s="168" t="str">
        <f>IF('Fun Patches'!E16="A","E","")</f>
        <v/>
      </c>
      <c r="E65" s="169"/>
      <c r="F65" s="168" t="str">
        <f>IF('Fun Patches'!F16="A","E","")</f>
        <v/>
      </c>
      <c r="G65" s="169"/>
      <c r="H65" s="168" t="str">
        <f>IF('Fun Patches'!G16="A","E","")</f>
        <v/>
      </c>
      <c r="I65" s="169"/>
      <c r="J65" s="168" t="str">
        <f>IF('Fun Patches'!H16="A","E","")</f>
        <v/>
      </c>
      <c r="K65" s="169"/>
      <c r="L65" s="168" t="str">
        <f>IF('Fun Patches'!I16="A","E","")</f>
        <v/>
      </c>
      <c r="M65" s="169"/>
      <c r="N65" s="168" t="str">
        <f>IF('Fun Patches'!J16="A","E","")</f>
        <v/>
      </c>
      <c r="O65" s="169"/>
      <c r="P65" s="168" t="str">
        <f>IF('Fun Patches'!K16="A","E","")</f>
        <v/>
      </c>
      <c r="Q65" s="169"/>
      <c r="R65" s="168" t="str">
        <f>IF('Fun Patches'!L16="A","E","")</f>
        <v/>
      </c>
      <c r="S65" s="169"/>
      <c r="T65" s="168" t="str">
        <f>IF('Fun Patches'!M16="A","E","")</f>
        <v/>
      </c>
      <c r="U65" s="169"/>
      <c r="V65" s="168" t="str">
        <f>IF('Fun Patches'!N16="A","E","")</f>
        <v/>
      </c>
      <c r="W65" s="169"/>
      <c r="X65" s="168" t="str">
        <f>IF('Fun Patches'!O16="A","E","")</f>
        <v/>
      </c>
      <c r="Y65" s="169"/>
      <c r="Z65" s="168" t="str">
        <f>IF('Fun Patches'!P16="A","E","")</f>
        <v/>
      </c>
      <c r="AA65" s="169"/>
      <c r="AB65" s="168" t="str">
        <f>IF('Fun Patches'!Q16="A","E","")</f>
        <v/>
      </c>
      <c r="AC65" s="169"/>
      <c r="AD65" s="168" t="str">
        <f>IF('Fun Patches'!R16="A","E","")</f>
        <v/>
      </c>
      <c r="AE65" s="170"/>
      <c r="AF65" s="168" t="str">
        <f>IF('Fun Patches'!S16="A","E","")</f>
        <v/>
      </c>
      <c r="AG65" s="169"/>
      <c r="AH65" s="168" t="str">
        <f>IF('Fun Patches'!T16="A","E","")</f>
        <v/>
      </c>
      <c r="AI65" s="169"/>
      <c r="AJ65" s="168" t="str">
        <f>IF('Fun Patches'!U16="A","E","")</f>
        <v/>
      </c>
      <c r="AK65" s="169"/>
      <c r="AL65" s="168" t="str">
        <f>IF('Fun Patches'!V16="A","E","")</f>
        <v/>
      </c>
      <c r="AM65" s="169"/>
      <c r="AN65" s="168" t="str">
        <f>IF('Fun Patches'!W16="A","E","")</f>
        <v/>
      </c>
      <c r="AO65" s="169"/>
      <c r="AP65" s="168" t="str">
        <f>IF('Fun Patches'!X16="A","E","")</f>
        <v/>
      </c>
      <c r="AQ65" s="169"/>
      <c r="AR65" s="168" t="str">
        <f>IF('Fun Patches'!Y16="A","E","")</f>
        <v/>
      </c>
      <c r="AS65" s="169"/>
      <c r="AT65" s="168" t="str">
        <f>IF('Fun Patches'!Z16="A","E","")</f>
        <v/>
      </c>
      <c r="AU65" s="169"/>
      <c r="AV65" s="168" t="str">
        <f>IF('Fun Patches'!AA16="A","E","")</f>
        <v/>
      </c>
      <c r="AW65" s="169"/>
      <c r="AX65" s="168" t="str">
        <f>IF('Fun Patches'!AB16="A","E","")</f>
        <v/>
      </c>
      <c r="AY65" s="169"/>
      <c r="AZ65" s="168" t="str">
        <f>IF('Fun Patches'!AC16="A","E","")</f>
        <v/>
      </c>
      <c r="BA65" s="169"/>
      <c r="BB65" s="168" t="str">
        <f>IF('Fun Patches'!AD16="A","E","")</f>
        <v/>
      </c>
      <c r="BC65" s="169"/>
      <c r="BD65" s="168" t="str">
        <f>IF('Fun Patches'!AE16="A","E","")</f>
        <v/>
      </c>
      <c r="BE65" s="169"/>
      <c r="BF65" s="168" t="str">
        <f>IF('Fun Patches'!AF16="A","E","")</f>
        <v/>
      </c>
      <c r="BG65" s="169"/>
      <c r="BH65" s="168" t="str">
        <f>IF('Fun Patches'!AG16="A","E","")</f>
        <v/>
      </c>
      <c r="BI65" s="170"/>
    </row>
    <row r="66" spans="1:61">
      <c r="A66" s="188" t="str">
        <f>'Fun Patches'!C17</f>
        <v>&lt;List Patch Here&gt;</v>
      </c>
      <c r="B66" s="168" t="str">
        <f>IF('Fun Patches'!D17="A","E","")</f>
        <v/>
      </c>
      <c r="C66" s="169"/>
      <c r="D66" s="168" t="str">
        <f>IF('Fun Patches'!E17="A","E","")</f>
        <v/>
      </c>
      <c r="E66" s="169"/>
      <c r="F66" s="168" t="str">
        <f>IF('Fun Patches'!F17="A","E","")</f>
        <v/>
      </c>
      <c r="G66" s="169"/>
      <c r="H66" s="168" t="str">
        <f>IF('Fun Patches'!G17="A","E","")</f>
        <v/>
      </c>
      <c r="I66" s="169"/>
      <c r="J66" s="168" t="str">
        <f>IF('Fun Patches'!H17="A","E","")</f>
        <v/>
      </c>
      <c r="K66" s="169"/>
      <c r="L66" s="168" t="str">
        <f>IF('Fun Patches'!I17="A","E","")</f>
        <v/>
      </c>
      <c r="M66" s="169"/>
      <c r="N66" s="168" t="str">
        <f>IF('Fun Patches'!J17="A","E","")</f>
        <v/>
      </c>
      <c r="O66" s="169"/>
      <c r="P66" s="168" t="str">
        <f>IF('Fun Patches'!K17="A","E","")</f>
        <v/>
      </c>
      <c r="Q66" s="169"/>
      <c r="R66" s="168" t="str">
        <f>IF('Fun Patches'!L17="A","E","")</f>
        <v/>
      </c>
      <c r="S66" s="169"/>
      <c r="T66" s="168" t="str">
        <f>IF('Fun Patches'!M17="A","E","")</f>
        <v/>
      </c>
      <c r="U66" s="169"/>
      <c r="V66" s="168" t="str">
        <f>IF('Fun Patches'!N17="A","E","")</f>
        <v/>
      </c>
      <c r="W66" s="169"/>
      <c r="X66" s="168" t="str">
        <f>IF('Fun Patches'!O17="A","E","")</f>
        <v/>
      </c>
      <c r="Y66" s="169"/>
      <c r="Z66" s="168" t="str">
        <f>IF('Fun Patches'!P17="A","E","")</f>
        <v/>
      </c>
      <c r="AA66" s="169"/>
      <c r="AB66" s="168" t="str">
        <f>IF('Fun Patches'!Q17="A","E","")</f>
        <v/>
      </c>
      <c r="AC66" s="169"/>
      <c r="AD66" s="168" t="str">
        <f>IF('Fun Patches'!R17="A","E","")</f>
        <v/>
      </c>
      <c r="AE66" s="170"/>
      <c r="AF66" s="168" t="str">
        <f>IF('Fun Patches'!S17="A","E","")</f>
        <v/>
      </c>
      <c r="AG66" s="169"/>
      <c r="AH66" s="168" t="str">
        <f>IF('Fun Patches'!T17="A","E","")</f>
        <v/>
      </c>
      <c r="AI66" s="169"/>
      <c r="AJ66" s="168" t="str">
        <f>IF('Fun Patches'!U17="A","E","")</f>
        <v/>
      </c>
      <c r="AK66" s="169"/>
      <c r="AL66" s="168" t="str">
        <f>IF('Fun Patches'!V17="A","E","")</f>
        <v/>
      </c>
      <c r="AM66" s="169"/>
      <c r="AN66" s="168" t="str">
        <f>IF('Fun Patches'!W17="A","E","")</f>
        <v/>
      </c>
      <c r="AO66" s="169"/>
      <c r="AP66" s="168" t="str">
        <f>IF('Fun Patches'!X17="A","E","")</f>
        <v/>
      </c>
      <c r="AQ66" s="169"/>
      <c r="AR66" s="168" t="str">
        <f>IF('Fun Patches'!Y17="A","E","")</f>
        <v/>
      </c>
      <c r="AS66" s="169"/>
      <c r="AT66" s="168" t="str">
        <f>IF('Fun Patches'!Z17="A","E","")</f>
        <v/>
      </c>
      <c r="AU66" s="169"/>
      <c r="AV66" s="168" t="str">
        <f>IF('Fun Patches'!AA17="A","E","")</f>
        <v/>
      </c>
      <c r="AW66" s="169"/>
      <c r="AX66" s="168" t="str">
        <f>IF('Fun Patches'!AB17="A","E","")</f>
        <v/>
      </c>
      <c r="AY66" s="169"/>
      <c r="AZ66" s="168" t="str">
        <f>IF('Fun Patches'!AC17="A","E","")</f>
        <v/>
      </c>
      <c r="BA66" s="169"/>
      <c r="BB66" s="168" t="str">
        <f>IF('Fun Patches'!AD17="A","E","")</f>
        <v/>
      </c>
      <c r="BC66" s="169"/>
      <c r="BD66" s="168" t="str">
        <f>IF('Fun Patches'!AE17="A","E","")</f>
        <v/>
      </c>
      <c r="BE66" s="169"/>
      <c r="BF66" s="168" t="str">
        <f>IF('Fun Patches'!AF17="A","E","")</f>
        <v/>
      </c>
      <c r="BG66" s="169"/>
      <c r="BH66" s="168" t="str">
        <f>IF('Fun Patches'!AG17="A","E","")</f>
        <v/>
      </c>
      <c r="BI66" s="170"/>
    </row>
    <row r="67" spans="1:61">
      <c r="A67" s="188" t="str">
        <f>'Fun Patches'!C18</f>
        <v>&lt;List Patch Here&gt;</v>
      </c>
      <c r="B67" s="168" t="str">
        <f>IF('Fun Patches'!D18="A","E","")</f>
        <v/>
      </c>
      <c r="C67" s="169"/>
      <c r="D67" s="168" t="str">
        <f>IF('Fun Patches'!E18="A","E","")</f>
        <v/>
      </c>
      <c r="E67" s="169"/>
      <c r="F67" s="168" t="str">
        <f>IF('Fun Patches'!F18="A","E","")</f>
        <v/>
      </c>
      <c r="G67" s="169"/>
      <c r="H67" s="168" t="str">
        <f>IF('Fun Patches'!G18="A","E","")</f>
        <v/>
      </c>
      <c r="I67" s="169"/>
      <c r="J67" s="168" t="str">
        <f>IF('Fun Patches'!H18="A","E","")</f>
        <v/>
      </c>
      <c r="K67" s="169"/>
      <c r="L67" s="168" t="str">
        <f>IF('Fun Patches'!I18="A","E","")</f>
        <v/>
      </c>
      <c r="M67" s="169"/>
      <c r="N67" s="168" t="str">
        <f>IF('Fun Patches'!J18="A","E","")</f>
        <v/>
      </c>
      <c r="O67" s="169"/>
      <c r="P67" s="168" t="str">
        <f>IF('Fun Patches'!K18="A","E","")</f>
        <v/>
      </c>
      <c r="Q67" s="169"/>
      <c r="R67" s="168" t="str">
        <f>IF('Fun Patches'!L18="A","E","")</f>
        <v/>
      </c>
      <c r="S67" s="169"/>
      <c r="T67" s="168" t="str">
        <f>IF('Fun Patches'!M18="A","E","")</f>
        <v/>
      </c>
      <c r="U67" s="169"/>
      <c r="V67" s="168" t="str">
        <f>IF('Fun Patches'!N18="A","E","")</f>
        <v/>
      </c>
      <c r="W67" s="169"/>
      <c r="X67" s="168" t="str">
        <f>IF('Fun Patches'!O18="A","E","")</f>
        <v/>
      </c>
      <c r="Y67" s="169"/>
      <c r="Z67" s="168" t="str">
        <f>IF('Fun Patches'!P18="A","E","")</f>
        <v/>
      </c>
      <c r="AA67" s="169"/>
      <c r="AB67" s="168" t="str">
        <f>IF('Fun Patches'!Q18="A","E","")</f>
        <v/>
      </c>
      <c r="AC67" s="169"/>
      <c r="AD67" s="168" t="str">
        <f>IF('Fun Patches'!R18="A","E","")</f>
        <v/>
      </c>
      <c r="AE67" s="170"/>
      <c r="AF67" s="168" t="str">
        <f>IF('Fun Patches'!S18="A","E","")</f>
        <v/>
      </c>
      <c r="AG67" s="169"/>
      <c r="AH67" s="168" t="str">
        <f>IF('Fun Patches'!T18="A","E","")</f>
        <v/>
      </c>
      <c r="AI67" s="169"/>
      <c r="AJ67" s="168" t="str">
        <f>IF('Fun Patches'!U18="A","E","")</f>
        <v/>
      </c>
      <c r="AK67" s="169"/>
      <c r="AL67" s="168" t="str">
        <f>IF('Fun Patches'!V18="A","E","")</f>
        <v/>
      </c>
      <c r="AM67" s="169"/>
      <c r="AN67" s="168" t="str">
        <f>IF('Fun Patches'!W18="A","E","")</f>
        <v/>
      </c>
      <c r="AO67" s="169"/>
      <c r="AP67" s="168" t="str">
        <f>IF('Fun Patches'!X18="A","E","")</f>
        <v/>
      </c>
      <c r="AQ67" s="169"/>
      <c r="AR67" s="168" t="str">
        <f>IF('Fun Patches'!Y18="A","E","")</f>
        <v/>
      </c>
      <c r="AS67" s="169"/>
      <c r="AT67" s="168" t="str">
        <f>IF('Fun Patches'!Z18="A","E","")</f>
        <v/>
      </c>
      <c r="AU67" s="169"/>
      <c r="AV67" s="168" t="str">
        <f>IF('Fun Patches'!AA18="A","E","")</f>
        <v/>
      </c>
      <c r="AW67" s="169"/>
      <c r="AX67" s="168" t="str">
        <f>IF('Fun Patches'!AB18="A","E","")</f>
        <v/>
      </c>
      <c r="AY67" s="169"/>
      <c r="AZ67" s="168" t="str">
        <f>IF('Fun Patches'!AC18="A","E","")</f>
        <v/>
      </c>
      <c r="BA67" s="169"/>
      <c r="BB67" s="168" t="str">
        <f>IF('Fun Patches'!AD18="A","E","")</f>
        <v/>
      </c>
      <c r="BC67" s="169"/>
      <c r="BD67" s="168" t="str">
        <f>IF('Fun Patches'!AE18="A","E","")</f>
        <v/>
      </c>
      <c r="BE67" s="169"/>
      <c r="BF67" s="168" t="str">
        <f>IF('Fun Patches'!AF18="A","E","")</f>
        <v/>
      </c>
      <c r="BG67" s="169"/>
      <c r="BH67" s="168" t="str">
        <f>IF('Fun Patches'!AG18="A","E","")</f>
        <v/>
      </c>
      <c r="BI67" s="170"/>
    </row>
    <row r="68" spans="1:61">
      <c r="A68" s="188" t="str">
        <f>'Fun Patches'!C19</f>
        <v>&lt;List Patch Here&gt;</v>
      </c>
      <c r="B68" s="168" t="str">
        <f>IF('Fun Patches'!D19="A","E","")</f>
        <v/>
      </c>
      <c r="C68" s="169"/>
      <c r="D68" s="168" t="str">
        <f>IF('Fun Patches'!E19="A","E","")</f>
        <v/>
      </c>
      <c r="E68" s="169"/>
      <c r="F68" s="168" t="str">
        <f>IF('Fun Patches'!F19="A","E","")</f>
        <v/>
      </c>
      <c r="G68" s="169"/>
      <c r="H68" s="168" t="str">
        <f>IF('Fun Patches'!G19="A","E","")</f>
        <v/>
      </c>
      <c r="I68" s="169"/>
      <c r="J68" s="168" t="str">
        <f>IF('Fun Patches'!H19="A","E","")</f>
        <v/>
      </c>
      <c r="K68" s="169"/>
      <c r="L68" s="168" t="str">
        <f>IF('Fun Patches'!I19="A","E","")</f>
        <v/>
      </c>
      <c r="M68" s="169"/>
      <c r="N68" s="168" t="str">
        <f>IF('Fun Patches'!J19="A","E","")</f>
        <v/>
      </c>
      <c r="O68" s="169"/>
      <c r="P68" s="168" t="str">
        <f>IF('Fun Patches'!K19="A","E","")</f>
        <v/>
      </c>
      <c r="Q68" s="169"/>
      <c r="R68" s="168" t="str">
        <f>IF('Fun Patches'!L19="A","E","")</f>
        <v/>
      </c>
      <c r="S68" s="169"/>
      <c r="T68" s="168" t="str">
        <f>IF('Fun Patches'!M19="A","E","")</f>
        <v/>
      </c>
      <c r="U68" s="169"/>
      <c r="V68" s="168" t="str">
        <f>IF('Fun Patches'!N19="A","E","")</f>
        <v/>
      </c>
      <c r="W68" s="169"/>
      <c r="X68" s="168" t="str">
        <f>IF('Fun Patches'!O19="A","E","")</f>
        <v/>
      </c>
      <c r="Y68" s="169"/>
      <c r="Z68" s="168" t="str">
        <f>IF('Fun Patches'!P19="A","E","")</f>
        <v/>
      </c>
      <c r="AA68" s="169"/>
      <c r="AB68" s="168" t="str">
        <f>IF('Fun Patches'!Q19="A","E","")</f>
        <v/>
      </c>
      <c r="AC68" s="169"/>
      <c r="AD68" s="168" t="str">
        <f>IF('Fun Patches'!R19="A","E","")</f>
        <v/>
      </c>
      <c r="AE68" s="170"/>
      <c r="AF68" s="168" t="str">
        <f>IF('Fun Patches'!S19="A","E","")</f>
        <v/>
      </c>
      <c r="AG68" s="169"/>
      <c r="AH68" s="168" t="str">
        <f>IF('Fun Patches'!T19="A","E","")</f>
        <v/>
      </c>
      <c r="AI68" s="169"/>
      <c r="AJ68" s="168" t="str">
        <f>IF('Fun Patches'!U19="A","E","")</f>
        <v/>
      </c>
      <c r="AK68" s="169"/>
      <c r="AL68" s="168" t="str">
        <f>IF('Fun Patches'!V19="A","E","")</f>
        <v/>
      </c>
      <c r="AM68" s="169"/>
      <c r="AN68" s="168" t="str">
        <f>IF('Fun Patches'!W19="A","E","")</f>
        <v/>
      </c>
      <c r="AO68" s="169"/>
      <c r="AP68" s="168" t="str">
        <f>IF('Fun Patches'!X19="A","E","")</f>
        <v/>
      </c>
      <c r="AQ68" s="169"/>
      <c r="AR68" s="168" t="str">
        <f>IF('Fun Patches'!Y19="A","E","")</f>
        <v/>
      </c>
      <c r="AS68" s="169"/>
      <c r="AT68" s="168" t="str">
        <f>IF('Fun Patches'!Z19="A","E","")</f>
        <v/>
      </c>
      <c r="AU68" s="169"/>
      <c r="AV68" s="168" t="str">
        <f>IF('Fun Patches'!AA19="A","E","")</f>
        <v/>
      </c>
      <c r="AW68" s="169"/>
      <c r="AX68" s="168" t="str">
        <f>IF('Fun Patches'!AB19="A","E","")</f>
        <v/>
      </c>
      <c r="AY68" s="169"/>
      <c r="AZ68" s="168" t="str">
        <f>IF('Fun Patches'!AC19="A","E","")</f>
        <v/>
      </c>
      <c r="BA68" s="169"/>
      <c r="BB68" s="168" t="str">
        <f>IF('Fun Patches'!AD19="A","E","")</f>
        <v/>
      </c>
      <c r="BC68" s="169"/>
      <c r="BD68" s="168" t="str">
        <f>IF('Fun Patches'!AE19="A","E","")</f>
        <v/>
      </c>
      <c r="BE68" s="169"/>
      <c r="BF68" s="168" t="str">
        <f>IF('Fun Patches'!AF19="A","E","")</f>
        <v/>
      </c>
      <c r="BG68" s="169"/>
      <c r="BH68" s="168" t="str">
        <f>IF('Fun Patches'!AG19="A","E","")</f>
        <v/>
      </c>
      <c r="BI68" s="170"/>
    </row>
    <row r="69" spans="1:61">
      <c r="A69" s="188" t="str">
        <f>'Fun Patches'!C20</f>
        <v>&lt;List Patch Here&gt;</v>
      </c>
      <c r="B69" s="168" t="str">
        <f>IF('Fun Patches'!D20="A","E","")</f>
        <v/>
      </c>
      <c r="C69" s="169"/>
      <c r="D69" s="168" t="str">
        <f>IF('Fun Patches'!E20="A","E","")</f>
        <v/>
      </c>
      <c r="E69" s="169"/>
      <c r="F69" s="168" t="str">
        <f>IF('Fun Patches'!F20="A","E","")</f>
        <v/>
      </c>
      <c r="G69" s="169"/>
      <c r="H69" s="168" t="str">
        <f>IF('Fun Patches'!G20="A","E","")</f>
        <v/>
      </c>
      <c r="I69" s="169"/>
      <c r="J69" s="168" t="str">
        <f>IF('Fun Patches'!H20="A","E","")</f>
        <v/>
      </c>
      <c r="K69" s="169"/>
      <c r="L69" s="168" t="str">
        <f>IF('Fun Patches'!I20="A","E","")</f>
        <v/>
      </c>
      <c r="M69" s="169"/>
      <c r="N69" s="168" t="str">
        <f>IF('Fun Patches'!J20="A","E","")</f>
        <v/>
      </c>
      <c r="O69" s="169"/>
      <c r="P69" s="168" t="str">
        <f>IF('Fun Patches'!K20="A","E","")</f>
        <v/>
      </c>
      <c r="Q69" s="169"/>
      <c r="R69" s="168" t="str">
        <f>IF('Fun Patches'!L20="A","E","")</f>
        <v/>
      </c>
      <c r="S69" s="169"/>
      <c r="T69" s="168" t="str">
        <f>IF('Fun Patches'!M20="A","E","")</f>
        <v/>
      </c>
      <c r="U69" s="169"/>
      <c r="V69" s="168" t="str">
        <f>IF('Fun Patches'!N20="A","E","")</f>
        <v/>
      </c>
      <c r="W69" s="169"/>
      <c r="X69" s="168" t="str">
        <f>IF('Fun Patches'!O20="A","E","")</f>
        <v/>
      </c>
      <c r="Y69" s="169"/>
      <c r="Z69" s="168" t="str">
        <f>IF('Fun Patches'!P20="A","E","")</f>
        <v/>
      </c>
      <c r="AA69" s="169"/>
      <c r="AB69" s="168" t="str">
        <f>IF('Fun Patches'!Q20="A","E","")</f>
        <v/>
      </c>
      <c r="AC69" s="169"/>
      <c r="AD69" s="168" t="str">
        <f>IF('Fun Patches'!R20="A","E","")</f>
        <v/>
      </c>
      <c r="AE69" s="170"/>
      <c r="AF69" s="168" t="str">
        <f>IF('Fun Patches'!S20="A","E","")</f>
        <v/>
      </c>
      <c r="AG69" s="169"/>
      <c r="AH69" s="168" t="str">
        <f>IF('Fun Patches'!T20="A","E","")</f>
        <v/>
      </c>
      <c r="AI69" s="169"/>
      <c r="AJ69" s="168" t="str">
        <f>IF('Fun Patches'!U20="A","E","")</f>
        <v/>
      </c>
      <c r="AK69" s="169"/>
      <c r="AL69" s="168" t="str">
        <f>IF('Fun Patches'!V20="A","E","")</f>
        <v/>
      </c>
      <c r="AM69" s="169"/>
      <c r="AN69" s="168" t="str">
        <f>IF('Fun Patches'!W20="A","E","")</f>
        <v/>
      </c>
      <c r="AO69" s="169"/>
      <c r="AP69" s="168" t="str">
        <f>IF('Fun Patches'!X20="A","E","")</f>
        <v/>
      </c>
      <c r="AQ69" s="169"/>
      <c r="AR69" s="168" t="str">
        <f>IF('Fun Patches'!Y20="A","E","")</f>
        <v/>
      </c>
      <c r="AS69" s="169"/>
      <c r="AT69" s="168" t="str">
        <f>IF('Fun Patches'!Z20="A","E","")</f>
        <v/>
      </c>
      <c r="AU69" s="169"/>
      <c r="AV69" s="168" t="str">
        <f>IF('Fun Patches'!AA20="A","E","")</f>
        <v/>
      </c>
      <c r="AW69" s="169"/>
      <c r="AX69" s="168" t="str">
        <f>IF('Fun Patches'!AB20="A","E","")</f>
        <v/>
      </c>
      <c r="AY69" s="169"/>
      <c r="AZ69" s="168" t="str">
        <f>IF('Fun Patches'!AC20="A","E","")</f>
        <v/>
      </c>
      <c r="BA69" s="169"/>
      <c r="BB69" s="168" t="str">
        <f>IF('Fun Patches'!AD20="A","E","")</f>
        <v/>
      </c>
      <c r="BC69" s="169"/>
      <c r="BD69" s="168" t="str">
        <f>IF('Fun Patches'!AE20="A","E","")</f>
        <v/>
      </c>
      <c r="BE69" s="169"/>
      <c r="BF69" s="168" t="str">
        <f>IF('Fun Patches'!AF20="A","E","")</f>
        <v/>
      </c>
      <c r="BG69" s="169"/>
      <c r="BH69" s="168" t="str">
        <f>IF('Fun Patches'!AG20="A","E","")</f>
        <v/>
      </c>
      <c r="BI69" s="170"/>
    </row>
    <row r="70" spans="1:61">
      <c r="A70" s="188" t="str">
        <f>'Fun Patches'!C21</f>
        <v>&lt;List Patch Here&gt;</v>
      </c>
      <c r="B70" s="168" t="str">
        <f>IF('Fun Patches'!D21="A","E","")</f>
        <v/>
      </c>
      <c r="C70" s="169"/>
      <c r="D70" s="168" t="str">
        <f>IF('Fun Patches'!E21="A","E","")</f>
        <v/>
      </c>
      <c r="E70" s="169"/>
      <c r="F70" s="168" t="str">
        <f>IF('Fun Patches'!F21="A","E","")</f>
        <v/>
      </c>
      <c r="G70" s="169"/>
      <c r="H70" s="168" t="str">
        <f>IF('Fun Patches'!G21="A","E","")</f>
        <v/>
      </c>
      <c r="I70" s="169"/>
      <c r="J70" s="168" t="str">
        <f>IF('Fun Patches'!H21="A","E","")</f>
        <v/>
      </c>
      <c r="K70" s="169"/>
      <c r="L70" s="168" t="str">
        <f>IF('Fun Patches'!I21="A","E","")</f>
        <v/>
      </c>
      <c r="M70" s="169"/>
      <c r="N70" s="168" t="str">
        <f>IF('Fun Patches'!J21="A","E","")</f>
        <v/>
      </c>
      <c r="O70" s="169"/>
      <c r="P70" s="168" t="str">
        <f>IF('Fun Patches'!K21="A","E","")</f>
        <v/>
      </c>
      <c r="Q70" s="169"/>
      <c r="R70" s="168" t="str">
        <f>IF('Fun Patches'!L21="A","E","")</f>
        <v/>
      </c>
      <c r="S70" s="169"/>
      <c r="T70" s="168" t="str">
        <f>IF('Fun Patches'!M21="A","E","")</f>
        <v/>
      </c>
      <c r="U70" s="169"/>
      <c r="V70" s="168" t="str">
        <f>IF('Fun Patches'!N21="A","E","")</f>
        <v/>
      </c>
      <c r="W70" s="169"/>
      <c r="X70" s="168" t="str">
        <f>IF('Fun Patches'!O21="A","E","")</f>
        <v/>
      </c>
      <c r="Y70" s="169"/>
      <c r="Z70" s="168" t="str">
        <f>IF('Fun Patches'!P21="A","E","")</f>
        <v/>
      </c>
      <c r="AA70" s="169"/>
      <c r="AB70" s="168" t="str">
        <f>IF('Fun Patches'!Q21="A","E","")</f>
        <v/>
      </c>
      <c r="AC70" s="169"/>
      <c r="AD70" s="168" t="str">
        <f>IF('Fun Patches'!R21="A","E","")</f>
        <v/>
      </c>
      <c r="AE70" s="170"/>
      <c r="AF70" s="168" t="str">
        <f>IF('Fun Patches'!S21="A","E","")</f>
        <v/>
      </c>
      <c r="AG70" s="169"/>
      <c r="AH70" s="168" t="str">
        <f>IF('Fun Patches'!T21="A","E","")</f>
        <v/>
      </c>
      <c r="AI70" s="169"/>
      <c r="AJ70" s="168" t="str">
        <f>IF('Fun Patches'!U21="A","E","")</f>
        <v/>
      </c>
      <c r="AK70" s="169"/>
      <c r="AL70" s="168" t="str">
        <f>IF('Fun Patches'!V21="A","E","")</f>
        <v/>
      </c>
      <c r="AM70" s="169"/>
      <c r="AN70" s="168" t="str">
        <f>IF('Fun Patches'!W21="A","E","")</f>
        <v/>
      </c>
      <c r="AO70" s="169"/>
      <c r="AP70" s="168" t="str">
        <f>IF('Fun Patches'!X21="A","E","")</f>
        <v/>
      </c>
      <c r="AQ70" s="169"/>
      <c r="AR70" s="168" t="str">
        <f>IF('Fun Patches'!Y21="A","E","")</f>
        <v/>
      </c>
      <c r="AS70" s="169"/>
      <c r="AT70" s="168" t="str">
        <f>IF('Fun Patches'!Z21="A","E","")</f>
        <v/>
      </c>
      <c r="AU70" s="169"/>
      <c r="AV70" s="168" t="str">
        <f>IF('Fun Patches'!AA21="A","E","")</f>
        <v/>
      </c>
      <c r="AW70" s="169"/>
      <c r="AX70" s="168" t="str">
        <f>IF('Fun Patches'!AB21="A","E","")</f>
        <v/>
      </c>
      <c r="AY70" s="169"/>
      <c r="AZ70" s="168" t="str">
        <f>IF('Fun Patches'!AC21="A","E","")</f>
        <v/>
      </c>
      <c r="BA70" s="169"/>
      <c r="BB70" s="168" t="str">
        <f>IF('Fun Patches'!AD21="A","E","")</f>
        <v/>
      </c>
      <c r="BC70" s="169"/>
      <c r="BD70" s="168" t="str">
        <f>IF('Fun Patches'!AE21="A","E","")</f>
        <v/>
      </c>
      <c r="BE70" s="169"/>
      <c r="BF70" s="168" t="str">
        <f>IF('Fun Patches'!AF21="A","E","")</f>
        <v/>
      </c>
      <c r="BG70" s="169"/>
      <c r="BH70" s="168" t="str">
        <f>IF('Fun Patches'!AG21="A","E","")</f>
        <v/>
      </c>
      <c r="BI70" s="170"/>
    </row>
    <row r="71" spans="1:61">
      <c r="A71" s="188" t="str">
        <f>'Fun Patches'!C22</f>
        <v>&lt;List Patch Here&gt;</v>
      </c>
      <c r="B71" s="168" t="str">
        <f>IF('Fun Patches'!D22="A","E","")</f>
        <v/>
      </c>
      <c r="C71" s="169"/>
      <c r="D71" s="168" t="str">
        <f>IF('Fun Patches'!E22="A","E","")</f>
        <v/>
      </c>
      <c r="E71" s="169"/>
      <c r="F71" s="168" t="str">
        <f>IF('Fun Patches'!F22="A","E","")</f>
        <v/>
      </c>
      <c r="G71" s="169"/>
      <c r="H71" s="168" t="str">
        <f>IF('Fun Patches'!G22="A","E","")</f>
        <v/>
      </c>
      <c r="I71" s="169"/>
      <c r="J71" s="168" t="str">
        <f>IF('Fun Patches'!H22="A","E","")</f>
        <v/>
      </c>
      <c r="K71" s="169"/>
      <c r="L71" s="168" t="str">
        <f>IF('Fun Patches'!I22="A","E","")</f>
        <v/>
      </c>
      <c r="M71" s="169"/>
      <c r="N71" s="168" t="str">
        <f>IF('Fun Patches'!J22="A","E","")</f>
        <v/>
      </c>
      <c r="O71" s="169"/>
      <c r="P71" s="168" t="str">
        <f>IF('Fun Patches'!K22="A","E","")</f>
        <v/>
      </c>
      <c r="Q71" s="169"/>
      <c r="R71" s="168" t="str">
        <f>IF('Fun Patches'!L22="A","E","")</f>
        <v/>
      </c>
      <c r="S71" s="169"/>
      <c r="T71" s="168" t="str">
        <f>IF('Fun Patches'!M22="A","E","")</f>
        <v/>
      </c>
      <c r="U71" s="169"/>
      <c r="V71" s="168" t="str">
        <f>IF('Fun Patches'!N22="A","E","")</f>
        <v/>
      </c>
      <c r="W71" s="169"/>
      <c r="X71" s="168" t="str">
        <f>IF('Fun Patches'!O22="A","E","")</f>
        <v/>
      </c>
      <c r="Y71" s="169"/>
      <c r="Z71" s="168" t="str">
        <f>IF('Fun Patches'!P22="A","E","")</f>
        <v/>
      </c>
      <c r="AA71" s="169"/>
      <c r="AB71" s="168" t="str">
        <f>IF('Fun Patches'!Q22="A","E","")</f>
        <v/>
      </c>
      <c r="AC71" s="169"/>
      <c r="AD71" s="168" t="str">
        <f>IF('Fun Patches'!R22="A","E","")</f>
        <v/>
      </c>
      <c r="AE71" s="170"/>
      <c r="AF71" s="168" t="str">
        <f>IF('Fun Patches'!S22="A","E","")</f>
        <v/>
      </c>
      <c r="AG71" s="169"/>
      <c r="AH71" s="168" t="str">
        <f>IF('Fun Patches'!T22="A","E","")</f>
        <v/>
      </c>
      <c r="AI71" s="169"/>
      <c r="AJ71" s="168" t="str">
        <f>IF('Fun Patches'!U22="A","E","")</f>
        <v/>
      </c>
      <c r="AK71" s="169"/>
      <c r="AL71" s="168" t="str">
        <f>IF('Fun Patches'!V22="A","E","")</f>
        <v/>
      </c>
      <c r="AM71" s="169"/>
      <c r="AN71" s="168" t="str">
        <f>IF('Fun Patches'!W22="A","E","")</f>
        <v/>
      </c>
      <c r="AO71" s="169"/>
      <c r="AP71" s="168" t="str">
        <f>IF('Fun Patches'!X22="A","E","")</f>
        <v/>
      </c>
      <c r="AQ71" s="169"/>
      <c r="AR71" s="168" t="str">
        <f>IF('Fun Patches'!Y22="A","E","")</f>
        <v/>
      </c>
      <c r="AS71" s="169"/>
      <c r="AT71" s="168" t="str">
        <f>IF('Fun Patches'!Z22="A","E","")</f>
        <v/>
      </c>
      <c r="AU71" s="169"/>
      <c r="AV71" s="168" t="str">
        <f>IF('Fun Patches'!AA22="A","E","")</f>
        <v/>
      </c>
      <c r="AW71" s="169"/>
      <c r="AX71" s="168" t="str">
        <f>IF('Fun Patches'!AB22="A","E","")</f>
        <v/>
      </c>
      <c r="AY71" s="169"/>
      <c r="AZ71" s="168" t="str">
        <f>IF('Fun Patches'!AC22="A","E","")</f>
        <v/>
      </c>
      <c r="BA71" s="169"/>
      <c r="BB71" s="168" t="str">
        <f>IF('Fun Patches'!AD22="A","E","")</f>
        <v/>
      </c>
      <c r="BC71" s="169"/>
      <c r="BD71" s="168" t="str">
        <f>IF('Fun Patches'!AE22="A","E","")</f>
        <v/>
      </c>
      <c r="BE71" s="169"/>
      <c r="BF71" s="168" t="str">
        <f>IF('Fun Patches'!AF22="A","E","")</f>
        <v/>
      </c>
      <c r="BG71" s="169"/>
      <c r="BH71" s="168" t="str">
        <f>IF('Fun Patches'!AG22="A","E","")</f>
        <v/>
      </c>
      <c r="BI71" s="170"/>
    </row>
    <row r="72" spans="1:61">
      <c r="A72" s="188" t="str">
        <f>'Fun Patches'!C23</f>
        <v>&lt;List Patch Here&gt;</v>
      </c>
      <c r="B72" s="168" t="str">
        <f>IF('Fun Patches'!D23="A","E","")</f>
        <v/>
      </c>
      <c r="C72" s="169"/>
      <c r="D72" s="168" t="str">
        <f>IF('Fun Patches'!E23="A","E","")</f>
        <v/>
      </c>
      <c r="E72" s="169"/>
      <c r="F72" s="168" t="str">
        <f>IF('Fun Patches'!F23="A","E","")</f>
        <v/>
      </c>
      <c r="G72" s="169"/>
      <c r="H72" s="168" t="str">
        <f>IF('Fun Patches'!G23="A","E","")</f>
        <v/>
      </c>
      <c r="I72" s="169"/>
      <c r="J72" s="168" t="str">
        <f>IF('Fun Patches'!H23="A","E","")</f>
        <v/>
      </c>
      <c r="K72" s="169"/>
      <c r="L72" s="168" t="str">
        <f>IF('Fun Patches'!I23="A","E","")</f>
        <v/>
      </c>
      <c r="M72" s="169"/>
      <c r="N72" s="168" t="str">
        <f>IF('Fun Patches'!J23="A","E","")</f>
        <v/>
      </c>
      <c r="O72" s="169"/>
      <c r="P72" s="168" t="str">
        <f>IF('Fun Patches'!K23="A","E","")</f>
        <v/>
      </c>
      <c r="Q72" s="169"/>
      <c r="R72" s="168" t="str">
        <f>IF('Fun Patches'!L23="A","E","")</f>
        <v/>
      </c>
      <c r="S72" s="169"/>
      <c r="T72" s="168" t="str">
        <f>IF('Fun Patches'!M23="A","E","")</f>
        <v/>
      </c>
      <c r="U72" s="169"/>
      <c r="V72" s="168" t="str">
        <f>IF('Fun Patches'!N23="A","E","")</f>
        <v/>
      </c>
      <c r="W72" s="169"/>
      <c r="X72" s="168" t="str">
        <f>IF('Fun Patches'!O23="A","E","")</f>
        <v/>
      </c>
      <c r="Y72" s="169"/>
      <c r="Z72" s="168" t="str">
        <f>IF('Fun Patches'!P23="A","E","")</f>
        <v/>
      </c>
      <c r="AA72" s="169"/>
      <c r="AB72" s="168" t="str">
        <f>IF('Fun Patches'!Q23="A","E","")</f>
        <v/>
      </c>
      <c r="AC72" s="169"/>
      <c r="AD72" s="168" t="str">
        <f>IF('Fun Patches'!R23="A","E","")</f>
        <v/>
      </c>
      <c r="AE72" s="170"/>
      <c r="AF72" s="168" t="str">
        <f>IF('Fun Patches'!S23="A","E","")</f>
        <v/>
      </c>
      <c r="AG72" s="169"/>
      <c r="AH72" s="168" t="str">
        <f>IF('Fun Patches'!T23="A","E","")</f>
        <v/>
      </c>
      <c r="AI72" s="169"/>
      <c r="AJ72" s="168" t="str">
        <f>IF('Fun Patches'!U23="A","E","")</f>
        <v/>
      </c>
      <c r="AK72" s="169"/>
      <c r="AL72" s="168" t="str">
        <f>IF('Fun Patches'!V23="A","E","")</f>
        <v/>
      </c>
      <c r="AM72" s="169"/>
      <c r="AN72" s="168" t="str">
        <f>IF('Fun Patches'!W23="A","E","")</f>
        <v/>
      </c>
      <c r="AO72" s="169"/>
      <c r="AP72" s="168" t="str">
        <f>IF('Fun Patches'!X23="A","E","")</f>
        <v/>
      </c>
      <c r="AQ72" s="169"/>
      <c r="AR72" s="168" t="str">
        <f>IF('Fun Patches'!Y23="A","E","")</f>
        <v/>
      </c>
      <c r="AS72" s="169"/>
      <c r="AT72" s="168" t="str">
        <f>IF('Fun Patches'!Z23="A","E","")</f>
        <v/>
      </c>
      <c r="AU72" s="169"/>
      <c r="AV72" s="168" t="str">
        <f>IF('Fun Patches'!AA23="A","E","")</f>
        <v/>
      </c>
      <c r="AW72" s="169"/>
      <c r="AX72" s="168" t="str">
        <f>IF('Fun Patches'!AB23="A","E","")</f>
        <v/>
      </c>
      <c r="AY72" s="169"/>
      <c r="AZ72" s="168" t="str">
        <f>IF('Fun Patches'!AC23="A","E","")</f>
        <v/>
      </c>
      <c r="BA72" s="169"/>
      <c r="BB72" s="168" t="str">
        <f>IF('Fun Patches'!AD23="A","E","")</f>
        <v/>
      </c>
      <c r="BC72" s="169"/>
      <c r="BD72" s="168" t="str">
        <f>IF('Fun Patches'!AE23="A","E","")</f>
        <v/>
      </c>
      <c r="BE72" s="169"/>
      <c r="BF72" s="168" t="str">
        <f>IF('Fun Patches'!AF23="A","E","")</f>
        <v/>
      </c>
      <c r="BG72" s="169"/>
      <c r="BH72" s="168" t="str">
        <f>IF('Fun Patches'!AG23="A","E","")</f>
        <v/>
      </c>
      <c r="BI72" s="170"/>
    </row>
    <row r="73" spans="1:61">
      <c r="A73" s="188" t="str">
        <f>'Fun Patches'!C24</f>
        <v>&lt;List Patch Here&gt;</v>
      </c>
      <c r="B73" s="168" t="str">
        <f>IF('Fun Patches'!D24="A","E","")</f>
        <v/>
      </c>
      <c r="C73" s="169"/>
      <c r="D73" s="168" t="str">
        <f>IF('Fun Patches'!E24="A","E","")</f>
        <v/>
      </c>
      <c r="E73" s="169"/>
      <c r="F73" s="168" t="str">
        <f>IF('Fun Patches'!F24="A","E","")</f>
        <v/>
      </c>
      <c r="G73" s="169"/>
      <c r="H73" s="168" t="str">
        <f>IF('Fun Patches'!G24="A","E","")</f>
        <v/>
      </c>
      <c r="I73" s="169"/>
      <c r="J73" s="168" t="str">
        <f>IF('Fun Patches'!H24="A","E","")</f>
        <v/>
      </c>
      <c r="K73" s="169"/>
      <c r="L73" s="168" t="str">
        <f>IF('Fun Patches'!I24="A","E","")</f>
        <v/>
      </c>
      <c r="M73" s="169"/>
      <c r="N73" s="168" t="str">
        <f>IF('Fun Patches'!J24="A","E","")</f>
        <v/>
      </c>
      <c r="O73" s="169"/>
      <c r="P73" s="168" t="str">
        <f>IF('Fun Patches'!K24="A","E","")</f>
        <v/>
      </c>
      <c r="Q73" s="169"/>
      <c r="R73" s="168" t="str">
        <f>IF('Fun Patches'!L24="A","E","")</f>
        <v/>
      </c>
      <c r="S73" s="169"/>
      <c r="T73" s="168" t="str">
        <f>IF('Fun Patches'!M24="A","E","")</f>
        <v/>
      </c>
      <c r="U73" s="169"/>
      <c r="V73" s="168" t="str">
        <f>IF('Fun Patches'!N24="A","E","")</f>
        <v/>
      </c>
      <c r="W73" s="169"/>
      <c r="X73" s="168" t="str">
        <f>IF('Fun Patches'!O24="A","E","")</f>
        <v/>
      </c>
      <c r="Y73" s="169"/>
      <c r="Z73" s="168" t="str">
        <f>IF('Fun Patches'!P24="A","E","")</f>
        <v/>
      </c>
      <c r="AA73" s="169"/>
      <c r="AB73" s="168" t="str">
        <f>IF('Fun Patches'!Q24="A","E","")</f>
        <v/>
      </c>
      <c r="AC73" s="169"/>
      <c r="AD73" s="168" t="str">
        <f>IF('Fun Patches'!R24="A","E","")</f>
        <v/>
      </c>
      <c r="AE73" s="170"/>
      <c r="AF73" s="168" t="str">
        <f>IF('Fun Patches'!S24="A","E","")</f>
        <v/>
      </c>
      <c r="AG73" s="169"/>
      <c r="AH73" s="168" t="str">
        <f>IF('Fun Patches'!T24="A","E","")</f>
        <v/>
      </c>
      <c r="AI73" s="169"/>
      <c r="AJ73" s="168" t="str">
        <f>IF('Fun Patches'!U24="A","E","")</f>
        <v/>
      </c>
      <c r="AK73" s="169"/>
      <c r="AL73" s="168" t="str">
        <f>IF('Fun Patches'!V24="A","E","")</f>
        <v/>
      </c>
      <c r="AM73" s="169"/>
      <c r="AN73" s="168" t="str">
        <f>IF('Fun Patches'!W24="A","E","")</f>
        <v/>
      </c>
      <c r="AO73" s="169"/>
      <c r="AP73" s="168" t="str">
        <f>IF('Fun Patches'!X24="A","E","")</f>
        <v/>
      </c>
      <c r="AQ73" s="169"/>
      <c r="AR73" s="168" t="str">
        <f>IF('Fun Patches'!Y24="A","E","")</f>
        <v/>
      </c>
      <c r="AS73" s="169"/>
      <c r="AT73" s="168" t="str">
        <f>IF('Fun Patches'!Z24="A","E","")</f>
        <v/>
      </c>
      <c r="AU73" s="169"/>
      <c r="AV73" s="168" t="str">
        <f>IF('Fun Patches'!AA24="A","E","")</f>
        <v/>
      </c>
      <c r="AW73" s="169"/>
      <c r="AX73" s="168" t="str">
        <f>IF('Fun Patches'!AB24="A","E","")</f>
        <v/>
      </c>
      <c r="AY73" s="169"/>
      <c r="AZ73" s="168" t="str">
        <f>IF('Fun Patches'!AC24="A","E","")</f>
        <v/>
      </c>
      <c r="BA73" s="169"/>
      <c r="BB73" s="168" t="str">
        <f>IF('Fun Patches'!AD24="A","E","")</f>
        <v/>
      </c>
      <c r="BC73" s="169"/>
      <c r="BD73" s="168" t="str">
        <f>IF('Fun Patches'!AE24="A","E","")</f>
        <v/>
      </c>
      <c r="BE73" s="169"/>
      <c r="BF73" s="168" t="str">
        <f>IF('Fun Patches'!AF24="A","E","")</f>
        <v/>
      </c>
      <c r="BG73" s="169"/>
      <c r="BH73" s="168" t="str">
        <f>IF('Fun Patches'!AG24="A","E","")</f>
        <v/>
      </c>
      <c r="BI73" s="170"/>
    </row>
    <row r="74" spans="1:61">
      <c r="A74" s="188" t="str">
        <f>'Fun Patches'!C25</f>
        <v>&lt;List Patch Here&gt;</v>
      </c>
      <c r="B74" s="168" t="str">
        <f>IF('Fun Patches'!D25="A","E","")</f>
        <v/>
      </c>
      <c r="C74" s="169"/>
      <c r="D74" s="168" t="str">
        <f>IF('Fun Patches'!E25="A","E","")</f>
        <v/>
      </c>
      <c r="E74" s="169"/>
      <c r="F74" s="168" t="str">
        <f>IF('Fun Patches'!F25="A","E","")</f>
        <v/>
      </c>
      <c r="G74" s="169"/>
      <c r="H74" s="168" t="str">
        <f>IF('Fun Patches'!G25="A","E","")</f>
        <v/>
      </c>
      <c r="I74" s="169"/>
      <c r="J74" s="168" t="str">
        <f>IF('Fun Patches'!H25="A","E","")</f>
        <v/>
      </c>
      <c r="K74" s="169"/>
      <c r="L74" s="168" t="str">
        <f>IF('Fun Patches'!I25="A","E","")</f>
        <v/>
      </c>
      <c r="M74" s="169"/>
      <c r="N74" s="168" t="str">
        <f>IF('Fun Patches'!J25="A","E","")</f>
        <v/>
      </c>
      <c r="O74" s="169"/>
      <c r="P74" s="168" t="str">
        <f>IF('Fun Patches'!K25="A","E","")</f>
        <v/>
      </c>
      <c r="Q74" s="169"/>
      <c r="R74" s="168" t="str">
        <f>IF('Fun Patches'!L25="A","E","")</f>
        <v/>
      </c>
      <c r="S74" s="169"/>
      <c r="T74" s="168" t="str">
        <f>IF('Fun Patches'!M25="A","E","")</f>
        <v/>
      </c>
      <c r="U74" s="169"/>
      <c r="V74" s="168" t="str">
        <f>IF('Fun Patches'!N25="A","E","")</f>
        <v/>
      </c>
      <c r="W74" s="169"/>
      <c r="X74" s="168" t="str">
        <f>IF('Fun Patches'!O25="A","E","")</f>
        <v/>
      </c>
      <c r="Y74" s="169"/>
      <c r="Z74" s="168" t="str">
        <f>IF('Fun Patches'!P25="A","E","")</f>
        <v/>
      </c>
      <c r="AA74" s="169"/>
      <c r="AB74" s="168" t="str">
        <f>IF('Fun Patches'!Q25="A","E","")</f>
        <v/>
      </c>
      <c r="AC74" s="169"/>
      <c r="AD74" s="168" t="str">
        <f>IF('Fun Patches'!R25="A","E","")</f>
        <v/>
      </c>
      <c r="AE74" s="170"/>
      <c r="AF74" s="168" t="str">
        <f>IF('Fun Patches'!S25="A","E","")</f>
        <v/>
      </c>
      <c r="AG74" s="169"/>
      <c r="AH74" s="168" t="str">
        <f>IF('Fun Patches'!T25="A","E","")</f>
        <v/>
      </c>
      <c r="AI74" s="169"/>
      <c r="AJ74" s="168" t="str">
        <f>IF('Fun Patches'!U25="A","E","")</f>
        <v/>
      </c>
      <c r="AK74" s="169"/>
      <c r="AL74" s="168" t="str">
        <f>IF('Fun Patches'!V25="A","E","")</f>
        <v/>
      </c>
      <c r="AM74" s="169"/>
      <c r="AN74" s="168" t="str">
        <f>IF('Fun Patches'!W25="A","E","")</f>
        <v/>
      </c>
      <c r="AO74" s="169"/>
      <c r="AP74" s="168" t="str">
        <f>IF('Fun Patches'!X25="A","E","")</f>
        <v/>
      </c>
      <c r="AQ74" s="169"/>
      <c r="AR74" s="168" t="str">
        <f>IF('Fun Patches'!Y25="A","E","")</f>
        <v/>
      </c>
      <c r="AS74" s="169"/>
      <c r="AT74" s="168" t="str">
        <f>IF('Fun Patches'!Z25="A","E","")</f>
        <v/>
      </c>
      <c r="AU74" s="169"/>
      <c r="AV74" s="168" t="str">
        <f>IF('Fun Patches'!AA25="A","E","")</f>
        <v/>
      </c>
      <c r="AW74" s="169"/>
      <c r="AX74" s="168" t="str">
        <f>IF('Fun Patches'!AB25="A","E","")</f>
        <v/>
      </c>
      <c r="AY74" s="169"/>
      <c r="AZ74" s="168" t="str">
        <f>IF('Fun Patches'!AC25="A","E","")</f>
        <v/>
      </c>
      <c r="BA74" s="169"/>
      <c r="BB74" s="168" t="str">
        <f>IF('Fun Patches'!AD25="A","E","")</f>
        <v/>
      </c>
      <c r="BC74" s="169"/>
      <c r="BD74" s="168" t="str">
        <f>IF('Fun Patches'!AE25="A","E","")</f>
        <v/>
      </c>
      <c r="BE74" s="169"/>
      <c r="BF74" s="168" t="str">
        <f>IF('Fun Patches'!AF25="A","E","")</f>
        <v/>
      </c>
      <c r="BG74" s="169"/>
      <c r="BH74" s="168" t="str">
        <f>IF('Fun Patches'!AG25="A","E","")</f>
        <v/>
      </c>
      <c r="BI74" s="170"/>
    </row>
    <row r="75" spans="1:61">
      <c r="A75" s="188" t="str">
        <f>'Fun Patches'!C26</f>
        <v>&lt;List Patch Here&gt;</v>
      </c>
      <c r="B75" s="168" t="str">
        <f>IF('Fun Patches'!D26="A","E","")</f>
        <v/>
      </c>
      <c r="C75" s="169"/>
      <c r="D75" s="168" t="str">
        <f>IF('Fun Patches'!E26="A","E","")</f>
        <v/>
      </c>
      <c r="E75" s="169"/>
      <c r="F75" s="168" t="str">
        <f>IF('Fun Patches'!F26="A","E","")</f>
        <v/>
      </c>
      <c r="G75" s="169"/>
      <c r="H75" s="168" t="str">
        <f>IF('Fun Patches'!G26="A","E","")</f>
        <v/>
      </c>
      <c r="I75" s="169"/>
      <c r="J75" s="168" t="str">
        <f>IF('Fun Patches'!H26="A","E","")</f>
        <v/>
      </c>
      <c r="K75" s="169"/>
      <c r="L75" s="168" t="str">
        <f>IF('Fun Patches'!I26="A","E","")</f>
        <v/>
      </c>
      <c r="M75" s="169"/>
      <c r="N75" s="168" t="str">
        <f>IF('Fun Patches'!J26="A","E","")</f>
        <v/>
      </c>
      <c r="O75" s="169"/>
      <c r="P75" s="168" t="str">
        <f>IF('Fun Patches'!K26="A","E","")</f>
        <v/>
      </c>
      <c r="Q75" s="169"/>
      <c r="R75" s="168" t="str">
        <f>IF('Fun Patches'!L26="A","E","")</f>
        <v/>
      </c>
      <c r="S75" s="169"/>
      <c r="T75" s="168" t="str">
        <f>IF('Fun Patches'!M26="A","E","")</f>
        <v/>
      </c>
      <c r="U75" s="169"/>
      <c r="V75" s="168" t="str">
        <f>IF('Fun Patches'!N26="A","E","")</f>
        <v/>
      </c>
      <c r="W75" s="169"/>
      <c r="X75" s="168" t="str">
        <f>IF('Fun Patches'!O26="A","E","")</f>
        <v/>
      </c>
      <c r="Y75" s="169"/>
      <c r="Z75" s="168" t="str">
        <f>IF('Fun Patches'!P26="A","E","")</f>
        <v/>
      </c>
      <c r="AA75" s="169"/>
      <c r="AB75" s="168" t="str">
        <f>IF('Fun Patches'!Q26="A","E","")</f>
        <v/>
      </c>
      <c r="AC75" s="169"/>
      <c r="AD75" s="168" t="str">
        <f>IF('Fun Patches'!R26="A","E","")</f>
        <v/>
      </c>
      <c r="AE75" s="170"/>
      <c r="AF75" s="168" t="str">
        <f>IF('Fun Patches'!S26="A","E","")</f>
        <v/>
      </c>
      <c r="AG75" s="169"/>
      <c r="AH75" s="168" t="str">
        <f>IF('Fun Patches'!T26="A","E","")</f>
        <v/>
      </c>
      <c r="AI75" s="169"/>
      <c r="AJ75" s="168" t="str">
        <f>IF('Fun Patches'!U26="A","E","")</f>
        <v/>
      </c>
      <c r="AK75" s="169"/>
      <c r="AL75" s="168" t="str">
        <f>IF('Fun Patches'!V26="A","E","")</f>
        <v/>
      </c>
      <c r="AM75" s="169"/>
      <c r="AN75" s="168" t="str">
        <f>IF('Fun Patches'!W26="A","E","")</f>
        <v/>
      </c>
      <c r="AO75" s="169"/>
      <c r="AP75" s="168" t="str">
        <f>IF('Fun Patches'!X26="A","E","")</f>
        <v/>
      </c>
      <c r="AQ75" s="169"/>
      <c r="AR75" s="168" t="str">
        <f>IF('Fun Patches'!Y26="A","E","")</f>
        <v/>
      </c>
      <c r="AS75" s="169"/>
      <c r="AT75" s="168" t="str">
        <f>IF('Fun Patches'!Z26="A","E","")</f>
        <v/>
      </c>
      <c r="AU75" s="169"/>
      <c r="AV75" s="168" t="str">
        <f>IF('Fun Patches'!AA26="A","E","")</f>
        <v/>
      </c>
      <c r="AW75" s="169"/>
      <c r="AX75" s="168" t="str">
        <f>IF('Fun Patches'!AB26="A","E","")</f>
        <v/>
      </c>
      <c r="AY75" s="169"/>
      <c r="AZ75" s="168" t="str">
        <f>IF('Fun Patches'!AC26="A","E","")</f>
        <v/>
      </c>
      <c r="BA75" s="169"/>
      <c r="BB75" s="168" t="str">
        <f>IF('Fun Patches'!AD26="A","E","")</f>
        <v/>
      </c>
      <c r="BC75" s="169"/>
      <c r="BD75" s="168" t="str">
        <f>IF('Fun Patches'!AE26="A","E","")</f>
        <v/>
      </c>
      <c r="BE75" s="169"/>
      <c r="BF75" s="168" t="str">
        <f>IF('Fun Patches'!AF26="A","E","")</f>
        <v/>
      </c>
      <c r="BG75" s="169"/>
      <c r="BH75" s="168" t="str">
        <f>IF('Fun Patches'!AG26="A","E","")</f>
        <v/>
      </c>
      <c r="BI75" s="170"/>
    </row>
    <row r="76" spans="1:61">
      <c r="A76" s="188" t="str">
        <f>'Fun Patches'!C27</f>
        <v>&lt;List Patch Here&gt;</v>
      </c>
      <c r="B76" s="168" t="str">
        <f>IF('Fun Patches'!D27="A","E","")</f>
        <v/>
      </c>
      <c r="C76" s="169"/>
      <c r="D76" s="168" t="str">
        <f>IF('Fun Patches'!E27="A","E","")</f>
        <v/>
      </c>
      <c r="E76" s="169"/>
      <c r="F76" s="168" t="str">
        <f>IF('Fun Patches'!F27="A","E","")</f>
        <v/>
      </c>
      <c r="G76" s="169"/>
      <c r="H76" s="168" t="str">
        <f>IF('Fun Patches'!G27="A","E","")</f>
        <v/>
      </c>
      <c r="I76" s="169"/>
      <c r="J76" s="168" t="str">
        <f>IF('Fun Patches'!H27="A","E","")</f>
        <v/>
      </c>
      <c r="K76" s="169"/>
      <c r="L76" s="168" t="str">
        <f>IF('Fun Patches'!I27="A","E","")</f>
        <v/>
      </c>
      <c r="M76" s="169"/>
      <c r="N76" s="168" t="str">
        <f>IF('Fun Patches'!J27="A","E","")</f>
        <v/>
      </c>
      <c r="O76" s="169"/>
      <c r="P76" s="168" t="str">
        <f>IF('Fun Patches'!K27="A","E","")</f>
        <v/>
      </c>
      <c r="Q76" s="169"/>
      <c r="R76" s="168" t="str">
        <f>IF('Fun Patches'!L27="A","E","")</f>
        <v/>
      </c>
      <c r="S76" s="169"/>
      <c r="T76" s="168" t="str">
        <f>IF('Fun Patches'!M27="A","E","")</f>
        <v/>
      </c>
      <c r="U76" s="169"/>
      <c r="V76" s="168" t="str">
        <f>IF('Fun Patches'!N27="A","E","")</f>
        <v/>
      </c>
      <c r="W76" s="169"/>
      <c r="X76" s="168" t="str">
        <f>IF('Fun Patches'!O27="A","E","")</f>
        <v/>
      </c>
      <c r="Y76" s="169"/>
      <c r="Z76" s="168" t="str">
        <f>IF('Fun Patches'!P27="A","E","")</f>
        <v/>
      </c>
      <c r="AA76" s="169"/>
      <c r="AB76" s="168" t="str">
        <f>IF('Fun Patches'!Q27="A","E","")</f>
        <v/>
      </c>
      <c r="AC76" s="169"/>
      <c r="AD76" s="168" t="str">
        <f>IF('Fun Patches'!R27="A","E","")</f>
        <v/>
      </c>
      <c r="AE76" s="170"/>
      <c r="AF76" s="168" t="str">
        <f>IF('Fun Patches'!S27="A","E","")</f>
        <v/>
      </c>
      <c r="AG76" s="169"/>
      <c r="AH76" s="168" t="str">
        <f>IF('Fun Patches'!T27="A","E","")</f>
        <v/>
      </c>
      <c r="AI76" s="169"/>
      <c r="AJ76" s="168" t="str">
        <f>IF('Fun Patches'!U27="A","E","")</f>
        <v/>
      </c>
      <c r="AK76" s="169"/>
      <c r="AL76" s="168" t="str">
        <f>IF('Fun Patches'!V27="A","E","")</f>
        <v/>
      </c>
      <c r="AM76" s="169"/>
      <c r="AN76" s="168" t="str">
        <f>IF('Fun Patches'!W27="A","E","")</f>
        <v/>
      </c>
      <c r="AO76" s="169"/>
      <c r="AP76" s="168" t="str">
        <f>IF('Fun Patches'!X27="A","E","")</f>
        <v/>
      </c>
      <c r="AQ76" s="169"/>
      <c r="AR76" s="168" t="str">
        <f>IF('Fun Patches'!Y27="A","E","")</f>
        <v/>
      </c>
      <c r="AS76" s="169"/>
      <c r="AT76" s="168" t="str">
        <f>IF('Fun Patches'!Z27="A","E","")</f>
        <v/>
      </c>
      <c r="AU76" s="169"/>
      <c r="AV76" s="168" t="str">
        <f>IF('Fun Patches'!AA27="A","E","")</f>
        <v/>
      </c>
      <c r="AW76" s="169"/>
      <c r="AX76" s="168" t="str">
        <f>IF('Fun Patches'!AB27="A","E","")</f>
        <v/>
      </c>
      <c r="AY76" s="169"/>
      <c r="AZ76" s="168" t="str">
        <f>IF('Fun Patches'!AC27="A","E","")</f>
        <v/>
      </c>
      <c r="BA76" s="169"/>
      <c r="BB76" s="168" t="str">
        <f>IF('Fun Patches'!AD27="A","E","")</f>
        <v/>
      </c>
      <c r="BC76" s="169"/>
      <c r="BD76" s="168" t="str">
        <f>IF('Fun Patches'!AE27="A","E","")</f>
        <v/>
      </c>
      <c r="BE76" s="169"/>
      <c r="BF76" s="168" t="str">
        <f>IF('Fun Patches'!AF27="A","E","")</f>
        <v/>
      </c>
      <c r="BG76" s="169"/>
      <c r="BH76" s="168" t="str">
        <f>IF('Fun Patches'!AG27="A","E","")</f>
        <v/>
      </c>
      <c r="BI76" s="170"/>
    </row>
    <row r="77" spans="1:61">
      <c r="A77" s="188" t="str">
        <f>'Fun Patches'!C28</f>
        <v>&lt;List Patch Here&gt;</v>
      </c>
      <c r="B77" s="168" t="str">
        <f>IF('Fun Patches'!D28="A","E","")</f>
        <v/>
      </c>
      <c r="C77" s="169"/>
      <c r="D77" s="168" t="str">
        <f>IF('Fun Patches'!E28="A","E","")</f>
        <v/>
      </c>
      <c r="E77" s="169"/>
      <c r="F77" s="168" t="str">
        <f>IF('Fun Patches'!F28="A","E","")</f>
        <v/>
      </c>
      <c r="G77" s="169"/>
      <c r="H77" s="168" t="str">
        <f>IF('Fun Patches'!G28="A","E","")</f>
        <v/>
      </c>
      <c r="I77" s="169"/>
      <c r="J77" s="168" t="str">
        <f>IF('Fun Patches'!H28="A","E","")</f>
        <v/>
      </c>
      <c r="K77" s="169"/>
      <c r="L77" s="168" t="str">
        <f>IF('Fun Patches'!I28="A","E","")</f>
        <v/>
      </c>
      <c r="M77" s="169"/>
      <c r="N77" s="168" t="str">
        <f>IF('Fun Patches'!J28="A","E","")</f>
        <v/>
      </c>
      <c r="O77" s="169"/>
      <c r="P77" s="168" t="str">
        <f>IF('Fun Patches'!K28="A","E","")</f>
        <v/>
      </c>
      <c r="Q77" s="169"/>
      <c r="R77" s="168" t="str">
        <f>IF('Fun Patches'!L28="A","E","")</f>
        <v/>
      </c>
      <c r="S77" s="169"/>
      <c r="T77" s="168" t="str">
        <f>IF('Fun Patches'!M28="A","E","")</f>
        <v/>
      </c>
      <c r="U77" s="169"/>
      <c r="V77" s="168" t="str">
        <f>IF('Fun Patches'!N28="A","E","")</f>
        <v/>
      </c>
      <c r="W77" s="169"/>
      <c r="X77" s="168" t="str">
        <f>IF('Fun Patches'!O28="A","E","")</f>
        <v/>
      </c>
      <c r="Y77" s="169"/>
      <c r="Z77" s="168" t="str">
        <f>IF('Fun Patches'!P28="A","E","")</f>
        <v/>
      </c>
      <c r="AA77" s="169"/>
      <c r="AB77" s="168" t="str">
        <f>IF('Fun Patches'!Q28="A","E","")</f>
        <v/>
      </c>
      <c r="AC77" s="169"/>
      <c r="AD77" s="168" t="str">
        <f>IF('Fun Patches'!R28="A","E","")</f>
        <v/>
      </c>
      <c r="AE77" s="170"/>
      <c r="AF77" s="168" t="str">
        <f>IF('Fun Patches'!S28="A","E","")</f>
        <v/>
      </c>
      <c r="AG77" s="169"/>
      <c r="AH77" s="168" t="str">
        <f>IF('Fun Patches'!T28="A","E","")</f>
        <v/>
      </c>
      <c r="AI77" s="169"/>
      <c r="AJ77" s="168" t="str">
        <f>IF('Fun Patches'!U28="A","E","")</f>
        <v/>
      </c>
      <c r="AK77" s="169"/>
      <c r="AL77" s="168" t="str">
        <f>IF('Fun Patches'!V28="A","E","")</f>
        <v/>
      </c>
      <c r="AM77" s="169"/>
      <c r="AN77" s="168" t="str">
        <f>IF('Fun Patches'!W28="A","E","")</f>
        <v/>
      </c>
      <c r="AO77" s="169"/>
      <c r="AP77" s="168" t="str">
        <f>IF('Fun Patches'!X28="A","E","")</f>
        <v/>
      </c>
      <c r="AQ77" s="169"/>
      <c r="AR77" s="168" t="str">
        <f>IF('Fun Patches'!Y28="A","E","")</f>
        <v/>
      </c>
      <c r="AS77" s="169"/>
      <c r="AT77" s="168" t="str">
        <f>IF('Fun Patches'!Z28="A","E","")</f>
        <v/>
      </c>
      <c r="AU77" s="169"/>
      <c r="AV77" s="168" t="str">
        <f>IF('Fun Patches'!AA28="A","E","")</f>
        <v/>
      </c>
      <c r="AW77" s="169"/>
      <c r="AX77" s="168" t="str">
        <f>IF('Fun Patches'!AB28="A","E","")</f>
        <v/>
      </c>
      <c r="AY77" s="169"/>
      <c r="AZ77" s="168" t="str">
        <f>IF('Fun Patches'!AC28="A","E","")</f>
        <v/>
      </c>
      <c r="BA77" s="169"/>
      <c r="BB77" s="168" t="str">
        <f>IF('Fun Patches'!AD28="A","E","")</f>
        <v/>
      </c>
      <c r="BC77" s="169"/>
      <c r="BD77" s="168" t="str">
        <f>IF('Fun Patches'!AE28="A","E","")</f>
        <v/>
      </c>
      <c r="BE77" s="169"/>
      <c r="BF77" s="168" t="str">
        <f>IF('Fun Patches'!AF28="A","E","")</f>
        <v/>
      </c>
      <c r="BG77" s="169"/>
      <c r="BH77" s="168" t="str">
        <f>IF('Fun Patches'!AG28="A","E","")</f>
        <v/>
      </c>
      <c r="BI77" s="170"/>
    </row>
    <row r="78" spans="1:61">
      <c r="A78" s="188" t="str">
        <f>'Fun Patches'!C29</f>
        <v>&lt;List Patch Here&gt;</v>
      </c>
      <c r="B78" s="168" t="str">
        <f>IF('Fun Patches'!D29="A","E","")</f>
        <v/>
      </c>
      <c r="C78" s="169"/>
      <c r="D78" s="168" t="str">
        <f>IF('Fun Patches'!E29="A","E","")</f>
        <v/>
      </c>
      <c r="E78" s="169"/>
      <c r="F78" s="168" t="str">
        <f>IF('Fun Patches'!F29="A","E","")</f>
        <v/>
      </c>
      <c r="G78" s="169"/>
      <c r="H78" s="168" t="str">
        <f>IF('Fun Patches'!G29="A","E","")</f>
        <v/>
      </c>
      <c r="I78" s="169"/>
      <c r="J78" s="168" t="str">
        <f>IF('Fun Patches'!H29="A","E","")</f>
        <v/>
      </c>
      <c r="K78" s="169"/>
      <c r="L78" s="168" t="str">
        <f>IF('Fun Patches'!I29="A","E","")</f>
        <v/>
      </c>
      <c r="M78" s="169"/>
      <c r="N78" s="168" t="str">
        <f>IF('Fun Patches'!J29="A","E","")</f>
        <v/>
      </c>
      <c r="O78" s="169"/>
      <c r="P78" s="168" t="str">
        <f>IF('Fun Patches'!K29="A","E","")</f>
        <v/>
      </c>
      <c r="Q78" s="169"/>
      <c r="R78" s="168" t="str">
        <f>IF('Fun Patches'!L29="A","E","")</f>
        <v/>
      </c>
      <c r="S78" s="169"/>
      <c r="T78" s="168" t="str">
        <f>IF('Fun Patches'!M29="A","E","")</f>
        <v/>
      </c>
      <c r="U78" s="169"/>
      <c r="V78" s="168" t="str">
        <f>IF('Fun Patches'!N29="A","E","")</f>
        <v/>
      </c>
      <c r="W78" s="169"/>
      <c r="X78" s="168" t="str">
        <f>IF('Fun Patches'!O29="A","E","")</f>
        <v/>
      </c>
      <c r="Y78" s="169"/>
      <c r="Z78" s="168" t="str">
        <f>IF('Fun Patches'!P29="A","E","")</f>
        <v/>
      </c>
      <c r="AA78" s="169"/>
      <c r="AB78" s="168" t="str">
        <f>IF('Fun Patches'!Q29="A","E","")</f>
        <v/>
      </c>
      <c r="AC78" s="169"/>
      <c r="AD78" s="168" t="str">
        <f>IF('Fun Patches'!R29="A","E","")</f>
        <v/>
      </c>
      <c r="AE78" s="170"/>
      <c r="AF78" s="168" t="str">
        <f>IF('Fun Patches'!S29="A","E","")</f>
        <v/>
      </c>
      <c r="AG78" s="169"/>
      <c r="AH78" s="168" t="str">
        <f>IF('Fun Patches'!T29="A","E","")</f>
        <v/>
      </c>
      <c r="AI78" s="169"/>
      <c r="AJ78" s="168" t="str">
        <f>IF('Fun Patches'!U29="A","E","")</f>
        <v/>
      </c>
      <c r="AK78" s="169"/>
      <c r="AL78" s="168" t="str">
        <f>IF('Fun Patches'!V29="A","E","")</f>
        <v/>
      </c>
      <c r="AM78" s="169"/>
      <c r="AN78" s="168" t="str">
        <f>IF('Fun Patches'!W29="A","E","")</f>
        <v/>
      </c>
      <c r="AO78" s="169"/>
      <c r="AP78" s="168" t="str">
        <f>IF('Fun Patches'!X29="A","E","")</f>
        <v/>
      </c>
      <c r="AQ78" s="169"/>
      <c r="AR78" s="168" t="str">
        <f>IF('Fun Patches'!Y29="A","E","")</f>
        <v/>
      </c>
      <c r="AS78" s="169"/>
      <c r="AT78" s="168" t="str">
        <f>IF('Fun Patches'!Z29="A","E","")</f>
        <v/>
      </c>
      <c r="AU78" s="169"/>
      <c r="AV78" s="168" t="str">
        <f>IF('Fun Patches'!AA29="A","E","")</f>
        <v/>
      </c>
      <c r="AW78" s="169"/>
      <c r="AX78" s="168" t="str">
        <f>IF('Fun Patches'!AB29="A","E","")</f>
        <v/>
      </c>
      <c r="AY78" s="169"/>
      <c r="AZ78" s="168" t="str">
        <f>IF('Fun Patches'!AC29="A","E","")</f>
        <v/>
      </c>
      <c r="BA78" s="169"/>
      <c r="BB78" s="168" t="str">
        <f>IF('Fun Patches'!AD29="A","E","")</f>
        <v/>
      </c>
      <c r="BC78" s="169"/>
      <c r="BD78" s="168" t="str">
        <f>IF('Fun Patches'!AE29="A","E","")</f>
        <v/>
      </c>
      <c r="BE78" s="169"/>
      <c r="BF78" s="168" t="str">
        <f>IF('Fun Patches'!AF29="A","E","")</f>
        <v/>
      </c>
      <c r="BG78" s="169"/>
      <c r="BH78" s="168" t="str">
        <f>IF('Fun Patches'!AG29="A","E","")</f>
        <v/>
      </c>
      <c r="BI78" s="170"/>
    </row>
    <row r="79" spans="1:61">
      <c r="A79" s="188" t="str">
        <f>'Fun Patches'!C30</f>
        <v>&lt;List Patch Here&gt;</v>
      </c>
      <c r="B79" s="168" t="str">
        <f>IF('Fun Patches'!D30="A","E","")</f>
        <v/>
      </c>
      <c r="C79" s="169"/>
      <c r="D79" s="168" t="str">
        <f>IF('Fun Patches'!E30="A","E","")</f>
        <v/>
      </c>
      <c r="E79" s="169"/>
      <c r="F79" s="168" t="str">
        <f>IF('Fun Patches'!F30="A","E","")</f>
        <v/>
      </c>
      <c r="G79" s="169"/>
      <c r="H79" s="168" t="str">
        <f>IF('Fun Patches'!G30="A","E","")</f>
        <v/>
      </c>
      <c r="I79" s="169"/>
      <c r="J79" s="168" t="str">
        <f>IF('Fun Patches'!H30="A","E","")</f>
        <v/>
      </c>
      <c r="K79" s="169"/>
      <c r="L79" s="168" t="str">
        <f>IF('Fun Patches'!I30="A","E","")</f>
        <v/>
      </c>
      <c r="M79" s="169"/>
      <c r="N79" s="168" t="str">
        <f>IF('Fun Patches'!J30="A","E","")</f>
        <v/>
      </c>
      <c r="O79" s="169"/>
      <c r="P79" s="168" t="str">
        <f>IF('Fun Patches'!K30="A","E","")</f>
        <v/>
      </c>
      <c r="Q79" s="169"/>
      <c r="R79" s="168" t="str">
        <f>IF('Fun Patches'!L30="A","E","")</f>
        <v/>
      </c>
      <c r="S79" s="169"/>
      <c r="T79" s="168" t="str">
        <f>IF('Fun Patches'!M30="A","E","")</f>
        <v/>
      </c>
      <c r="U79" s="169"/>
      <c r="V79" s="168" t="str">
        <f>IF('Fun Patches'!N30="A","E","")</f>
        <v/>
      </c>
      <c r="W79" s="169"/>
      <c r="X79" s="168" t="str">
        <f>IF('Fun Patches'!O30="A","E","")</f>
        <v/>
      </c>
      <c r="Y79" s="169"/>
      <c r="Z79" s="168" t="str">
        <f>IF('Fun Patches'!P30="A","E","")</f>
        <v/>
      </c>
      <c r="AA79" s="169"/>
      <c r="AB79" s="168" t="str">
        <f>IF('Fun Patches'!Q30="A","E","")</f>
        <v/>
      </c>
      <c r="AC79" s="169"/>
      <c r="AD79" s="168" t="str">
        <f>IF('Fun Patches'!R30="A","E","")</f>
        <v/>
      </c>
      <c r="AE79" s="170"/>
      <c r="AF79" s="168" t="str">
        <f>IF('Fun Patches'!S30="A","E","")</f>
        <v/>
      </c>
      <c r="AG79" s="169"/>
      <c r="AH79" s="168" t="str">
        <f>IF('Fun Patches'!T30="A","E","")</f>
        <v/>
      </c>
      <c r="AI79" s="169"/>
      <c r="AJ79" s="168" t="str">
        <f>IF('Fun Patches'!U30="A","E","")</f>
        <v/>
      </c>
      <c r="AK79" s="169"/>
      <c r="AL79" s="168" t="str">
        <f>IF('Fun Patches'!V30="A","E","")</f>
        <v/>
      </c>
      <c r="AM79" s="169"/>
      <c r="AN79" s="168" t="str">
        <f>IF('Fun Patches'!W30="A","E","")</f>
        <v/>
      </c>
      <c r="AO79" s="169"/>
      <c r="AP79" s="168" t="str">
        <f>IF('Fun Patches'!X30="A","E","")</f>
        <v/>
      </c>
      <c r="AQ79" s="169"/>
      <c r="AR79" s="168" t="str">
        <f>IF('Fun Patches'!Y30="A","E","")</f>
        <v/>
      </c>
      <c r="AS79" s="169"/>
      <c r="AT79" s="168" t="str">
        <f>IF('Fun Patches'!Z30="A","E","")</f>
        <v/>
      </c>
      <c r="AU79" s="169"/>
      <c r="AV79" s="168" t="str">
        <f>IF('Fun Patches'!AA30="A","E","")</f>
        <v/>
      </c>
      <c r="AW79" s="169"/>
      <c r="AX79" s="168" t="str">
        <f>IF('Fun Patches'!AB30="A","E","")</f>
        <v/>
      </c>
      <c r="AY79" s="169"/>
      <c r="AZ79" s="168" t="str">
        <f>IF('Fun Patches'!AC30="A","E","")</f>
        <v/>
      </c>
      <c r="BA79" s="169"/>
      <c r="BB79" s="168" t="str">
        <f>IF('Fun Patches'!AD30="A","E","")</f>
        <v/>
      </c>
      <c r="BC79" s="169"/>
      <c r="BD79" s="168" t="str">
        <f>IF('Fun Patches'!AE30="A","E","")</f>
        <v/>
      </c>
      <c r="BE79" s="169"/>
      <c r="BF79" s="168" t="str">
        <f>IF('Fun Patches'!AF30="A","E","")</f>
        <v/>
      </c>
      <c r="BG79" s="169"/>
      <c r="BH79" s="168" t="str">
        <f>IF('Fun Patches'!AG30="A","E","")</f>
        <v/>
      </c>
      <c r="BI79" s="170"/>
    </row>
    <row r="80" spans="1:61">
      <c r="A80" s="188" t="str">
        <f>'Fun Patches'!C31</f>
        <v>&lt;List Patch Here&gt;</v>
      </c>
      <c r="B80" s="168" t="str">
        <f>IF('Fun Patches'!D31="A","E","")</f>
        <v/>
      </c>
      <c r="C80" s="169"/>
      <c r="D80" s="168" t="str">
        <f>IF('Fun Patches'!E31="A","E","")</f>
        <v/>
      </c>
      <c r="E80" s="169"/>
      <c r="F80" s="168" t="str">
        <f>IF('Fun Patches'!F31="A","E","")</f>
        <v/>
      </c>
      <c r="G80" s="169"/>
      <c r="H80" s="168" t="str">
        <f>IF('Fun Patches'!G31="A","E","")</f>
        <v/>
      </c>
      <c r="I80" s="169"/>
      <c r="J80" s="168" t="str">
        <f>IF('Fun Patches'!H31="A","E","")</f>
        <v/>
      </c>
      <c r="K80" s="169"/>
      <c r="L80" s="168" t="str">
        <f>IF('Fun Patches'!I31="A","E","")</f>
        <v/>
      </c>
      <c r="M80" s="169"/>
      <c r="N80" s="168" t="str">
        <f>IF('Fun Patches'!J31="A","E","")</f>
        <v/>
      </c>
      <c r="O80" s="169"/>
      <c r="P80" s="168" t="str">
        <f>IF('Fun Patches'!K31="A","E","")</f>
        <v/>
      </c>
      <c r="Q80" s="169"/>
      <c r="R80" s="168" t="str">
        <f>IF('Fun Patches'!L31="A","E","")</f>
        <v/>
      </c>
      <c r="S80" s="169"/>
      <c r="T80" s="168" t="str">
        <f>IF('Fun Patches'!M31="A","E","")</f>
        <v/>
      </c>
      <c r="U80" s="169"/>
      <c r="V80" s="168" t="str">
        <f>IF('Fun Patches'!N31="A","E","")</f>
        <v/>
      </c>
      <c r="W80" s="169"/>
      <c r="X80" s="168" t="str">
        <f>IF('Fun Patches'!O31="A","E","")</f>
        <v/>
      </c>
      <c r="Y80" s="169"/>
      <c r="Z80" s="168" t="str">
        <f>IF('Fun Patches'!P31="A","E","")</f>
        <v/>
      </c>
      <c r="AA80" s="169"/>
      <c r="AB80" s="168" t="str">
        <f>IF('Fun Patches'!Q31="A","E","")</f>
        <v/>
      </c>
      <c r="AC80" s="169"/>
      <c r="AD80" s="168" t="str">
        <f>IF('Fun Patches'!R31="A","E","")</f>
        <v/>
      </c>
      <c r="AE80" s="170"/>
      <c r="AF80" s="168" t="str">
        <f>IF('Fun Patches'!S31="A","E","")</f>
        <v/>
      </c>
      <c r="AG80" s="169"/>
      <c r="AH80" s="168" t="str">
        <f>IF('Fun Patches'!T31="A","E","")</f>
        <v/>
      </c>
      <c r="AI80" s="169"/>
      <c r="AJ80" s="168" t="str">
        <f>IF('Fun Patches'!U31="A","E","")</f>
        <v/>
      </c>
      <c r="AK80" s="169"/>
      <c r="AL80" s="168" t="str">
        <f>IF('Fun Patches'!V31="A","E","")</f>
        <v/>
      </c>
      <c r="AM80" s="169"/>
      <c r="AN80" s="168" t="str">
        <f>IF('Fun Patches'!W31="A","E","")</f>
        <v/>
      </c>
      <c r="AO80" s="169"/>
      <c r="AP80" s="168" t="str">
        <f>IF('Fun Patches'!X31="A","E","")</f>
        <v/>
      </c>
      <c r="AQ80" s="169"/>
      <c r="AR80" s="168" t="str">
        <f>IF('Fun Patches'!Y31="A","E","")</f>
        <v/>
      </c>
      <c r="AS80" s="169"/>
      <c r="AT80" s="168" t="str">
        <f>IF('Fun Patches'!Z31="A","E","")</f>
        <v/>
      </c>
      <c r="AU80" s="169"/>
      <c r="AV80" s="168" t="str">
        <f>IF('Fun Patches'!AA31="A","E","")</f>
        <v/>
      </c>
      <c r="AW80" s="169"/>
      <c r="AX80" s="168" t="str">
        <f>IF('Fun Patches'!AB31="A","E","")</f>
        <v/>
      </c>
      <c r="AY80" s="169"/>
      <c r="AZ80" s="168" t="str">
        <f>IF('Fun Patches'!AC31="A","E","")</f>
        <v/>
      </c>
      <c r="BA80" s="169"/>
      <c r="BB80" s="168" t="str">
        <f>IF('Fun Patches'!AD31="A","E","")</f>
        <v/>
      </c>
      <c r="BC80" s="169"/>
      <c r="BD80" s="168" t="str">
        <f>IF('Fun Patches'!AE31="A","E","")</f>
        <v/>
      </c>
      <c r="BE80" s="169"/>
      <c r="BF80" s="168" t="str">
        <f>IF('Fun Patches'!AF31="A","E","")</f>
        <v/>
      </c>
      <c r="BG80" s="169"/>
      <c r="BH80" s="168" t="str">
        <f>IF('Fun Patches'!AG31="A","E","")</f>
        <v/>
      </c>
      <c r="BI80" s="170"/>
    </row>
    <row r="81" spans="1:61">
      <c r="A81" s="188" t="str">
        <f>'Fun Patches'!C32</f>
        <v>&lt;List Patch Here&gt;</v>
      </c>
      <c r="B81" s="168" t="str">
        <f>IF('Fun Patches'!D32="A","E","")</f>
        <v/>
      </c>
      <c r="C81" s="169"/>
      <c r="D81" s="168" t="str">
        <f>IF('Fun Patches'!E32="A","E","")</f>
        <v/>
      </c>
      <c r="E81" s="169"/>
      <c r="F81" s="168" t="str">
        <f>IF('Fun Patches'!F32="A","E","")</f>
        <v/>
      </c>
      <c r="G81" s="169"/>
      <c r="H81" s="168" t="str">
        <f>IF('Fun Patches'!G32="A","E","")</f>
        <v/>
      </c>
      <c r="I81" s="169"/>
      <c r="J81" s="168" t="str">
        <f>IF('Fun Patches'!H32="A","E","")</f>
        <v/>
      </c>
      <c r="K81" s="169"/>
      <c r="L81" s="168" t="str">
        <f>IF('Fun Patches'!I32="A","E","")</f>
        <v/>
      </c>
      <c r="M81" s="169"/>
      <c r="N81" s="168" t="str">
        <f>IF('Fun Patches'!J32="A","E","")</f>
        <v/>
      </c>
      <c r="O81" s="169"/>
      <c r="P81" s="168" t="str">
        <f>IF('Fun Patches'!K32="A","E","")</f>
        <v/>
      </c>
      <c r="Q81" s="169"/>
      <c r="R81" s="168" t="str">
        <f>IF('Fun Patches'!L32="A","E","")</f>
        <v/>
      </c>
      <c r="S81" s="169"/>
      <c r="T81" s="168" t="str">
        <f>IF('Fun Patches'!M32="A","E","")</f>
        <v/>
      </c>
      <c r="U81" s="169"/>
      <c r="V81" s="168" t="str">
        <f>IF('Fun Patches'!N32="A","E","")</f>
        <v/>
      </c>
      <c r="W81" s="169"/>
      <c r="X81" s="168" t="str">
        <f>IF('Fun Patches'!O32="A","E","")</f>
        <v/>
      </c>
      <c r="Y81" s="169"/>
      <c r="Z81" s="168" t="str">
        <f>IF('Fun Patches'!P32="A","E","")</f>
        <v/>
      </c>
      <c r="AA81" s="169"/>
      <c r="AB81" s="168" t="str">
        <f>IF('Fun Patches'!Q32="A","E","")</f>
        <v/>
      </c>
      <c r="AC81" s="169"/>
      <c r="AD81" s="168" t="str">
        <f>IF('Fun Patches'!R32="A","E","")</f>
        <v/>
      </c>
      <c r="AE81" s="170"/>
      <c r="AF81" s="168" t="str">
        <f>IF('Fun Patches'!S32="A","E","")</f>
        <v/>
      </c>
      <c r="AG81" s="169"/>
      <c r="AH81" s="168" t="str">
        <f>IF('Fun Patches'!T32="A","E","")</f>
        <v/>
      </c>
      <c r="AI81" s="169"/>
      <c r="AJ81" s="168" t="str">
        <f>IF('Fun Patches'!U32="A","E","")</f>
        <v/>
      </c>
      <c r="AK81" s="169"/>
      <c r="AL81" s="168" t="str">
        <f>IF('Fun Patches'!V32="A","E","")</f>
        <v/>
      </c>
      <c r="AM81" s="169"/>
      <c r="AN81" s="168" t="str">
        <f>IF('Fun Patches'!W32="A","E","")</f>
        <v/>
      </c>
      <c r="AO81" s="169"/>
      <c r="AP81" s="168" t="str">
        <f>IF('Fun Patches'!X32="A","E","")</f>
        <v/>
      </c>
      <c r="AQ81" s="169"/>
      <c r="AR81" s="168" t="str">
        <f>IF('Fun Patches'!Y32="A","E","")</f>
        <v/>
      </c>
      <c r="AS81" s="169"/>
      <c r="AT81" s="168" t="str">
        <f>IF('Fun Patches'!Z32="A","E","")</f>
        <v/>
      </c>
      <c r="AU81" s="169"/>
      <c r="AV81" s="168" t="str">
        <f>IF('Fun Patches'!AA32="A","E","")</f>
        <v/>
      </c>
      <c r="AW81" s="169"/>
      <c r="AX81" s="168" t="str">
        <f>IF('Fun Patches'!AB32="A","E","")</f>
        <v/>
      </c>
      <c r="AY81" s="169"/>
      <c r="AZ81" s="168" t="str">
        <f>IF('Fun Patches'!AC32="A","E","")</f>
        <v/>
      </c>
      <c r="BA81" s="169"/>
      <c r="BB81" s="168" t="str">
        <f>IF('Fun Patches'!AD32="A","E","")</f>
        <v/>
      </c>
      <c r="BC81" s="169"/>
      <c r="BD81" s="168" t="str">
        <f>IF('Fun Patches'!AE32="A","E","")</f>
        <v/>
      </c>
      <c r="BE81" s="169"/>
      <c r="BF81" s="168" t="str">
        <f>IF('Fun Patches'!AF32="A","E","")</f>
        <v/>
      </c>
      <c r="BG81" s="169"/>
      <c r="BH81" s="168" t="str">
        <f>IF('Fun Patches'!AG32="A","E","")</f>
        <v/>
      </c>
      <c r="BI81" s="170"/>
    </row>
    <row r="82" spans="1:61">
      <c r="A82" s="188" t="str">
        <f>'Fun Patches'!C33</f>
        <v>&lt;List Patch Here&gt;</v>
      </c>
      <c r="B82" s="168" t="str">
        <f>IF('Fun Patches'!D33="A","E","")</f>
        <v/>
      </c>
      <c r="C82" s="169"/>
      <c r="D82" s="168" t="str">
        <f>IF('Fun Patches'!E33="A","E","")</f>
        <v/>
      </c>
      <c r="E82" s="169"/>
      <c r="F82" s="168" t="str">
        <f>IF('Fun Patches'!F33="A","E","")</f>
        <v/>
      </c>
      <c r="G82" s="169"/>
      <c r="H82" s="168" t="str">
        <f>IF('Fun Patches'!G33="A","E","")</f>
        <v/>
      </c>
      <c r="I82" s="169"/>
      <c r="J82" s="168" t="str">
        <f>IF('Fun Patches'!H33="A","E","")</f>
        <v/>
      </c>
      <c r="K82" s="169"/>
      <c r="L82" s="168" t="str">
        <f>IF('Fun Patches'!I33="A","E","")</f>
        <v/>
      </c>
      <c r="M82" s="169"/>
      <c r="N82" s="168" t="str">
        <f>IF('Fun Patches'!J33="A","E","")</f>
        <v/>
      </c>
      <c r="O82" s="169"/>
      <c r="P82" s="168" t="str">
        <f>IF('Fun Patches'!K33="A","E","")</f>
        <v/>
      </c>
      <c r="Q82" s="169"/>
      <c r="R82" s="168" t="str">
        <f>IF('Fun Patches'!L33="A","E","")</f>
        <v/>
      </c>
      <c r="S82" s="169"/>
      <c r="T82" s="168" t="str">
        <f>IF('Fun Patches'!M33="A","E","")</f>
        <v/>
      </c>
      <c r="U82" s="169"/>
      <c r="V82" s="168" t="str">
        <f>IF('Fun Patches'!N33="A","E","")</f>
        <v/>
      </c>
      <c r="W82" s="169"/>
      <c r="X82" s="168" t="str">
        <f>IF('Fun Patches'!O33="A","E","")</f>
        <v/>
      </c>
      <c r="Y82" s="169"/>
      <c r="Z82" s="168" t="str">
        <f>IF('Fun Patches'!P33="A","E","")</f>
        <v/>
      </c>
      <c r="AA82" s="169"/>
      <c r="AB82" s="168" t="str">
        <f>IF('Fun Patches'!Q33="A","E","")</f>
        <v/>
      </c>
      <c r="AC82" s="169"/>
      <c r="AD82" s="168" t="str">
        <f>IF('Fun Patches'!R33="A","E","")</f>
        <v/>
      </c>
      <c r="AE82" s="170"/>
      <c r="AF82" s="168" t="str">
        <f>IF('Fun Patches'!S33="A","E","")</f>
        <v/>
      </c>
      <c r="AG82" s="169"/>
      <c r="AH82" s="168" t="str">
        <f>IF('Fun Patches'!T33="A","E","")</f>
        <v/>
      </c>
      <c r="AI82" s="169"/>
      <c r="AJ82" s="168" t="str">
        <f>IF('Fun Patches'!U33="A","E","")</f>
        <v/>
      </c>
      <c r="AK82" s="169"/>
      <c r="AL82" s="168" t="str">
        <f>IF('Fun Patches'!V33="A","E","")</f>
        <v/>
      </c>
      <c r="AM82" s="169"/>
      <c r="AN82" s="168" t="str">
        <f>IF('Fun Patches'!W33="A","E","")</f>
        <v/>
      </c>
      <c r="AO82" s="169"/>
      <c r="AP82" s="168" t="str">
        <f>IF('Fun Patches'!X33="A","E","")</f>
        <v/>
      </c>
      <c r="AQ82" s="169"/>
      <c r="AR82" s="168" t="str">
        <f>IF('Fun Patches'!Y33="A","E","")</f>
        <v/>
      </c>
      <c r="AS82" s="169"/>
      <c r="AT82" s="168" t="str">
        <f>IF('Fun Patches'!Z33="A","E","")</f>
        <v/>
      </c>
      <c r="AU82" s="169"/>
      <c r="AV82" s="168" t="str">
        <f>IF('Fun Patches'!AA33="A","E","")</f>
        <v/>
      </c>
      <c r="AW82" s="169"/>
      <c r="AX82" s="168" t="str">
        <f>IF('Fun Patches'!AB33="A","E","")</f>
        <v/>
      </c>
      <c r="AY82" s="169"/>
      <c r="AZ82" s="168" t="str">
        <f>IF('Fun Patches'!AC33="A","E","")</f>
        <v/>
      </c>
      <c r="BA82" s="169"/>
      <c r="BB82" s="168" t="str">
        <f>IF('Fun Patches'!AD33="A","E","")</f>
        <v/>
      </c>
      <c r="BC82" s="169"/>
      <c r="BD82" s="168" t="str">
        <f>IF('Fun Patches'!AE33="A","E","")</f>
        <v/>
      </c>
      <c r="BE82" s="169"/>
      <c r="BF82" s="168" t="str">
        <f>IF('Fun Patches'!AF33="A","E","")</f>
        <v/>
      </c>
      <c r="BG82" s="169"/>
      <c r="BH82" s="168" t="str">
        <f>IF('Fun Patches'!AG33="A","E","")</f>
        <v/>
      </c>
      <c r="BI82" s="170"/>
    </row>
    <row r="83" spans="1:61">
      <c r="A83" s="188" t="str">
        <f>'Fun Patches'!C34</f>
        <v>&lt;List Patch Here&gt;</v>
      </c>
      <c r="B83" s="168" t="str">
        <f>IF('Fun Patches'!D34="A","E","")</f>
        <v/>
      </c>
      <c r="C83" s="169"/>
      <c r="D83" s="168" t="str">
        <f>IF('Fun Patches'!E34="A","E","")</f>
        <v/>
      </c>
      <c r="E83" s="169"/>
      <c r="F83" s="168" t="str">
        <f>IF('Fun Patches'!F34="A","E","")</f>
        <v/>
      </c>
      <c r="G83" s="169"/>
      <c r="H83" s="168" t="str">
        <f>IF('Fun Patches'!G34="A","E","")</f>
        <v/>
      </c>
      <c r="I83" s="169"/>
      <c r="J83" s="168" t="str">
        <f>IF('Fun Patches'!H34="A","E","")</f>
        <v/>
      </c>
      <c r="K83" s="169"/>
      <c r="L83" s="168" t="str">
        <f>IF('Fun Patches'!I34="A","E","")</f>
        <v/>
      </c>
      <c r="M83" s="169"/>
      <c r="N83" s="168" t="str">
        <f>IF('Fun Patches'!J34="A","E","")</f>
        <v/>
      </c>
      <c r="O83" s="169"/>
      <c r="P83" s="168" t="str">
        <f>IF('Fun Patches'!K34="A","E","")</f>
        <v/>
      </c>
      <c r="Q83" s="169"/>
      <c r="R83" s="168" t="str">
        <f>IF('Fun Patches'!L34="A","E","")</f>
        <v/>
      </c>
      <c r="S83" s="169"/>
      <c r="T83" s="168" t="str">
        <f>IF('Fun Patches'!M34="A","E","")</f>
        <v/>
      </c>
      <c r="U83" s="169"/>
      <c r="V83" s="168" t="str">
        <f>IF('Fun Patches'!N34="A","E","")</f>
        <v/>
      </c>
      <c r="W83" s="169"/>
      <c r="X83" s="168" t="str">
        <f>IF('Fun Patches'!O34="A","E","")</f>
        <v/>
      </c>
      <c r="Y83" s="169"/>
      <c r="Z83" s="168" t="str">
        <f>IF('Fun Patches'!P34="A","E","")</f>
        <v/>
      </c>
      <c r="AA83" s="169"/>
      <c r="AB83" s="168" t="str">
        <f>IF('Fun Patches'!Q34="A","E","")</f>
        <v/>
      </c>
      <c r="AC83" s="169"/>
      <c r="AD83" s="168" t="str">
        <f>IF('Fun Patches'!R34="A","E","")</f>
        <v/>
      </c>
      <c r="AE83" s="170"/>
      <c r="AF83" s="168" t="str">
        <f>IF('Fun Patches'!S34="A","E","")</f>
        <v/>
      </c>
      <c r="AG83" s="169"/>
      <c r="AH83" s="168" t="str">
        <f>IF('Fun Patches'!T34="A","E","")</f>
        <v/>
      </c>
      <c r="AI83" s="169"/>
      <c r="AJ83" s="168" t="str">
        <f>IF('Fun Patches'!U34="A","E","")</f>
        <v/>
      </c>
      <c r="AK83" s="169"/>
      <c r="AL83" s="168" t="str">
        <f>IF('Fun Patches'!V34="A","E","")</f>
        <v/>
      </c>
      <c r="AM83" s="169"/>
      <c r="AN83" s="168" t="str">
        <f>IF('Fun Patches'!W34="A","E","")</f>
        <v/>
      </c>
      <c r="AO83" s="169"/>
      <c r="AP83" s="168" t="str">
        <f>IF('Fun Patches'!X34="A","E","")</f>
        <v/>
      </c>
      <c r="AQ83" s="169"/>
      <c r="AR83" s="168" t="str">
        <f>IF('Fun Patches'!Y34="A","E","")</f>
        <v/>
      </c>
      <c r="AS83" s="169"/>
      <c r="AT83" s="168" t="str">
        <f>IF('Fun Patches'!Z34="A","E","")</f>
        <v/>
      </c>
      <c r="AU83" s="169"/>
      <c r="AV83" s="168" t="str">
        <f>IF('Fun Patches'!AA34="A","E","")</f>
        <v/>
      </c>
      <c r="AW83" s="169"/>
      <c r="AX83" s="168" t="str">
        <f>IF('Fun Patches'!AB34="A","E","")</f>
        <v/>
      </c>
      <c r="AY83" s="169"/>
      <c r="AZ83" s="168" t="str">
        <f>IF('Fun Patches'!AC34="A","E","")</f>
        <v/>
      </c>
      <c r="BA83" s="169"/>
      <c r="BB83" s="168" t="str">
        <f>IF('Fun Patches'!AD34="A","E","")</f>
        <v/>
      </c>
      <c r="BC83" s="169"/>
      <c r="BD83" s="168" t="str">
        <f>IF('Fun Patches'!AE34="A","E","")</f>
        <v/>
      </c>
      <c r="BE83" s="169"/>
      <c r="BF83" s="168" t="str">
        <f>IF('Fun Patches'!AF34="A","E","")</f>
        <v/>
      </c>
      <c r="BG83" s="169"/>
      <c r="BH83" s="168" t="str">
        <f>IF('Fun Patches'!AG34="A","E","")</f>
        <v/>
      </c>
      <c r="BI83" s="170"/>
    </row>
    <row r="84" spans="1:61">
      <c r="A84" s="188" t="str">
        <f>'Fun Patches'!C35</f>
        <v>&lt;List Patch Here&gt;</v>
      </c>
      <c r="B84" s="168" t="str">
        <f>IF('Fun Patches'!D35="A","E","")</f>
        <v/>
      </c>
      <c r="C84" s="169"/>
      <c r="D84" s="168" t="str">
        <f>IF('Fun Patches'!E35="A","E","")</f>
        <v/>
      </c>
      <c r="E84" s="169"/>
      <c r="F84" s="168" t="str">
        <f>IF('Fun Patches'!F35="A","E","")</f>
        <v/>
      </c>
      <c r="G84" s="169"/>
      <c r="H84" s="168" t="str">
        <f>IF('Fun Patches'!G35="A","E","")</f>
        <v/>
      </c>
      <c r="I84" s="169"/>
      <c r="J84" s="168" t="str">
        <f>IF('Fun Patches'!H35="A","E","")</f>
        <v/>
      </c>
      <c r="K84" s="169"/>
      <c r="L84" s="168" t="str">
        <f>IF('Fun Patches'!I35="A","E","")</f>
        <v/>
      </c>
      <c r="M84" s="169"/>
      <c r="N84" s="168" t="str">
        <f>IF('Fun Patches'!J35="A","E","")</f>
        <v/>
      </c>
      <c r="O84" s="169"/>
      <c r="P84" s="168" t="str">
        <f>IF('Fun Patches'!K35="A","E","")</f>
        <v/>
      </c>
      <c r="Q84" s="169"/>
      <c r="R84" s="168" t="str">
        <f>IF('Fun Patches'!L35="A","E","")</f>
        <v/>
      </c>
      <c r="S84" s="169"/>
      <c r="T84" s="168" t="str">
        <f>IF('Fun Patches'!M35="A","E","")</f>
        <v/>
      </c>
      <c r="U84" s="169"/>
      <c r="V84" s="168" t="str">
        <f>IF('Fun Patches'!N35="A","E","")</f>
        <v/>
      </c>
      <c r="W84" s="169"/>
      <c r="X84" s="168" t="str">
        <f>IF('Fun Patches'!O35="A","E","")</f>
        <v/>
      </c>
      <c r="Y84" s="169"/>
      <c r="Z84" s="168" t="str">
        <f>IF('Fun Patches'!P35="A","E","")</f>
        <v/>
      </c>
      <c r="AA84" s="169"/>
      <c r="AB84" s="168" t="str">
        <f>IF('Fun Patches'!Q35="A","E","")</f>
        <v/>
      </c>
      <c r="AC84" s="169"/>
      <c r="AD84" s="168" t="str">
        <f>IF('Fun Patches'!R35="A","E","")</f>
        <v/>
      </c>
      <c r="AE84" s="170"/>
      <c r="AF84" s="168" t="str">
        <f>IF('Fun Patches'!S35="A","E","")</f>
        <v/>
      </c>
      <c r="AG84" s="169"/>
      <c r="AH84" s="168" t="str">
        <f>IF('Fun Patches'!T35="A","E","")</f>
        <v/>
      </c>
      <c r="AI84" s="169"/>
      <c r="AJ84" s="168" t="str">
        <f>IF('Fun Patches'!U35="A","E","")</f>
        <v/>
      </c>
      <c r="AK84" s="169"/>
      <c r="AL84" s="168" t="str">
        <f>IF('Fun Patches'!V35="A","E","")</f>
        <v/>
      </c>
      <c r="AM84" s="169"/>
      <c r="AN84" s="168" t="str">
        <f>IF('Fun Patches'!W35="A","E","")</f>
        <v/>
      </c>
      <c r="AO84" s="169"/>
      <c r="AP84" s="168" t="str">
        <f>IF('Fun Patches'!X35="A","E","")</f>
        <v/>
      </c>
      <c r="AQ84" s="169"/>
      <c r="AR84" s="168" t="str">
        <f>IF('Fun Patches'!Y35="A","E","")</f>
        <v/>
      </c>
      <c r="AS84" s="169"/>
      <c r="AT84" s="168" t="str">
        <f>IF('Fun Patches'!Z35="A","E","")</f>
        <v/>
      </c>
      <c r="AU84" s="169"/>
      <c r="AV84" s="168" t="str">
        <f>IF('Fun Patches'!AA35="A","E","")</f>
        <v/>
      </c>
      <c r="AW84" s="169"/>
      <c r="AX84" s="168" t="str">
        <f>IF('Fun Patches'!AB35="A","E","")</f>
        <v/>
      </c>
      <c r="AY84" s="169"/>
      <c r="AZ84" s="168" t="str">
        <f>IF('Fun Patches'!AC35="A","E","")</f>
        <v/>
      </c>
      <c r="BA84" s="169"/>
      <c r="BB84" s="168" t="str">
        <f>IF('Fun Patches'!AD35="A","E","")</f>
        <v/>
      </c>
      <c r="BC84" s="169"/>
      <c r="BD84" s="168" t="str">
        <f>IF('Fun Patches'!AE35="A","E","")</f>
        <v/>
      </c>
      <c r="BE84" s="169"/>
      <c r="BF84" s="168" t="str">
        <f>IF('Fun Patches'!AF35="A","E","")</f>
        <v/>
      </c>
      <c r="BG84" s="169"/>
      <c r="BH84" s="168" t="str">
        <f>IF('Fun Patches'!AG35="A","E","")</f>
        <v/>
      </c>
      <c r="BI84" s="170"/>
    </row>
    <row r="85" spans="1:61">
      <c r="A85" s="188" t="str">
        <f>'Fun Patches'!C36</f>
        <v>&lt;List Patch Here&gt;</v>
      </c>
      <c r="B85" s="168" t="str">
        <f>IF('Fun Patches'!D36="A","E","")</f>
        <v/>
      </c>
      <c r="C85" s="169"/>
      <c r="D85" s="168" t="str">
        <f>IF('Fun Patches'!E36="A","E","")</f>
        <v/>
      </c>
      <c r="E85" s="169"/>
      <c r="F85" s="168" t="str">
        <f>IF('Fun Patches'!F36="A","E","")</f>
        <v/>
      </c>
      <c r="G85" s="169"/>
      <c r="H85" s="168" t="str">
        <f>IF('Fun Patches'!G36="A","E","")</f>
        <v/>
      </c>
      <c r="I85" s="169"/>
      <c r="J85" s="168" t="str">
        <f>IF('Fun Patches'!H36="A","E","")</f>
        <v/>
      </c>
      <c r="K85" s="169"/>
      <c r="L85" s="168" t="str">
        <f>IF('Fun Patches'!I36="A","E","")</f>
        <v/>
      </c>
      <c r="M85" s="169"/>
      <c r="N85" s="168" t="str">
        <f>IF('Fun Patches'!J36="A","E","")</f>
        <v/>
      </c>
      <c r="O85" s="169"/>
      <c r="P85" s="168" t="str">
        <f>IF('Fun Patches'!K36="A","E","")</f>
        <v/>
      </c>
      <c r="Q85" s="169"/>
      <c r="R85" s="168" t="str">
        <f>IF('Fun Patches'!L36="A","E","")</f>
        <v/>
      </c>
      <c r="S85" s="169"/>
      <c r="T85" s="168" t="str">
        <f>IF('Fun Patches'!M36="A","E","")</f>
        <v/>
      </c>
      <c r="U85" s="169"/>
      <c r="V85" s="168" t="str">
        <f>IF('Fun Patches'!N36="A","E","")</f>
        <v/>
      </c>
      <c r="W85" s="169"/>
      <c r="X85" s="168" t="str">
        <f>IF('Fun Patches'!O36="A","E","")</f>
        <v/>
      </c>
      <c r="Y85" s="169"/>
      <c r="Z85" s="168" t="str">
        <f>IF('Fun Patches'!P36="A","E","")</f>
        <v/>
      </c>
      <c r="AA85" s="169"/>
      <c r="AB85" s="168" t="str">
        <f>IF('Fun Patches'!Q36="A","E","")</f>
        <v/>
      </c>
      <c r="AC85" s="169"/>
      <c r="AD85" s="168" t="str">
        <f>IF('Fun Patches'!R36="A","E","")</f>
        <v/>
      </c>
      <c r="AE85" s="170"/>
      <c r="AF85" s="168" t="str">
        <f>IF('Fun Patches'!S36="A","E","")</f>
        <v/>
      </c>
      <c r="AG85" s="169"/>
      <c r="AH85" s="168" t="str">
        <f>IF('Fun Patches'!T36="A","E","")</f>
        <v/>
      </c>
      <c r="AI85" s="169"/>
      <c r="AJ85" s="168" t="str">
        <f>IF('Fun Patches'!U36="A","E","")</f>
        <v/>
      </c>
      <c r="AK85" s="169"/>
      <c r="AL85" s="168" t="str">
        <f>IF('Fun Patches'!V36="A","E","")</f>
        <v/>
      </c>
      <c r="AM85" s="169"/>
      <c r="AN85" s="168" t="str">
        <f>IF('Fun Patches'!W36="A","E","")</f>
        <v/>
      </c>
      <c r="AO85" s="169"/>
      <c r="AP85" s="168" t="str">
        <f>IF('Fun Patches'!X36="A","E","")</f>
        <v/>
      </c>
      <c r="AQ85" s="169"/>
      <c r="AR85" s="168" t="str">
        <f>IF('Fun Patches'!Y36="A","E","")</f>
        <v/>
      </c>
      <c r="AS85" s="169"/>
      <c r="AT85" s="168" t="str">
        <f>IF('Fun Patches'!Z36="A","E","")</f>
        <v/>
      </c>
      <c r="AU85" s="169"/>
      <c r="AV85" s="168" t="str">
        <f>IF('Fun Patches'!AA36="A","E","")</f>
        <v/>
      </c>
      <c r="AW85" s="169"/>
      <c r="AX85" s="168" t="str">
        <f>IF('Fun Patches'!AB36="A","E","")</f>
        <v/>
      </c>
      <c r="AY85" s="169"/>
      <c r="AZ85" s="168" t="str">
        <f>IF('Fun Patches'!AC36="A","E","")</f>
        <v/>
      </c>
      <c r="BA85" s="169"/>
      <c r="BB85" s="168" t="str">
        <f>IF('Fun Patches'!AD36="A","E","")</f>
        <v/>
      </c>
      <c r="BC85" s="169"/>
      <c r="BD85" s="168" t="str">
        <f>IF('Fun Patches'!AE36="A","E","")</f>
        <v/>
      </c>
      <c r="BE85" s="169"/>
      <c r="BF85" s="168" t="str">
        <f>IF('Fun Patches'!AF36="A","E","")</f>
        <v/>
      </c>
      <c r="BG85" s="169"/>
      <c r="BH85" s="168" t="str">
        <f>IF('Fun Patches'!AG36="A","E","")</f>
        <v/>
      </c>
      <c r="BI85" s="170"/>
    </row>
    <row r="86" spans="1:61">
      <c r="A86" s="188" t="str">
        <f>'Fun Patches'!C37</f>
        <v>&lt;List Patch Here&gt;</v>
      </c>
      <c r="B86" s="168" t="str">
        <f>IF('Fun Patches'!D37="A","E","")</f>
        <v/>
      </c>
      <c r="C86" s="169"/>
      <c r="D86" s="168" t="str">
        <f>IF('Fun Patches'!E37="A","E","")</f>
        <v/>
      </c>
      <c r="E86" s="169"/>
      <c r="F86" s="168" t="str">
        <f>IF('Fun Patches'!F37="A","E","")</f>
        <v/>
      </c>
      <c r="G86" s="169"/>
      <c r="H86" s="168" t="str">
        <f>IF('Fun Patches'!G37="A","E","")</f>
        <v/>
      </c>
      <c r="I86" s="169"/>
      <c r="J86" s="168" t="str">
        <f>IF('Fun Patches'!H37="A","E","")</f>
        <v/>
      </c>
      <c r="K86" s="169"/>
      <c r="L86" s="168" t="str">
        <f>IF('Fun Patches'!I37="A","E","")</f>
        <v/>
      </c>
      <c r="M86" s="169"/>
      <c r="N86" s="168" t="str">
        <f>IF('Fun Patches'!J37="A","E","")</f>
        <v/>
      </c>
      <c r="O86" s="169"/>
      <c r="P86" s="168" t="str">
        <f>IF('Fun Patches'!K37="A","E","")</f>
        <v/>
      </c>
      <c r="Q86" s="169"/>
      <c r="R86" s="168" t="str">
        <f>IF('Fun Patches'!L37="A","E","")</f>
        <v/>
      </c>
      <c r="S86" s="169"/>
      <c r="T86" s="168" t="str">
        <f>IF('Fun Patches'!M37="A","E","")</f>
        <v/>
      </c>
      <c r="U86" s="169"/>
      <c r="V86" s="168" t="str">
        <f>IF('Fun Patches'!N37="A","E","")</f>
        <v/>
      </c>
      <c r="W86" s="169"/>
      <c r="X86" s="168" t="str">
        <f>IF('Fun Patches'!O37="A","E","")</f>
        <v/>
      </c>
      <c r="Y86" s="169"/>
      <c r="Z86" s="168" t="str">
        <f>IF('Fun Patches'!P37="A","E","")</f>
        <v/>
      </c>
      <c r="AA86" s="169"/>
      <c r="AB86" s="168" t="str">
        <f>IF('Fun Patches'!Q37="A","E","")</f>
        <v/>
      </c>
      <c r="AC86" s="169"/>
      <c r="AD86" s="168" t="str">
        <f>IF('Fun Patches'!R37="A","E","")</f>
        <v/>
      </c>
      <c r="AE86" s="170"/>
      <c r="AF86" s="168" t="str">
        <f>IF('Fun Patches'!S37="A","E","")</f>
        <v/>
      </c>
      <c r="AG86" s="169"/>
      <c r="AH86" s="168" t="str">
        <f>IF('Fun Patches'!T37="A","E","")</f>
        <v/>
      </c>
      <c r="AI86" s="169"/>
      <c r="AJ86" s="168" t="str">
        <f>IF('Fun Patches'!U37="A","E","")</f>
        <v/>
      </c>
      <c r="AK86" s="169"/>
      <c r="AL86" s="168" t="str">
        <f>IF('Fun Patches'!V37="A","E","")</f>
        <v/>
      </c>
      <c r="AM86" s="169"/>
      <c r="AN86" s="168" t="str">
        <f>IF('Fun Patches'!W37="A","E","")</f>
        <v/>
      </c>
      <c r="AO86" s="169"/>
      <c r="AP86" s="168" t="str">
        <f>IF('Fun Patches'!X37="A","E","")</f>
        <v/>
      </c>
      <c r="AQ86" s="169"/>
      <c r="AR86" s="168" t="str">
        <f>IF('Fun Patches'!Y37="A","E","")</f>
        <v/>
      </c>
      <c r="AS86" s="169"/>
      <c r="AT86" s="168" t="str">
        <f>IF('Fun Patches'!Z37="A","E","")</f>
        <v/>
      </c>
      <c r="AU86" s="169"/>
      <c r="AV86" s="168" t="str">
        <f>IF('Fun Patches'!AA37="A","E","")</f>
        <v/>
      </c>
      <c r="AW86" s="169"/>
      <c r="AX86" s="168" t="str">
        <f>IF('Fun Patches'!AB37="A","E","")</f>
        <v/>
      </c>
      <c r="AY86" s="169"/>
      <c r="AZ86" s="168" t="str">
        <f>IF('Fun Patches'!AC37="A","E","")</f>
        <v/>
      </c>
      <c r="BA86" s="169"/>
      <c r="BB86" s="168" t="str">
        <f>IF('Fun Patches'!AD37="A","E","")</f>
        <v/>
      </c>
      <c r="BC86" s="169"/>
      <c r="BD86" s="168" t="str">
        <f>IF('Fun Patches'!AE37="A","E","")</f>
        <v/>
      </c>
      <c r="BE86" s="169"/>
      <c r="BF86" s="168" t="str">
        <f>IF('Fun Patches'!AF37="A","E","")</f>
        <v/>
      </c>
      <c r="BG86" s="169"/>
      <c r="BH86" s="168" t="str">
        <f>IF('Fun Patches'!AG37="A","E","")</f>
        <v/>
      </c>
      <c r="BI86" s="170"/>
    </row>
    <row r="87" spans="1:61">
      <c r="A87" s="188" t="str">
        <f>'Fun Patches'!C38</f>
        <v>&lt;List Patch Here&gt;</v>
      </c>
      <c r="B87" s="168" t="str">
        <f>IF('Fun Patches'!D38="A","E","")</f>
        <v/>
      </c>
      <c r="C87" s="169"/>
      <c r="D87" s="168" t="str">
        <f>IF('Fun Patches'!E38="A","E","")</f>
        <v/>
      </c>
      <c r="E87" s="169"/>
      <c r="F87" s="168" t="str">
        <f>IF('Fun Patches'!F38="A","E","")</f>
        <v/>
      </c>
      <c r="G87" s="169"/>
      <c r="H87" s="168" t="str">
        <f>IF('Fun Patches'!G38="A","E","")</f>
        <v/>
      </c>
      <c r="I87" s="169"/>
      <c r="J87" s="168" t="str">
        <f>IF('Fun Patches'!H38="A","E","")</f>
        <v/>
      </c>
      <c r="K87" s="169"/>
      <c r="L87" s="168" t="str">
        <f>IF('Fun Patches'!I38="A","E","")</f>
        <v/>
      </c>
      <c r="M87" s="169"/>
      <c r="N87" s="168" t="str">
        <f>IF('Fun Patches'!J38="A","E","")</f>
        <v/>
      </c>
      <c r="O87" s="169"/>
      <c r="P87" s="168" t="str">
        <f>IF('Fun Patches'!K38="A","E","")</f>
        <v/>
      </c>
      <c r="Q87" s="169"/>
      <c r="R87" s="168" t="str">
        <f>IF('Fun Patches'!L38="A","E","")</f>
        <v/>
      </c>
      <c r="S87" s="169"/>
      <c r="T87" s="168" t="str">
        <f>IF('Fun Patches'!M38="A","E","")</f>
        <v/>
      </c>
      <c r="U87" s="169"/>
      <c r="V87" s="168" t="str">
        <f>IF('Fun Patches'!N38="A","E","")</f>
        <v/>
      </c>
      <c r="W87" s="169"/>
      <c r="X87" s="168" t="str">
        <f>IF('Fun Patches'!O38="A","E","")</f>
        <v/>
      </c>
      <c r="Y87" s="169"/>
      <c r="Z87" s="168" t="str">
        <f>IF('Fun Patches'!P38="A","E","")</f>
        <v/>
      </c>
      <c r="AA87" s="169"/>
      <c r="AB87" s="168" t="str">
        <f>IF('Fun Patches'!Q38="A","E","")</f>
        <v/>
      </c>
      <c r="AC87" s="169"/>
      <c r="AD87" s="168" t="str">
        <f>IF('Fun Patches'!R38="A","E","")</f>
        <v/>
      </c>
      <c r="AE87" s="170"/>
      <c r="AF87" s="168" t="str">
        <f>IF('Fun Patches'!S38="A","E","")</f>
        <v/>
      </c>
      <c r="AG87" s="169"/>
      <c r="AH87" s="168" t="str">
        <f>IF('Fun Patches'!T38="A","E","")</f>
        <v/>
      </c>
      <c r="AI87" s="169"/>
      <c r="AJ87" s="168" t="str">
        <f>IF('Fun Patches'!U38="A","E","")</f>
        <v/>
      </c>
      <c r="AK87" s="169"/>
      <c r="AL87" s="168" t="str">
        <f>IF('Fun Patches'!V38="A","E","")</f>
        <v/>
      </c>
      <c r="AM87" s="169"/>
      <c r="AN87" s="168" t="str">
        <f>IF('Fun Patches'!W38="A","E","")</f>
        <v/>
      </c>
      <c r="AO87" s="169"/>
      <c r="AP87" s="168" t="str">
        <f>IF('Fun Patches'!X38="A","E","")</f>
        <v/>
      </c>
      <c r="AQ87" s="169"/>
      <c r="AR87" s="168" t="str">
        <f>IF('Fun Patches'!Y38="A","E","")</f>
        <v/>
      </c>
      <c r="AS87" s="169"/>
      <c r="AT87" s="168" t="str">
        <f>IF('Fun Patches'!Z38="A","E","")</f>
        <v/>
      </c>
      <c r="AU87" s="169"/>
      <c r="AV87" s="168" t="str">
        <f>IF('Fun Patches'!AA38="A","E","")</f>
        <v/>
      </c>
      <c r="AW87" s="169"/>
      <c r="AX87" s="168" t="str">
        <f>IF('Fun Patches'!AB38="A","E","")</f>
        <v/>
      </c>
      <c r="AY87" s="169"/>
      <c r="AZ87" s="168" t="str">
        <f>IF('Fun Patches'!AC38="A","E","")</f>
        <v/>
      </c>
      <c r="BA87" s="169"/>
      <c r="BB87" s="168" t="str">
        <f>IF('Fun Patches'!AD38="A","E","")</f>
        <v/>
      </c>
      <c r="BC87" s="169"/>
      <c r="BD87" s="168" t="str">
        <f>IF('Fun Patches'!AE38="A","E","")</f>
        <v/>
      </c>
      <c r="BE87" s="169"/>
      <c r="BF87" s="168" t="str">
        <f>IF('Fun Patches'!AF38="A","E","")</f>
        <v/>
      </c>
      <c r="BG87" s="169"/>
      <c r="BH87" s="168" t="str">
        <f>IF('Fun Patches'!AG38="A","E","")</f>
        <v/>
      </c>
      <c r="BI87" s="170"/>
    </row>
    <row r="88" spans="1:61">
      <c r="A88" s="188" t="str">
        <f>'Fun Patches'!C39</f>
        <v>&lt;List Patch Here&gt;</v>
      </c>
      <c r="B88" s="168" t="str">
        <f>IF('Fun Patches'!D39="A","E","")</f>
        <v/>
      </c>
      <c r="C88" s="169"/>
      <c r="D88" s="168" t="str">
        <f>IF('Fun Patches'!E39="A","E","")</f>
        <v/>
      </c>
      <c r="E88" s="169"/>
      <c r="F88" s="168" t="str">
        <f>IF('Fun Patches'!F39="A","E","")</f>
        <v/>
      </c>
      <c r="G88" s="169"/>
      <c r="H88" s="168" t="str">
        <f>IF('Fun Patches'!G39="A","E","")</f>
        <v/>
      </c>
      <c r="I88" s="169"/>
      <c r="J88" s="168" t="str">
        <f>IF('Fun Patches'!H39="A","E","")</f>
        <v/>
      </c>
      <c r="K88" s="169"/>
      <c r="L88" s="168" t="str">
        <f>IF('Fun Patches'!I39="A","E","")</f>
        <v/>
      </c>
      <c r="M88" s="169"/>
      <c r="N88" s="168" t="str">
        <f>IF('Fun Patches'!J39="A","E","")</f>
        <v/>
      </c>
      <c r="O88" s="169"/>
      <c r="P88" s="168" t="str">
        <f>IF('Fun Patches'!K39="A","E","")</f>
        <v/>
      </c>
      <c r="Q88" s="169"/>
      <c r="R88" s="168" t="str">
        <f>IF('Fun Patches'!L39="A","E","")</f>
        <v/>
      </c>
      <c r="S88" s="169"/>
      <c r="T88" s="168" t="str">
        <f>IF('Fun Patches'!M39="A","E","")</f>
        <v/>
      </c>
      <c r="U88" s="169"/>
      <c r="V88" s="168" t="str">
        <f>IF('Fun Patches'!N39="A","E","")</f>
        <v/>
      </c>
      <c r="W88" s="169"/>
      <c r="X88" s="168" t="str">
        <f>IF('Fun Patches'!O39="A","E","")</f>
        <v/>
      </c>
      <c r="Y88" s="169"/>
      <c r="Z88" s="168" t="str">
        <f>IF('Fun Patches'!P39="A","E","")</f>
        <v/>
      </c>
      <c r="AA88" s="169"/>
      <c r="AB88" s="168" t="str">
        <f>IF('Fun Patches'!Q39="A","E","")</f>
        <v/>
      </c>
      <c r="AC88" s="169"/>
      <c r="AD88" s="168" t="str">
        <f>IF('Fun Patches'!R39="A","E","")</f>
        <v/>
      </c>
      <c r="AE88" s="170"/>
      <c r="AF88" s="168" t="str">
        <f>IF('Fun Patches'!S39="A","E","")</f>
        <v/>
      </c>
      <c r="AG88" s="169"/>
      <c r="AH88" s="168" t="str">
        <f>IF('Fun Patches'!T39="A","E","")</f>
        <v/>
      </c>
      <c r="AI88" s="169"/>
      <c r="AJ88" s="168" t="str">
        <f>IF('Fun Patches'!U39="A","E","")</f>
        <v/>
      </c>
      <c r="AK88" s="169"/>
      <c r="AL88" s="168" t="str">
        <f>IF('Fun Patches'!V39="A","E","")</f>
        <v/>
      </c>
      <c r="AM88" s="169"/>
      <c r="AN88" s="168" t="str">
        <f>IF('Fun Patches'!W39="A","E","")</f>
        <v/>
      </c>
      <c r="AO88" s="169"/>
      <c r="AP88" s="168" t="str">
        <f>IF('Fun Patches'!X39="A","E","")</f>
        <v/>
      </c>
      <c r="AQ88" s="169"/>
      <c r="AR88" s="168" t="str">
        <f>IF('Fun Patches'!Y39="A","E","")</f>
        <v/>
      </c>
      <c r="AS88" s="169"/>
      <c r="AT88" s="168" t="str">
        <f>IF('Fun Patches'!Z39="A","E","")</f>
        <v/>
      </c>
      <c r="AU88" s="169"/>
      <c r="AV88" s="168" t="str">
        <f>IF('Fun Patches'!AA39="A","E","")</f>
        <v/>
      </c>
      <c r="AW88" s="169"/>
      <c r="AX88" s="168" t="str">
        <f>IF('Fun Patches'!AB39="A","E","")</f>
        <v/>
      </c>
      <c r="AY88" s="169"/>
      <c r="AZ88" s="168" t="str">
        <f>IF('Fun Patches'!AC39="A","E","")</f>
        <v/>
      </c>
      <c r="BA88" s="169"/>
      <c r="BB88" s="168" t="str">
        <f>IF('Fun Patches'!AD39="A","E","")</f>
        <v/>
      </c>
      <c r="BC88" s="169"/>
      <c r="BD88" s="168" t="str">
        <f>IF('Fun Patches'!AE39="A","E","")</f>
        <v/>
      </c>
      <c r="BE88" s="169"/>
      <c r="BF88" s="168" t="str">
        <f>IF('Fun Patches'!AF39="A","E","")</f>
        <v/>
      </c>
      <c r="BG88" s="169"/>
      <c r="BH88" s="168" t="str">
        <f>IF('Fun Patches'!AG39="A","E","")</f>
        <v/>
      </c>
      <c r="BI88" s="170"/>
    </row>
    <row r="89" spans="1:61">
      <c r="A89" s="188" t="str">
        <f>'Fun Patches'!C40</f>
        <v>&lt;List Patch Here&gt;</v>
      </c>
      <c r="B89" s="168" t="str">
        <f>IF('Fun Patches'!D40="A","E","")</f>
        <v/>
      </c>
      <c r="C89" s="169"/>
      <c r="D89" s="168" t="str">
        <f>IF('Fun Patches'!E40="A","E","")</f>
        <v/>
      </c>
      <c r="E89" s="169"/>
      <c r="F89" s="168" t="str">
        <f>IF('Fun Patches'!F40="A","E","")</f>
        <v/>
      </c>
      <c r="G89" s="169"/>
      <c r="H89" s="168" t="str">
        <f>IF('Fun Patches'!G40="A","E","")</f>
        <v/>
      </c>
      <c r="I89" s="169"/>
      <c r="J89" s="168" t="str">
        <f>IF('Fun Patches'!H40="A","E","")</f>
        <v/>
      </c>
      <c r="K89" s="169"/>
      <c r="L89" s="168" t="str">
        <f>IF('Fun Patches'!I40="A","E","")</f>
        <v/>
      </c>
      <c r="M89" s="169"/>
      <c r="N89" s="168" t="str">
        <f>IF('Fun Patches'!J40="A","E","")</f>
        <v/>
      </c>
      <c r="O89" s="169"/>
      <c r="P89" s="168" t="str">
        <f>IF('Fun Patches'!K40="A","E","")</f>
        <v/>
      </c>
      <c r="Q89" s="169"/>
      <c r="R89" s="168" t="str">
        <f>IF('Fun Patches'!L40="A","E","")</f>
        <v/>
      </c>
      <c r="S89" s="169"/>
      <c r="T89" s="168" t="str">
        <f>IF('Fun Patches'!M40="A","E","")</f>
        <v/>
      </c>
      <c r="U89" s="169"/>
      <c r="V89" s="168" t="str">
        <f>IF('Fun Patches'!N40="A","E","")</f>
        <v/>
      </c>
      <c r="W89" s="169"/>
      <c r="X89" s="168" t="str">
        <f>IF('Fun Patches'!O40="A","E","")</f>
        <v/>
      </c>
      <c r="Y89" s="169"/>
      <c r="Z89" s="168" t="str">
        <f>IF('Fun Patches'!P40="A","E","")</f>
        <v/>
      </c>
      <c r="AA89" s="169"/>
      <c r="AB89" s="168" t="str">
        <f>IF('Fun Patches'!Q40="A","E","")</f>
        <v/>
      </c>
      <c r="AC89" s="169"/>
      <c r="AD89" s="168" t="str">
        <f>IF('Fun Patches'!R40="A","E","")</f>
        <v/>
      </c>
      <c r="AE89" s="170"/>
      <c r="AF89" s="168" t="str">
        <f>IF('Fun Patches'!S40="A","E","")</f>
        <v/>
      </c>
      <c r="AG89" s="169"/>
      <c r="AH89" s="168" t="str">
        <f>IF('Fun Patches'!T40="A","E","")</f>
        <v/>
      </c>
      <c r="AI89" s="169"/>
      <c r="AJ89" s="168" t="str">
        <f>IF('Fun Patches'!U40="A","E","")</f>
        <v/>
      </c>
      <c r="AK89" s="169"/>
      <c r="AL89" s="168" t="str">
        <f>IF('Fun Patches'!V40="A","E","")</f>
        <v/>
      </c>
      <c r="AM89" s="169"/>
      <c r="AN89" s="168" t="str">
        <f>IF('Fun Patches'!W40="A","E","")</f>
        <v/>
      </c>
      <c r="AO89" s="169"/>
      <c r="AP89" s="168" t="str">
        <f>IF('Fun Patches'!X40="A","E","")</f>
        <v/>
      </c>
      <c r="AQ89" s="169"/>
      <c r="AR89" s="168" t="str">
        <f>IF('Fun Patches'!Y40="A","E","")</f>
        <v/>
      </c>
      <c r="AS89" s="169"/>
      <c r="AT89" s="168" t="str">
        <f>IF('Fun Patches'!Z40="A","E","")</f>
        <v/>
      </c>
      <c r="AU89" s="169"/>
      <c r="AV89" s="168" t="str">
        <f>IF('Fun Patches'!AA40="A","E","")</f>
        <v/>
      </c>
      <c r="AW89" s="169"/>
      <c r="AX89" s="168" t="str">
        <f>IF('Fun Patches'!AB40="A","E","")</f>
        <v/>
      </c>
      <c r="AY89" s="169"/>
      <c r="AZ89" s="168" t="str">
        <f>IF('Fun Patches'!AC40="A","E","")</f>
        <v/>
      </c>
      <c r="BA89" s="169"/>
      <c r="BB89" s="168" t="str">
        <f>IF('Fun Patches'!AD40="A","E","")</f>
        <v/>
      </c>
      <c r="BC89" s="169"/>
      <c r="BD89" s="168" t="str">
        <f>IF('Fun Patches'!AE40="A","E","")</f>
        <v/>
      </c>
      <c r="BE89" s="169"/>
      <c r="BF89" s="168" t="str">
        <f>IF('Fun Patches'!AF40="A","E","")</f>
        <v/>
      </c>
      <c r="BG89" s="169"/>
      <c r="BH89" s="168" t="str">
        <f>IF('Fun Patches'!AG40="A","E","")</f>
        <v/>
      </c>
      <c r="BI89" s="170"/>
    </row>
    <row r="90" spans="1:61">
      <c r="A90" s="188" t="str">
        <f>'Fun Patches'!C41</f>
        <v>&lt;List Patch Here&gt;</v>
      </c>
      <c r="B90" s="168" t="str">
        <f>IF('Fun Patches'!D41="A","E","")</f>
        <v/>
      </c>
      <c r="C90" s="169"/>
      <c r="D90" s="168" t="str">
        <f>IF('Fun Patches'!E41="A","E","")</f>
        <v/>
      </c>
      <c r="E90" s="169"/>
      <c r="F90" s="168" t="str">
        <f>IF('Fun Patches'!F41="A","E","")</f>
        <v/>
      </c>
      <c r="G90" s="169"/>
      <c r="H90" s="168" t="str">
        <f>IF('Fun Patches'!G41="A","E","")</f>
        <v/>
      </c>
      <c r="I90" s="169"/>
      <c r="J90" s="168" t="str">
        <f>IF('Fun Patches'!H41="A","E","")</f>
        <v/>
      </c>
      <c r="K90" s="169"/>
      <c r="L90" s="168" t="str">
        <f>IF('Fun Patches'!I41="A","E","")</f>
        <v/>
      </c>
      <c r="M90" s="169"/>
      <c r="N90" s="168" t="str">
        <f>IF('Fun Patches'!J41="A","E","")</f>
        <v/>
      </c>
      <c r="O90" s="169"/>
      <c r="P90" s="168" t="str">
        <f>IF('Fun Patches'!K41="A","E","")</f>
        <v/>
      </c>
      <c r="Q90" s="169"/>
      <c r="R90" s="168" t="str">
        <f>IF('Fun Patches'!L41="A","E","")</f>
        <v/>
      </c>
      <c r="S90" s="169"/>
      <c r="T90" s="168" t="str">
        <f>IF('Fun Patches'!M41="A","E","")</f>
        <v/>
      </c>
      <c r="U90" s="169"/>
      <c r="V90" s="168" t="str">
        <f>IF('Fun Patches'!N41="A","E","")</f>
        <v/>
      </c>
      <c r="W90" s="169"/>
      <c r="X90" s="168" t="str">
        <f>IF('Fun Patches'!O41="A","E","")</f>
        <v/>
      </c>
      <c r="Y90" s="169"/>
      <c r="Z90" s="168" t="str">
        <f>IF('Fun Patches'!P41="A","E","")</f>
        <v/>
      </c>
      <c r="AA90" s="169"/>
      <c r="AB90" s="168" t="str">
        <f>IF('Fun Patches'!Q41="A","E","")</f>
        <v/>
      </c>
      <c r="AC90" s="169"/>
      <c r="AD90" s="168" t="str">
        <f>IF('Fun Patches'!R41="A","E","")</f>
        <v/>
      </c>
      <c r="AE90" s="170"/>
      <c r="AF90" s="168" t="str">
        <f>IF('Fun Patches'!S41="A","E","")</f>
        <v/>
      </c>
      <c r="AG90" s="169"/>
      <c r="AH90" s="168" t="str">
        <f>IF('Fun Patches'!T41="A","E","")</f>
        <v/>
      </c>
      <c r="AI90" s="169"/>
      <c r="AJ90" s="168" t="str">
        <f>IF('Fun Patches'!U41="A","E","")</f>
        <v/>
      </c>
      <c r="AK90" s="169"/>
      <c r="AL90" s="168" t="str">
        <f>IF('Fun Patches'!V41="A","E","")</f>
        <v/>
      </c>
      <c r="AM90" s="169"/>
      <c r="AN90" s="168" t="str">
        <f>IF('Fun Patches'!W41="A","E","")</f>
        <v/>
      </c>
      <c r="AO90" s="169"/>
      <c r="AP90" s="168" t="str">
        <f>IF('Fun Patches'!X41="A","E","")</f>
        <v/>
      </c>
      <c r="AQ90" s="169"/>
      <c r="AR90" s="168" t="str">
        <f>IF('Fun Patches'!Y41="A","E","")</f>
        <v/>
      </c>
      <c r="AS90" s="169"/>
      <c r="AT90" s="168" t="str">
        <f>IF('Fun Patches'!Z41="A","E","")</f>
        <v/>
      </c>
      <c r="AU90" s="169"/>
      <c r="AV90" s="168" t="str">
        <f>IF('Fun Patches'!AA41="A","E","")</f>
        <v/>
      </c>
      <c r="AW90" s="169"/>
      <c r="AX90" s="168" t="str">
        <f>IF('Fun Patches'!AB41="A","E","")</f>
        <v/>
      </c>
      <c r="AY90" s="169"/>
      <c r="AZ90" s="168" t="str">
        <f>IF('Fun Patches'!AC41="A","E","")</f>
        <v/>
      </c>
      <c r="BA90" s="169"/>
      <c r="BB90" s="168" t="str">
        <f>IF('Fun Patches'!AD41="A","E","")</f>
        <v/>
      </c>
      <c r="BC90" s="169"/>
      <c r="BD90" s="168" t="str">
        <f>IF('Fun Patches'!AE41="A","E","")</f>
        <v/>
      </c>
      <c r="BE90" s="169"/>
      <c r="BF90" s="168" t="str">
        <f>IF('Fun Patches'!AF41="A","E","")</f>
        <v/>
      </c>
      <c r="BG90" s="169"/>
      <c r="BH90" s="168" t="str">
        <f>IF('Fun Patches'!AG41="A","E","")</f>
        <v/>
      </c>
      <c r="BI90" s="170"/>
    </row>
    <row r="91" spans="1:61">
      <c r="A91" s="188" t="str">
        <f>'Fun Patches'!C42</f>
        <v>&lt;List Patch Here&gt;</v>
      </c>
      <c r="B91" s="168" t="str">
        <f>IF('Fun Patches'!D42="A","E","")</f>
        <v/>
      </c>
      <c r="C91" s="169"/>
      <c r="D91" s="168" t="str">
        <f>IF('Fun Patches'!E42="A","E","")</f>
        <v/>
      </c>
      <c r="E91" s="169"/>
      <c r="F91" s="168" t="str">
        <f>IF('Fun Patches'!F42="A","E","")</f>
        <v/>
      </c>
      <c r="G91" s="169"/>
      <c r="H91" s="168" t="str">
        <f>IF('Fun Patches'!G42="A","E","")</f>
        <v/>
      </c>
      <c r="I91" s="169"/>
      <c r="J91" s="168" t="str">
        <f>IF('Fun Patches'!H42="A","E","")</f>
        <v/>
      </c>
      <c r="K91" s="169"/>
      <c r="L91" s="168" t="str">
        <f>IF('Fun Patches'!I42="A","E","")</f>
        <v/>
      </c>
      <c r="M91" s="169"/>
      <c r="N91" s="168" t="str">
        <f>IF('Fun Patches'!J42="A","E","")</f>
        <v/>
      </c>
      <c r="O91" s="169"/>
      <c r="P91" s="168" t="str">
        <f>IF('Fun Patches'!K42="A","E","")</f>
        <v/>
      </c>
      <c r="Q91" s="169"/>
      <c r="R91" s="168" t="str">
        <f>IF('Fun Patches'!L42="A","E","")</f>
        <v/>
      </c>
      <c r="S91" s="169"/>
      <c r="T91" s="168" t="str">
        <f>IF('Fun Patches'!M42="A","E","")</f>
        <v/>
      </c>
      <c r="U91" s="169"/>
      <c r="V91" s="168" t="str">
        <f>IF('Fun Patches'!N42="A","E","")</f>
        <v/>
      </c>
      <c r="W91" s="169"/>
      <c r="X91" s="168" t="str">
        <f>IF('Fun Patches'!O42="A","E","")</f>
        <v/>
      </c>
      <c r="Y91" s="169"/>
      <c r="Z91" s="168" t="str">
        <f>IF('Fun Patches'!P42="A","E","")</f>
        <v/>
      </c>
      <c r="AA91" s="169"/>
      <c r="AB91" s="168" t="str">
        <f>IF('Fun Patches'!Q42="A","E","")</f>
        <v/>
      </c>
      <c r="AC91" s="169"/>
      <c r="AD91" s="168" t="str">
        <f>IF('Fun Patches'!R42="A","E","")</f>
        <v/>
      </c>
      <c r="AE91" s="170"/>
      <c r="AF91" s="168" t="str">
        <f>IF('Fun Patches'!S42="A","E","")</f>
        <v/>
      </c>
      <c r="AG91" s="169"/>
      <c r="AH91" s="168" t="str">
        <f>IF('Fun Patches'!T42="A","E","")</f>
        <v/>
      </c>
      <c r="AI91" s="169"/>
      <c r="AJ91" s="168" t="str">
        <f>IF('Fun Patches'!U42="A","E","")</f>
        <v/>
      </c>
      <c r="AK91" s="169"/>
      <c r="AL91" s="168" t="str">
        <f>IF('Fun Patches'!V42="A","E","")</f>
        <v/>
      </c>
      <c r="AM91" s="169"/>
      <c r="AN91" s="168" t="str">
        <f>IF('Fun Patches'!W42="A","E","")</f>
        <v/>
      </c>
      <c r="AO91" s="169"/>
      <c r="AP91" s="168" t="str">
        <f>IF('Fun Patches'!X42="A","E","")</f>
        <v/>
      </c>
      <c r="AQ91" s="169"/>
      <c r="AR91" s="168" t="str">
        <f>IF('Fun Patches'!Y42="A","E","")</f>
        <v/>
      </c>
      <c r="AS91" s="169"/>
      <c r="AT91" s="168" t="str">
        <f>IF('Fun Patches'!Z42="A","E","")</f>
        <v/>
      </c>
      <c r="AU91" s="169"/>
      <c r="AV91" s="168" t="str">
        <f>IF('Fun Patches'!AA42="A","E","")</f>
        <v/>
      </c>
      <c r="AW91" s="169"/>
      <c r="AX91" s="168" t="str">
        <f>IF('Fun Patches'!AB42="A","E","")</f>
        <v/>
      </c>
      <c r="AY91" s="169"/>
      <c r="AZ91" s="168" t="str">
        <f>IF('Fun Patches'!AC42="A","E","")</f>
        <v/>
      </c>
      <c r="BA91" s="169"/>
      <c r="BB91" s="168" t="str">
        <f>IF('Fun Patches'!AD42="A","E","")</f>
        <v/>
      </c>
      <c r="BC91" s="169"/>
      <c r="BD91" s="168" t="str">
        <f>IF('Fun Patches'!AE42="A","E","")</f>
        <v/>
      </c>
      <c r="BE91" s="169"/>
      <c r="BF91" s="168" t="str">
        <f>IF('Fun Patches'!AF42="A","E","")</f>
        <v/>
      </c>
      <c r="BG91" s="169"/>
      <c r="BH91" s="168" t="str">
        <f>IF('Fun Patches'!AG42="A","E","")</f>
        <v/>
      </c>
      <c r="BI91" s="170"/>
    </row>
    <row r="92" spans="1:61">
      <c r="A92" s="188" t="str">
        <f>'Fun Patches'!C43</f>
        <v>&lt;List Patch Here&gt;</v>
      </c>
      <c r="B92" s="168" t="str">
        <f>IF('Fun Patches'!D43="A","E","")</f>
        <v/>
      </c>
      <c r="C92" s="169"/>
      <c r="D92" s="168" t="str">
        <f>IF('Fun Patches'!E43="A","E","")</f>
        <v/>
      </c>
      <c r="E92" s="169"/>
      <c r="F92" s="168" t="str">
        <f>IF('Fun Patches'!F43="A","E","")</f>
        <v/>
      </c>
      <c r="G92" s="169"/>
      <c r="H92" s="168" t="str">
        <f>IF('Fun Patches'!G43="A","E","")</f>
        <v/>
      </c>
      <c r="I92" s="169"/>
      <c r="J92" s="168" t="str">
        <f>IF('Fun Patches'!H43="A","E","")</f>
        <v/>
      </c>
      <c r="K92" s="169"/>
      <c r="L92" s="168" t="str">
        <f>IF('Fun Patches'!I43="A","E","")</f>
        <v/>
      </c>
      <c r="M92" s="169"/>
      <c r="N92" s="168" t="str">
        <f>IF('Fun Patches'!J43="A","E","")</f>
        <v/>
      </c>
      <c r="O92" s="169"/>
      <c r="P92" s="168" t="str">
        <f>IF('Fun Patches'!K43="A","E","")</f>
        <v/>
      </c>
      <c r="Q92" s="169"/>
      <c r="R92" s="168" t="str">
        <f>IF('Fun Patches'!L43="A","E","")</f>
        <v/>
      </c>
      <c r="S92" s="169"/>
      <c r="T92" s="168" t="str">
        <f>IF('Fun Patches'!M43="A","E","")</f>
        <v/>
      </c>
      <c r="U92" s="169"/>
      <c r="V92" s="168" t="str">
        <f>IF('Fun Patches'!N43="A","E","")</f>
        <v/>
      </c>
      <c r="W92" s="169"/>
      <c r="X92" s="168" t="str">
        <f>IF('Fun Patches'!O43="A","E","")</f>
        <v/>
      </c>
      <c r="Y92" s="169"/>
      <c r="Z92" s="168" t="str">
        <f>IF('Fun Patches'!P43="A","E","")</f>
        <v/>
      </c>
      <c r="AA92" s="169"/>
      <c r="AB92" s="168" t="str">
        <f>IF('Fun Patches'!Q43="A","E","")</f>
        <v/>
      </c>
      <c r="AC92" s="169"/>
      <c r="AD92" s="168" t="str">
        <f>IF('Fun Patches'!R43="A","E","")</f>
        <v/>
      </c>
      <c r="AE92" s="170"/>
      <c r="AF92" s="168" t="str">
        <f>IF('Fun Patches'!S43="A","E","")</f>
        <v/>
      </c>
      <c r="AG92" s="169"/>
      <c r="AH92" s="168" t="str">
        <f>IF('Fun Patches'!T43="A","E","")</f>
        <v/>
      </c>
      <c r="AI92" s="169"/>
      <c r="AJ92" s="168" t="str">
        <f>IF('Fun Patches'!U43="A","E","")</f>
        <v/>
      </c>
      <c r="AK92" s="169"/>
      <c r="AL92" s="168" t="str">
        <f>IF('Fun Patches'!V43="A","E","")</f>
        <v/>
      </c>
      <c r="AM92" s="169"/>
      <c r="AN92" s="168" t="str">
        <f>IF('Fun Patches'!W43="A","E","")</f>
        <v/>
      </c>
      <c r="AO92" s="169"/>
      <c r="AP92" s="168" t="str">
        <f>IF('Fun Patches'!X43="A","E","")</f>
        <v/>
      </c>
      <c r="AQ92" s="169"/>
      <c r="AR92" s="168" t="str">
        <f>IF('Fun Patches'!Y43="A","E","")</f>
        <v/>
      </c>
      <c r="AS92" s="169"/>
      <c r="AT92" s="168" t="str">
        <f>IF('Fun Patches'!Z43="A","E","")</f>
        <v/>
      </c>
      <c r="AU92" s="169"/>
      <c r="AV92" s="168" t="str">
        <f>IF('Fun Patches'!AA43="A","E","")</f>
        <v/>
      </c>
      <c r="AW92" s="169"/>
      <c r="AX92" s="168" t="str">
        <f>IF('Fun Patches'!AB43="A","E","")</f>
        <v/>
      </c>
      <c r="AY92" s="169"/>
      <c r="AZ92" s="168" t="str">
        <f>IF('Fun Patches'!AC43="A","E","")</f>
        <v/>
      </c>
      <c r="BA92" s="169"/>
      <c r="BB92" s="168" t="str">
        <f>IF('Fun Patches'!AD43="A","E","")</f>
        <v/>
      </c>
      <c r="BC92" s="169"/>
      <c r="BD92" s="168" t="str">
        <f>IF('Fun Patches'!AE43="A","E","")</f>
        <v/>
      </c>
      <c r="BE92" s="169"/>
      <c r="BF92" s="168" t="str">
        <f>IF('Fun Patches'!AF43="A","E","")</f>
        <v/>
      </c>
      <c r="BG92" s="169"/>
      <c r="BH92" s="168" t="str">
        <f>IF('Fun Patches'!AG43="A","E","")</f>
        <v/>
      </c>
      <c r="BI92" s="170"/>
    </row>
    <row r="93" spans="1:61" ht="13.5" thickBot="1">
      <c r="A93" s="190" t="str">
        <f>'Fun Patches'!C44</f>
        <v>&lt;List Patch Here&gt;</v>
      </c>
      <c r="B93" s="191" t="str">
        <f>IF('Fun Patches'!D44="A","E","")</f>
        <v/>
      </c>
      <c r="C93" s="192"/>
      <c r="D93" s="191" t="str">
        <f>IF('Fun Patches'!E44="A","E","")</f>
        <v/>
      </c>
      <c r="E93" s="192"/>
      <c r="F93" s="191" t="str">
        <f>IF('Fun Patches'!F44="A","E","")</f>
        <v/>
      </c>
      <c r="G93" s="192"/>
      <c r="H93" s="191" t="str">
        <f>IF('Fun Patches'!G44="A","E","")</f>
        <v/>
      </c>
      <c r="I93" s="192"/>
      <c r="J93" s="191" t="str">
        <f>IF('Fun Patches'!H44="A","E","")</f>
        <v/>
      </c>
      <c r="K93" s="192"/>
      <c r="L93" s="191" t="str">
        <f>IF('Fun Patches'!I44="A","E","")</f>
        <v/>
      </c>
      <c r="M93" s="192"/>
      <c r="N93" s="191" t="str">
        <f>IF('Fun Patches'!J44="A","E","")</f>
        <v/>
      </c>
      <c r="O93" s="192"/>
      <c r="P93" s="191" t="str">
        <f>IF('Fun Patches'!K44="A","E","")</f>
        <v/>
      </c>
      <c r="Q93" s="192"/>
      <c r="R93" s="191" t="str">
        <f>IF('Fun Patches'!L44="A","E","")</f>
        <v/>
      </c>
      <c r="S93" s="192"/>
      <c r="T93" s="191" t="str">
        <f>IF('Fun Patches'!M44="A","E","")</f>
        <v/>
      </c>
      <c r="U93" s="192"/>
      <c r="V93" s="191" t="str">
        <f>IF('Fun Patches'!N44="A","E","")</f>
        <v/>
      </c>
      <c r="W93" s="192"/>
      <c r="X93" s="191" t="str">
        <f>IF('Fun Patches'!O44="A","E","")</f>
        <v/>
      </c>
      <c r="Y93" s="192"/>
      <c r="Z93" s="191" t="str">
        <f>IF('Fun Patches'!P44="A","E","")</f>
        <v/>
      </c>
      <c r="AA93" s="192"/>
      <c r="AB93" s="191" t="str">
        <f>IF('Fun Patches'!Q44="A","E","")</f>
        <v/>
      </c>
      <c r="AC93" s="192"/>
      <c r="AD93" s="191" t="str">
        <f>IF('Fun Patches'!R44="A","E","")</f>
        <v/>
      </c>
      <c r="AE93" s="193"/>
      <c r="AF93" s="191" t="str">
        <f>IF('Fun Patches'!S44="A","E","")</f>
        <v/>
      </c>
      <c r="AG93" s="192"/>
      <c r="AH93" s="191" t="str">
        <f>IF('Fun Patches'!T44="A","E","")</f>
        <v/>
      </c>
      <c r="AI93" s="192"/>
      <c r="AJ93" s="191" t="str">
        <f>IF('Fun Patches'!U44="A","E","")</f>
        <v/>
      </c>
      <c r="AK93" s="192"/>
      <c r="AL93" s="191" t="str">
        <f>IF('Fun Patches'!V44="A","E","")</f>
        <v/>
      </c>
      <c r="AM93" s="192"/>
      <c r="AN93" s="191" t="str">
        <f>IF('Fun Patches'!W44="A","E","")</f>
        <v/>
      </c>
      <c r="AO93" s="192"/>
      <c r="AP93" s="191" t="str">
        <f>IF('Fun Patches'!X44="A","E","")</f>
        <v/>
      </c>
      <c r="AQ93" s="192"/>
      <c r="AR93" s="191" t="str">
        <f>IF('Fun Patches'!Y44="A","E","")</f>
        <v/>
      </c>
      <c r="AS93" s="192"/>
      <c r="AT93" s="191" t="str">
        <f>IF('Fun Patches'!Z44="A","E","")</f>
        <v/>
      </c>
      <c r="AU93" s="192"/>
      <c r="AV93" s="191" t="str">
        <f>IF('Fun Patches'!AA44="A","E","")</f>
        <v/>
      </c>
      <c r="AW93" s="192"/>
      <c r="AX93" s="191" t="str">
        <f>IF('Fun Patches'!AB44="A","E","")</f>
        <v/>
      </c>
      <c r="AY93" s="192"/>
      <c r="AZ93" s="191" t="str">
        <f>IF('Fun Patches'!AC44="A","E","")</f>
        <v/>
      </c>
      <c r="BA93" s="192"/>
      <c r="BB93" s="191" t="str">
        <f>IF('Fun Patches'!AD44="A","E","")</f>
        <v/>
      </c>
      <c r="BC93" s="192"/>
      <c r="BD93" s="191" t="str">
        <f>IF('Fun Patches'!AE44="A","E","")</f>
        <v/>
      </c>
      <c r="BE93" s="192"/>
      <c r="BF93" s="191" t="str">
        <f>IF('Fun Patches'!AF44="A","E","")</f>
        <v/>
      </c>
      <c r="BG93" s="192"/>
      <c r="BH93" s="191" t="str">
        <f>IF('Fun Patches'!AG44="A","E","")</f>
        <v/>
      </c>
      <c r="BI93" s="193"/>
    </row>
    <row r="94" spans="1:61" ht="13.5" thickTop="1"/>
  </sheetData>
  <sheetProtection password="C45A" sheet="1" objects="1" scenarios="1" selectLockedCells="1"/>
  <mergeCells count="30">
    <mergeCell ref="AZ1:BA1"/>
    <mergeCell ref="BB1:BC1"/>
    <mergeCell ref="BD1:BE1"/>
    <mergeCell ref="BF1:BG1"/>
    <mergeCell ref="BH1:BI1"/>
    <mergeCell ref="AP1:AQ1"/>
    <mergeCell ref="AR1:AS1"/>
    <mergeCell ref="AT1:AU1"/>
    <mergeCell ref="AV1:AW1"/>
    <mergeCell ref="AX1:AY1"/>
    <mergeCell ref="AF1:AG1"/>
    <mergeCell ref="AH1:AI1"/>
    <mergeCell ref="AJ1:AK1"/>
    <mergeCell ref="AL1:AM1"/>
    <mergeCell ref="AN1:AO1"/>
    <mergeCell ref="AD1:AE1"/>
    <mergeCell ref="B1:C1"/>
    <mergeCell ref="D1:E1"/>
    <mergeCell ref="F1:G1"/>
    <mergeCell ref="H1:I1"/>
    <mergeCell ref="J1:K1"/>
    <mergeCell ref="P1:Q1"/>
    <mergeCell ref="Z1:AA1"/>
    <mergeCell ref="AB1:AC1"/>
    <mergeCell ref="L1:M1"/>
    <mergeCell ref="R1:S1"/>
    <mergeCell ref="T1:U1"/>
    <mergeCell ref="V1:W1"/>
    <mergeCell ref="X1:Y1"/>
    <mergeCell ref="N1:O1"/>
  </mergeCells>
  <phoneticPr fontId="7" type="noConversion"/>
  <conditionalFormatting sqref="V3 P3 J3 X3 R3 L3 Z3 T3 N3 H3 D3 F3 AB3 B3">
    <cfRule type="expression" dxfId="13" priority="18" stopIfTrue="1">
      <formula>IF(B3="C",IF(C3="",1,0),0)</formula>
    </cfRule>
  </conditionalFormatting>
  <conditionalFormatting sqref="B4:B15 D4:D15 F4:F15 H4:H15 J4:J15 L4:L15 N4:N15 P4:P15 R4:R15 T4:T15 V4:V15 X4:X15 Z4:Z15 AD53:AD93 B53:B93 D53:D93 F53:F93 H53:H93 J53:J93 L53:L93 N53:N93 P53:P93 R53:R93 T53:T93 V53:V93 X53:X93 Z53:Z93 AB53:AB93 AB4:AB15 B21:B47 D21:D47 F21:F47 H21:H47 J21:J47 L21:L47 N21:N47 P21:P47 R21:R47 T21:T47 V21:V47 X21:X47 Z21:Z47 AB21:AB47 AD21:AD47">
    <cfRule type="expression" dxfId="12" priority="19" stopIfTrue="1">
      <formula>IF(B4="E",IF(C4="",1,0),0)</formula>
    </cfRule>
  </conditionalFormatting>
  <conditionalFormatting sqref="AD3">
    <cfRule type="expression" dxfId="11" priority="16" stopIfTrue="1">
      <formula>IF(AD3="C",IF(AE3="",1,0),0)</formula>
    </cfRule>
  </conditionalFormatting>
  <conditionalFormatting sqref="AD4:AD15">
    <cfRule type="expression" dxfId="10" priority="17" stopIfTrue="1">
      <formula>IF(AD4="E",IF(AE4="",1,0),0)</formula>
    </cfRule>
  </conditionalFormatting>
  <conditionalFormatting sqref="B16:B20 F16:F20 H16:H20 J16:J20 L16:L20 N16:N20 P16:P20 R16:R20 T16:T20 D16:D20 V16:V20 X16:X20 Z16:Z20 AB16:AB20 AD17:AD20">
    <cfRule type="expression" dxfId="9" priority="15" stopIfTrue="1">
      <formula>IF(B16="E",IF(C16="",1,0),0)</formula>
    </cfRule>
  </conditionalFormatting>
  <conditionalFormatting sqref="AD16">
    <cfRule type="expression" dxfId="8" priority="14" stopIfTrue="1">
      <formula>IF(AD16="E",IF(AE16="Y",1,0),0)</formula>
    </cfRule>
  </conditionalFormatting>
  <conditionalFormatting sqref="B48:B52 D48:D52 F48:F52 H48:H52 J48:J52 L48:L52 N48:N52 P48:P52 R48:R52 T48:T52 V48:V52 X48:X52 Z48:Z52 AB48:AB52 AD48:AD52">
    <cfRule type="expression" dxfId="7" priority="13" stopIfTrue="1">
      <formula>IF(B48="E",IF(C48="",1,0),0)</formula>
    </cfRule>
  </conditionalFormatting>
  <conditionalFormatting sqref="AZ3 AT3 AN3 BB3 AV3 AP3 BD3 AX3 AR3 AL3 AH3 AJ3 BF3 AF3">
    <cfRule type="expression" dxfId="6" priority="6" stopIfTrue="1">
      <formula>IF(AF3="C",IF(AG3="",1,0),0)</formula>
    </cfRule>
  </conditionalFormatting>
  <conditionalFormatting sqref="AF4:AF15 AH4:AH15 AJ4:AJ15 AL4:AL15 AN4:AN15 AP4:AP15 AR4:AR15 AT4:AT15 AV4:AV15 AX4:AX15 AZ4:AZ15 BB4:BB15 BD4:BD15 BH53:BH93 AF53:AF93 AH53:AH93 AJ53:AJ93 AL53:AL93 AN53:AN93 AP53:AP93 AR53:AR93 AT53:AT93 AV53:AV93 AX53:AX93 AZ53:AZ93 BB53:BB93 BD53:BD93 BF53:BF93 BF4:BF15 AF21:AF47 AH21:AH47 AJ21:AJ47 AL21:AL47 AN21:AN47 AP21:AP47 AR21:AR47 AT21:AT47 AV21:AV47 AX21:AX47 AZ21:AZ47 BB21:BB47 BD21:BD47 BF21:BF47 BH21:BH47">
    <cfRule type="expression" dxfId="5" priority="7" stopIfTrue="1">
      <formula>IF(AF4="E",IF(AG4="",1,0),0)</formula>
    </cfRule>
  </conditionalFormatting>
  <conditionalFormatting sqref="BH3">
    <cfRule type="expression" dxfId="4" priority="4" stopIfTrue="1">
      <formula>IF(BH3="C",IF(BI3="",1,0),0)</formula>
    </cfRule>
  </conditionalFormatting>
  <conditionalFormatting sqref="BH4:BH15">
    <cfRule type="expression" dxfId="3" priority="5" stopIfTrue="1">
      <formula>IF(BH4="E",IF(BI4="",1,0),0)</formula>
    </cfRule>
  </conditionalFormatting>
  <conditionalFormatting sqref="AF16:AF20 AJ16:AJ20 AL16:AL20 AN16:AN20 AP16:AP20 AR16:AR20 AT16:AT20 AV16:AV20 AX16:AX20 AH16:AH20 AZ16:AZ20 BB16:BB20 BD16:BD20 BF16:BF20 BH17:BH20">
    <cfRule type="expression" dxfId="2" priority="3" stopIfTrue="1">
      <formula>IF(AF16="E",IF(AG16="",1,0),0)</formula>
    </cfRule>
  </conditionalFormatting>
  <conditionalFormatting sqref="BH16">
    <cfRule type="expression" dxfId="1" priority="2" stopIfTrue="1">
      <formula>IF(BH16="E",IF(BI16="Y",1,0),0)</formula>
    </cfRule>
  </conditionalFormatting>
  <conditionalFormatting sqref="AF48:AF52 AH48:AH52 AJ48:AJ52 AL48:AL52 AN48:AN52 AP48:AP52 AR48:AR52 AT48:AT52 AV48:AV52 AX48:AX52 AZ48:AZ52 BB48:BB52 BD48:BD52 BF48:BF52 BH48:BH52">
    <cfRule type="expression" dxfId="0" priority="1" stopIfTrue="1">
      <formula>IF(AF48="E",IF(AG48="",1,0),0)</formula>
    </cfRule>
  </conditionalFormatting>
  <pageMargins left="0.75" right="0.75" top="1" bottom="0.5" header="0.25" footer="0.25"/>
  <pageSetup scale="56" fitToHeight="0" orientation="landscape" horizontalDpi="300" verticalDpi="300" r:id="rId1"/>
  <headerFooter alignWithMargins="0">
    <oddHeader>&amp;C&amp;"Arial,Bold"&amp;14DaisyTrax
&amp;12Summary Page - &amp;D</oddHeader>
  </headerFooter>
  <rowBreaks count="1" manualBreakCount="1">
    <brk id="52" max="16383" man="1"/>
  </row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enableFormatConditionsCalculation="0">
    <tabColor indexed="20"/>
  </sheetPr>
  <dimension ref="A1:G37"/>
  <sheetViews>
    <sheetView showGridLines="0" workbookViewId="0">
      <selection activeCell="C3" sqref="C3"/>
    </sheetView>
  </sheetViews>
  <sheetFormatPr defaultRowHeight="12.75"/>
  <cols>
    <col min="1" max="1" width="2.7109375" style="247" customWidth="1"/>
    <col min="2" max="2" width="33.5703125" customWidth="1"/>
    <col min="3" max="3" width="8.42578125" bestFit="1" customWidth="1"/>
    <col min="4" max="4" width="3.7109375" customWidth="1"/>
    <col min="5" max="5" width="30.7109375" customWidth="1"/>
    <col min="6" max="6" width="8" bestFit="1" customWidth="1"/>
    <col min="7" max="7" width="2.7109375" style="247" customWidth="1"/>
  </cols>
  <sheetData>
    <row r="1" spans="1:7" s="55" customFormat="1" ht="15.75" customHeight="1">
      <c r="A1" s="370" t="s">
        <v>109</v>
      </c>
      <c r="B1" s="55" t="s">
        <v>74</v>
      </c>
      <c r="C1" s="69" t="s">
        <v>75</v>
      </c>
      <c r="E1" s="55" t="s">
        <v>74</v>
      </c>
      <c r="F1" s="69" t="s">
        <v>75</v>
      </c>
      <c r="G1" s="370" t="s">
        <v>109</v>
      </c>
    </row>
    <row r="2" spans="1:7">
      <c r="A2" s="307"/>
      <c r="B2" s="65" t="str">
        <f>Summary!A5</f>
        <v>Petals</v>
      </c>
      <c r="C2" s="80" t="str">
        <f>IF((COUNTIF(Summary!B4:BI4,"E")-COUNTIF(Summary!B4:BI4,"Y")&gt;0),(COUNTIF(Summary!B4:BI4,"E")-COUNTIF(Summary!B4:BI4,"Y")),"")</f>
        <v/>
      </c>
      <c r="E2" s="49" t="s">
        <v>110</v>
      </c>
      <c r="F2" s="71"/>
      <c r="G2" s="307"/>
    </row>
    <row r="3" spans="1:7">
      <c r="A3" s="307"/>
      <c r="B3" s="65" t="str">
        <f>Summary!A16</f>
        <v>Leaves</v>
      </c>
      <c r="C3" s="86"/>
      <c r="E3" s="102" t="str">
        <f>Summary!A60</f>
        <v>&lt;List Patch Here&gt;</v>
      </c>
      <c r="F3" s="80" t="str">
        <f>IF((COUNTIF(Summary!B60:BI60,"E")-COUNTIF(Summary!B60:BI60,"Y")&gt;0),(COUNTIF(Summary!B60:BI60,"E")-COUNTIF(Summary!B60:BI60,"Y")),"")</f>
        <v/>
      </c>
      <c r="G3" s="307"/>
    </row>
    <row r="4" spans="1:7">
      <c r="A4" s="307"/>
      <c r="B4" s="208" t="str">
        <f>Summary!A17</f>
        <v>Money Counts</v>
      </c>
      <c r="C4" s="80"/>
      <c r="E4" s="102" t="str">
        <f>Summary!A61</f>
        <v>&lt;List Patch Here&gt;</v>
      </c>
      <c r="F4" s="80" t="str">
        <f>IF((COUNTIF(Summary!B61:BI61,"E")-COUNTIF(Summary!B61:BI61,"Y")&gt;0),(COUNTIF(Summary!B61:BI61,"E")-COUNTIF(Summary!B61:BI61,"Y")),"")</f>
        <v/>
      </c>
      <c r="G4" s="307"/>
    </row>
    <row r="5" spans="1:7">
      <c r="A5" s="307"/>
      <c r="B5" s="208" t="str">
        <f>Summary!A18</f>
        <v>Making Choices</v>
      </c>
      <c r="C5" s="80"/>
      <c r="E5" s="102" t="str">
        <f>Summary!A62</f>
        <v>&lt;List Patch Here&gt;</v>
      </c>
      <c r="F5" s="80" t="str">
        <f>IF((COUNTIF(Summary!B62:BI62,"E")-COUNTIF(Summary!B62:BI62,"Y")&gt;0),(COUNTIF(Summary!B62:BI62,"E")-COUNTIF(Summary!B62:BI62,"Y")),"")</f>
        <v/>
      </c>
      <c r="G5" s="307"/>
    </row>
    <row r="6" spans="1:7">
      <c r="A6" s="307"/>
      <c r="B6" s="208" t="str">
        <f>Summary!A19</f>
        <v>Count It Up</v>
      </c>
      <c r="C6" s="80"/>
      <c r="E6" s="102" t="str">
        <f>Summary!A63</f>
        <v>&lt;List Patch Here&gt;</v>
      </c>
      <c r="F6" s="80" t="str">
        <f>IF((COUNTIF(Summary!B63:BI63,"E")-COUNTIF(Summary!B63:BI63,"Y")&gt;0),(COUNTIF(Summary!B63:BI63,"E")-COUNTIF(Summary!B63:BI63,"Y")),"")</f>
        <v/>
      </c>
      <c r="G6" s="307"/>
    </row>
    <row r="7" spans="1:7">
      <c r="A7" s="307"/>
      <c r="B7" s="208" t="str">
        <f>Summary!A20</f>
        <v>Talk It Up</v>
      </c>
      <c r="C7" s="80"/>
      <c r="E7" s="102" t="str">
        <f>Summary!A64</f>
        <v>&lt;List Patch Here&gt;</v>
      </c>
      <c r="F7" s="80" t="str">
        <f>IF((COUNTIF(Summary!B64:BI64,"E")-COUNTIF(Summary!B64:BI64,"Y")&gt;0),(COUNTIF(Summary!B64:BI64,"E")-COUNTIF(Summary!B64:BI64,"Y")),"")</f>
        <v/>
      </c>
      <c r="G7" s="307"/>
    </row>
    <row r="8" spans="1:7">
      <c r="A8" s="307"/>
      <c r="B8" s="65" t="s">
        <v>62</v>
      </c>
      <c r="C8" s="86"/>
      <c r="E8" s="31" t="str">
        <f>Summary!A65</f>
        <v>&lt;List Patch Here&gt;</v>
      </c>
      <c r="F8" s="80" t="str">
        <f>IF((COUNTIF(Summary!B65:BI65,"E")-COUNTIF(Summary!B65:BI65,"Y")&gt;0),(COUNTIF(Summary!B65:BI65,"E")-COUNTIF(Summary!B65:BI65,"Y")),"")</f>
        <v/>
      </c>
      <c r="G8" s="307"/>
    </row>
    <row r="9" spans="1:7">
      <c r="A9" s="307"/>
      <c r="B9" s="207" t="str">
        <f>Summary!A22</f>
        <v>Welcome to the Daisy Flower Garden</v>
      </c>
      <c r="C9" s="80" t="str">
        <f>IF((COUNTIF(Summary!B23:BI23,"E")-COUNTIF(Summary!B23:BI23,"Y")&gt;0),(COUNTIF(Summary!B23:BI23,"E")-COUNTIF(Summary!B23:BI23,"Y")),"")</f>
        <v/>
      </c>
      <c r="E9" s="31" t="str">
        <f>Summary!A66</f>
        <v>&lt;List Patch Here&gt;</v>
      </c>
      <c r="F9" s="80" t="str">
        <f>IF((COUNTIF(Summary!B66:BI66,"E")-COUNTIF(Summary!B66:BI66,"Y")&gt;0),(COUNTIF(Summary!B66:BI66,"E")-COUNTIF(Summary!B66:BI66,"Y")),"")</f>
        <v/>
      </c>
      <c r="G9" s="307"/>
    </row>
    <row r="10" spans="1:7">
      <c r="A10" s="307"/>
      <c r="B10" s="207" t="str">
        <f>Summary!A26</f>
        <v>Between Earth and Sky</v>
      </c>
      <c r="C10" s="80" t="str">
        <f>IF((COUNTIF(Summary!B27:BI27,"E")-COUNTIF(Summary!B27:BI27,"Y")&gt;0),(COUNTIF(Summary!B27:BI27,"E")-COUNTIF(Summary!B27:BI27,"Y")),"")</f>
        <v/>
      </c>
      <c r="E10" s="31" t="str">
        <f>Summary!A67</f>
        <v>&lt;List Patch Here&gt;</v>
      </c>
      <c r="F10" s="80" t="str">
        <f>IF((COUNTIF(Summary!B67:BI67,"E")-COUNTIF(Summary!B67:BI67,"Y")&gt;0),(COUNTIF(Summary!B67:BI67,"E")-COUNTIF(Summary!B67:BI67,"Y")),"")</f>
        <v/>
      </c>
      <c r="G10" s="307"/>
    </row>
    <row r="11" spans="1:7">
      <c r="A11" s="307"/>
      <c r="B11" s="207" t="str">
        <f>Summary!A30</f>
        <v>5 Flowers, 4 Stories, 3 Cheers for Animals!</v>
      </c>
      <c r="C11" s="80" t="str">
        <f>IF((COUNTIF(Summary!B31:BI31,"E")-COUNTIF(Summary!B31:BI31,"Y")&gt;0),(COUNTIF(Summary!B31:BI31,"E")-COUNTIF(Summary!B31:BI31,"Y")),"")</f>
        <v/>
      </c>
      <c r="E11" s="31" t="str">
        <f>Summary!A68</f>
        <v>&lt;List Patch Here&gt;</v>
      </c>
      <c r="F11" s="80" t="str">
        <f>IF((COUNTIF(Summary!B68:BI68,"E")-COUNTIF(Summary!B68:BI68,"Y")&gt;0),(COUNTIF(Summary!B68:BI68,"E")-COUNTIF(Summary!B68:BI68,"Y")),"")</f>
        <v/>
      </c>
      <c r="G11" s="307"/>
    </row>
    <row r="12" spans="1:7">
      <c r="A12" s="307"/>
      <c r="B12" s="65" t="s">
        <v>61</v>
      </c>
      <c r="C12" s="80" t="str">
        <f>IF((COUNTIF(Summary!B34:BI34,"E")-COUNTIF(Summary!B34:BI34,"Y")&gt;0),(COUNTIF(Summary!B34:BI34,"E")-COUNTIF(Summary!B34:BI34,"Y")),"")</f>
        <v/>
      </c>
      <c r="E12" s="31" t="str">
        <f>Summary!A69</f>
        <v>&lt;List Patch Here&gt;</v>
      </c>
      <c r="F12" s="80" t="str">
        <f>IF((COUNTIF(Summary!B69:BI69,"E")-COUNTIF(Summary!B69:BI69,"Y")&gt;0),(COUNTIF(Summary!B69:BI69,"E")-COUNTIF(Summary!B69:BI69,"Y")),"")</f>
        <v/>
      </c>
      <c r="G12" s="307"/>
    </row>
    <row r="13" spans="1:7">
      <c r="A13" s="307"/>
      <c r="B13" s="65" t="s">
        <v>106</v>
      </c>
      <c r="C13" s="79"/>
      <c r="E13" s="31" t="str">
        <f>Summary!A70</f>
        <v>&lt;List Patch Here&gt;</v>
      </c>
      <c r="F13" s="80" t="str">
        <f>IF((COUNTIF(Summary!B70:BI70,"E")-COUNTIF(Summary!B70:BI70,"Y")&gt;0),(COUNTIF(Summary!B70:BI70,"E")-COUNTIF(Summary!B70:BI70,"Y")),"")</f>
        <v/>
      </c>
      <c r="G13" s="307"/>
    </row>
    <row r="14" spans="1:7">
      <c r="A14" s="307"/>
      <c r="B14" s="208" t="str">
        <f>Summary!A36</f>
        <v>Cookie Rally (Year 1)</v>
      </c>
      <c r="C14" s="80" t="str">
        <f>IF((COUNTIF(Summary!B36:BI36,"E")-COUNTIF(Summary!B36:BI36,"Y")&gt;0),(COUNTIF(Summary!B36:BI36,"E")-COUNTIF(Summary!B36:BI36,"Y")),"")</f>
        <v/>
      </c>
      <c r="E14" s="31" t="str">
        <f>Summary!A71</f>
        <v>&lt;List Patch Here&gt;</v>
      </c>
      <c r="F14" s="80" t="str">
        <f>IF((COUNTIF(Summary!B71:BI71,"E")-COUNTIF(Summary!B71:BI71,"Y")&gt;0),(COUNTIF(Summary!B71:BI71,"E")-COUNTIF(Summary!B71:BI71,"Y")),"")</f>
        <v/>
      </c>
      <c r="G14" s="307"/>
    </row>
    <row r="15" spans="1:7">
      <c r="A15" s="307"/>
      <c r="B15" s="208" t="str">
        <f>Summary!A37</f>
        <v>Cookie Sales (Year 1)</v>
      </c>
      <c r="C15" s="80" t="str">
        <f>IF((COUNTIF(Summary!B37:BI37,"E")-COUNTIF(Summary!B37:BI37,"Y")&gt;0),(COUNTIF(Summary!B37:BI37,"E")-COUNTIF(Summary!B37:BI37,"Y")),"")</f>
        <v/>
      </c>
      <c r="E15" s="31" t="str">
        <f>Summary!A72</f>
        <v>&lt;List Patch Here&gt;</v>
      </c>
      <c r="F15" s="80" t="str">
        <f>IF((COUNTIF(Summary!B72:BI72,"E")-COUNTIF(Summary!B72:BI72,"Y")&gt;0),(COUNTIF(Summary!B72:BI72,"E")-COUNTIF(Summary!B72:BI72,"Y")),"")</f>
        <v/>
      </c>
      <c r="G15" s="307"/>
    </row>
    <row r="16" spans="1:7">
      <c r="A16" s="307"/>
      <c r="B16" s="208" t="str">
        <f>Summary!A38</f>
        <v>Cookie Pin (Year 1)</v>
      </c>
      <c r="C16" s="80" t="str">
        <f>IF((COUNTIF(Summary!B38:BI38,"E")-COUNTIF(Summary!B38:BI38,"Y")&gt;0),(COUNTIF(Summary!B38:BI38,"E")-COUNTIF(Summary!B38:BI38,"Y")),"")</f>
        <v/>
      </c>
      <c r="E16" s="31" t="str">
        <f>Summary!A73</f>
        <v>&lt;List Patch Here&gt;</v>
      </c>
      <c r="F16" s="80" t="str">
        <f>IF((COUNTIF(Summary!B73:BI73,"E")-COUNTIF(Summary!B73:BI73,"Y")&gt;0),(COUNTIF(Summary!B73:BI73,"E")-COUNTIF(Summary!B73:BI73,"Y")),"")</f>
        <v/>
      </c>
      <c r="G16" s="307"/>
    </row>
    <row r="17" spans="1:7">
      <c r="A17" s="307"/>
      <c r="B17" s="208" t="str">
        <f>Summary!A39</f>
        <v>Cookie Rally (Year 2)</v>
      </c>
      <c r="C17" s="80" t="str">
        <f>IF((COUNTIF(Summary!B39:BI39,"E")-COUNTIF(Summary!B39:BI39,"Y")&gt;0),(COUNTIF(Summary!B39:BI39,"E")-COUNTIF(Summary!B39:BI39,"Y")),"")</f>
        <v/>
      </c>
      <c r="E17" s="31" t="str">
        <f>Summary!A74</f>
        <v>&lt;List Patch Here&gt;</v>
      </c>
      <c r="F17" s="80" t="str">
        <f>IF((COUNTIF(Summary!B74:BI74,"E")-COUNTIF(Summary!B74:BI74,"Y")&gt;0),(COUNTIF(Summary!B74:BI74,"E")-COUNTIF(Summary!B74:BI74,"Y")),"")</f>
        <v/>
      </c>
      <c r="G17" s="307"/>
    </row>
    <row r="18" spans="1:7">
      <c r="A18" s="307"/>
      <c r="B18" s="208" t="str">
        <f>Summary!A40</f>
        <v>Cookie Sales (Year 2)</v>
      </c>
      <c r="C18" s="80" t="str">
        <f>IF((COUNTIF(Summary!B40:BI40,"E")-COUNTIF(Summary!B40:BI40,"Y")&gt;0),(COUNTIF(Summary!B40:BI40,"E")-COUNTIF(Summary!B40:BI40,"Y")),"")</f>
        <v/>
      </c>
      <c r="E18" s="31" t="str">
        <f>Summary!A75</f>
        <v>&lt;List Patch Here&gt;</v>
      </c>
      <c r="F18" s="80" t="str">
        <f>IF((COUNTIF(Summary!B75:BI75,"E")-COUNTIF(Summary!B75:BI75,"Y")&gt;0),(COUNTIF(Summary!B75:BI75,"E")-COUNTIF(Summary!B75:BI75,"Y")),"")</f>
        <v/>
      </c>
      <c r="G18" s="307"/>
    </row>
    <row r="19" spans="1:7">
      <c r="A19" s="307"/>
      <c r="B19" s="208" t="str">
        <f>Summary!A41</f>
        <v>Cookie Pin (Year 2)</v>
      </c>
      <c r="C19" s="80" t="str">
        <f>IF((COUNTIF(Summary!B41:BI41,"E")-COUNTIF(Summary!B41:BI41,"Y")&gt;0),(COUNTIF(Summary!B41:BI41,"E")-COUNTIF(Summary!B41:BI41,"Y")),"")</f>
        <v/>
      </c>
      <c r="E19" s="31" t="str">
        <f>Summary!A76</f>
        <v>&lt;List Patch Here&gt;</v>
      </c>
      <c r="F19" s="80" t="str">
        <f>IF((COUNTIF(Summary!B76:BI76,"E")-COUNTIF(Summary!B76:BI76,"Y")&gt;0),(COUNTIF(Summary!B76:BI76,"E")-COUNTIF(Summary!B76:BI76,"Y")),"")</f>
        <v/>
      </c>
      <c r="G19" s="307"/>
    </row>
    <row r="20" spans="1:7">
      <c r="A20" s="307"/>
      <c r="B20" s="208" t="str">
        <f>Summary!A42</f>
        <v>Fall Sales (Year 1)</v>
      </c>
      <c r="C20" s="80" t="str">
        <f>IF((COUNTIF(Summary!B42:BI42,"E")-COUNTIF(Summary!B42:BI42,"Y")&gt;0),(COUNTIF(Summary!B42:BI42,"E")-COUNTIF(Summary!B42:BI42,"Y")),"")</f>
        <v/>
      </c>
      <c r="E20" s="31" t="str">
        <f>Summary!A77</f>
        <v>&lt;List Patch Here&gt;</v>
      </c>
      <c r="F20" s="80" t="str">
        <f>IF((COUNTIF(Summary!B77:BI77,"E")-COUNTIF(Summary!B77:BI77,"Y")&gt;0),(COUNTIF(Summary!B77:BI77,"E")-COUNTIF(Summary!B77:BI77,"Y")),"")</f>
        <v/>
      </c>
      <c r="G20" s="307"/>
    </row>
    <row r="21" spans="1:7">
      <c r="A21" s="307"/>
      <c r="B21" s="208" t="str">
        <f>Summary!A43</f>
        <v>Fall Sales (Year 2)</v>
      </c>
      <c r="C21" s="80" t="str">
        <f>IF((COUNTIF(Summary!B43:BI43,"E")-COUNTIF(Summary!B43:BI43,"Y")&gt;0),(COUNTIF(Summary!B43:BI43,"E")-COUNTIF(Summary!B43:BI43,"Y")),"")</f>
        <v/>
      </c>
      <c r="E21" s="31" t="str">
        <f>Summary!A78</f>
        <v>&lt;List Patch Here&gt;</v>
      </c>
      <c r="F21" s="80" t="str">
        <f>IF((COUNTIF(Summary!B78:BI78,"E")-COUNTIF(Summary!B78:BI78,"Y")&gt;0),(COUNTIF(Summary!B78:BI78,"E")-COUNTIF(Summary!B78:BI78,"Y")),"")</f>
        <v/>
      </c>
      <c r="G21" s="307"/>
    </row>
    <row r="22" spans="1:7">
      <c r="A22" s="307"/>
      <c r="B22" s="208" t="str">
        <f>Summary!A44</f>
        <v>Thinking Day (Year 1)</v>
      </c>
      <c r="C22" s="80" t="str">
        <f>IF((COUNTIF(Summary!B44:BI44,"E")-COUNTIF(Summary!B44:BI44,"Y")&gt;0),(COUNTIF(Summary!B44:BI44,"E")-COUNTIF(Summary!B44:BI44,"Y")),"")</f>
        <v/>
      </c>
      <c r="E22" s="31" t="str">
        <f>Summary!A79</f>
        <v>&lt;List Patch Here&gt;</v>
      </c>
      <c r="F22" s="80" t="str">
        <f>IF((COUNTIF(Summary!B79:BI79,"E")-COUNTIF(Summary!B79:BI79,"Y")&gt;0),(COUNTIF(Summary!B79:BI79,"E")-COUNTIF(Summary!B79:BI79,"Y")),"")</f>
        <v/>
      </c>
      <c r="G22" s="307"/>
    </row>
    <row r="23" spans="1:7">
      <c r="A23" s="307"/>
      <c r="B23" s="208" t="str">
        <f>Summary!A45</f>
        <v>Thinking Day (Year 2)</v>
      </c>
      <c r="C23" s="80" t="str">
        <f>IF((COUNTIF(Summary!B45:BI45,"E")-COUNTIF(Summary!B45:BI45,"Y")&gt;0),(COUNTIF(Summary!B45:BI45,"E")-COUNTIF(Summary!B45:BI45,"Y")),"")</f>
        <v/>
      </c>
      <c r="E23" s="31" t="str">
        <f>Summary!A80</f>
        <v>&lt;List Patch Here&gt;</v>
      </c>
      <c r="F23" s="80" t="str">
        <f>IF((COUNTIF(Summary!B80:BI80,"E")-COUNTIF(Summary!B80:BI80,"Y")&gt;0),(COUNTIF(Summary!B80:BI80,"E")-COUNTIF(Summary!B80:BI80,"Y")),"")</f>
        <v/>
      </c>
      <c r="G23" s="307"/>
    </row>
    <row r="24" spans="1:7">
      <c r="A24" s="307"/>
      <c r="B24" s="208" t="str">
        <f>Summary!A46</f>
        <v>Investiture</v>
      </c>
      <c r="C24" s="80" t="str">
        <f>IF((COUNTIF(Summary!B46:BI46,"E")-COUNTIF(Summary!B46:BI46,"Y")&gt;0),(COUNTIF(Summary!B46:BI46,"E")-COUNTIF(Summary!B46:BI46,"Y")),"")</f>
        <v/>
      </c>
      <c r="E24" s="31" t="str">
        <f>Summary!A81</f>
        <v>&lt;List Patch Here&gt;</v>
      </c>
      <c r="F24" s="80" t="str">
        <f>IF((COUNTIF(Summary!B81:BI81,"E")-COUNTIF(Summary!B81:BI81,"Y")&gt;0),(COUNTIF(Summary!B81:BI81,"E")-COUNTIF(Summary!B81:BI81,"Y")),"")</f>
        <v/>
      </c>
      <c r="G24" s="307"/>
    </row>
    <row r="25" spans="1:7">
      <c r="A25" s="307"/>
      <c r="B25" s="208" t="str">
        <f>Summary!A47</f>
        <v>Rededication (1st year)</v>
      </c>
      <c r="C25" s="80" t="str">
        <f>IF((COUNTIF(Summary!B47:BI47,"E")-COUNTIF(Summary!B47:BI47,"Y")&gt;0),(COUNTIF(Summary!B47:BI47,"E")-COUNTIF(Summary!B47:BI47,"Y")),"")</f>
        <v/>
      </c>
      <c r="E25" s="31" t="str">
        <f>Summary!A82</f>
        <v>&lt;List Patch Here&gt;</v>
      </c>
      <c r="F25" s="80" t="str">
        <f>IF((COUNTIF(Summary!B82:BI82,"E")-COUNTIF(Summary!B82:BI82,"Y")&gt;0),(COUNTIF(Summary!B82:BI82,"E")-COUNTIF(Summary!B82:BI82,"Y")),"")</f>
        <v/>
      </c>
      <c r="G25" s="307"/>
    </row>
    <row r="26" spans="1:7">
      <c r="A26" s="307"/>
      <c r="B26" s="208" t="str">
        <f>Summary!A48</f>
        <v>My Promise, My Faith (Year 1)</v>
      </c>
      <c r="C26" s="80" t="str">
        <f>IF((COUNTIF(Summary!B48:BI48,"E")-COUNTIF(Summary!B48:BI48,"Y")&gt;0),(COUNTIF(Summary!B48:BI48,"E")-COUNTIF(Summary!B48:BI48,"Y")),"")</f>
        <v/>
      </c>
      <c r="E26" s="31" t="str">
        <f>Summary!A83</f>
        <v>&lt;List Patch Here&gt;</v>
      </c>
      <c r="F26" s="80" t="str">
        <f>IF((COUNTIF(Summary!B83:BI83,"E")-COUNTIF(Summary!B83:BI83,"Y")&gt;0),(COUNTIF(Summary!B83:BI83,"E")-COUNTIF(Summary!B83:BI83,"Y")),"")</f>
        <v/>
      </c>
      <c r="G26" s="307"/>
    </row>
    <row r="27" spans="1:7">
      <c r="A27" s="307"/>
      <c r="B27" s="208" t="str">
        <f>Summary!A49</f>
        <v>My Promise, My Faith (Year 2)</v>
      </c>
      <c r="C27" s="80" t="str">
        <f>IF((COUNTIF(Summary!B49:BI49,"E")-COUNTIF(Summary!B49:BI49,"Y")&gt;0),(COUNTIF(Summary!B49:BI49,"E")-COUNTIF(Summary!B49:BI49,"Y")),"")</f>
        <v/>
      </c>
      <c r="E27" s="31" t="str">
        <f>Summary!A84</f>
        <v>&lt;List Patch Here&gt;</v>
      </c>
      <c r="F27" s="80" t="str">
        <f>IF((COUNTIF(Summary!B84:BI84,"E")-COUNTIF(Summary!B84:BI84,"Y")&gt;0),(COUNTIF(Summary!B84:BI84,"E")-COUNTIF(Summary!B84:BI84,"Y")),"")</f>
        <v/>
      </c>
      <c r="G27" s="307"/>
    </row>
    <row r="28" spans="1:7">
      <c r="A28" s="307"/>
      <c r="B28" s="208" t="str">
        <f>Summary!A50</f>
        <v>Global Action Award</v>
      </c>
      <c r="C28" s="80" t="str">
        <f>IF((COUNTIF(Summary!B50:BI50,"E")-COUNTIF(Summary!B50:BI50,"Y")&gt;0),(COUNTIF(Summary!B50:BI50,"E")-COUNTIF(Summary!B50:BI50,"Y")),"")</f>
        <v/>
      </c>
      <c r="E28" s="31" t="str">
        <f>Summary!A85</f>
        <v>&lt;List Patch Here&gt;</v>
      </c>
      <c r="F28" s="80" t="str">
        <f>IF((COUNTIF(Summary!B85:BI85,"E")-COUNTIF(Summary!B85:BI85,"Y")&gt;0),(COUNTIF(Summary!B85:BI85,"E")-COUNTIF(Summary!B85:BI85,"Y")),"")</f>
        <v/>
      </c>
      <c r="G28" s="307"/>
    </row>
    <row r="29" spans="1:7">
      <c r="A29" s="307"/>
      <c r="B29" s="208" t="str">
        <f>Summary!A51</f>
        <v>Journey Summit Pin</v>
      </c>
      <c r="C29" s="80" t="str">
        <f>IF((COUNTIF(Summary!B51:BI51,"E")-COUNTIF(Summary!B51:BI51,"Y")&gt;0),(COUNTIF(Summary!B51:BI51,"E")-COUNTIF(Summary!B51:BI51,"Y")),"")</f>
        <v/>
      </c>
      <c r="E29" s="31" t="str">
        <f>Summary!A86</f>
        <v>&lt;List Patch Here&gt;</v>
      </c>
      <c r="F29" s="80" t="str">
        <f>IF((COUNTIF(Summary!B86:BI86,"E")-COUNTIF(Summary!B86:BI86,"Y")&gt;0),(COUNTIF(Summary!B86:BI86,"E")-COUNTIF(Summary!B86:BI86,"Y")),"")</f>
        <v/>
      </c>
      <c r="G29" s="307"/>
    </row>
    <row r="30" spans="1:7">
      <c r="A30" s="307"/>
      <c r="B30" s="208" t="str">
        <f>Summary!A52</f>
        <v>Safety Award</v>
      </c>
      <c r="C30" s="80" t="str">
        <f>IF((COUNTIF(Summary!B52:BI52,"E")-COUNTIF(Summary!B52:BI52,"Y")&gt;0),(COUNTIF(Summary!B52:BI52,"E")-COUNTIF(Summary!B52:BI52,"Y")),"")</f>
        <v/>
      </c>
      <c r="E30" s="31" t="str">
        <f>Summary!A87</f>
        <v>&lt;List Patch Here&gt;</v>
      </c>
      <c r="F30" s="80" t="str">
        <f>IF((COUNTIF(Summary!B87:BI87,"E")-COUNTIF(Summary!B87:BI87,"Y")&gt;0),(COUNTIF(Summary!B87:BI87,"E")-COUNTIF(Summary!B87:BI87,"Y")),"")</f>
        <v/>
      </c>
      <c r="G30" s="307"/>
    </row>
    <row r="31" spans="1:7">
      <c r="A31" s="307"/>
      <c r="B31" s="61" t="s">
        <v>108</v>
      </c>
      <c r="E31" s="31" t="str">
        <f>Summary!A88</f>
        <v>&lt;List Patch Here&gt;</v>
      </c>
      <c r="F31" s="80" t="str">
        <f>IF((COUNTIF(Summary!B88:BI88,"E")-COUNTIF(Summary!B88:BI88,"Y")&gt;0),(COUNTIF(Summary!B88:BI88,"E")-COUNTIF(Summary!B88:BI88,"Y")),"")</f>
        <v/>
      </c>
      <c r="G31" s="307"/>
    </row>
    <row r="32" spans="1:7">
      <c r="A32" s="307"/>
      <c r="B32" s="102" t="str">
        <f>Summary!A54</f>
        <v>&lt;List Patch Here&gt;</v>
      </c>
      <c r="C32" s="80" t="str">
        <f>IF((COUNTIF(Summary!B54:BI54,"E")-COUNTIF(Summary!B54:BI54,"Y")&gt;0),(COUNTIF(Summary!B54:BI54,"E")-COUNTIF(Summary!B54:BI54,"Y")),"")</f>
        <v/>
      </c>
      <c r="E32" s="31" t="str">
        <f>Summary!A89</f>
        <v>&lt;List Patch Here&gt;</v>
      </c>
      <c r="F32" s="80" t="str">
        <f>IF((COUNTIF(Summary!B89:BI89,"E")-COUNTIF(Summary!B89:BI89,"Y")&gt;0),(COUNTIF(Summary!B89:BI89,"E")-COUNTIF(Summary!B89:BI89,"Y")),"")</f>
        <v/>
      </c>
      <c r="G32" s="307"/>
    </row>
    <row r="33" spans="1:7">
      <c r="A33" s="307"/>
      <c r="B33" s="102" t="str">
        <f>Summary!A55</f>
        <v>&lt;List Patch Here&gt;</v>
      </c>
      <c r="C33" s="80" t="str">
        <f>IF((COUNTIF(Summary!B55:BI55,"E")-COUNTIF(Summary!B55:BI55,"Y")&gt;0),(COUNTIF(Summary!B55:BI55,"E")-COUNTIF(Summary!B55:BI55,"Y")),"")</f>
        <v/>
      </c>
      <c r="E33" s="31" t="str">
        <f>Summary!A90</f>
        <v>&lt;List Patch Here&gt;</v>
      </c>
      <c r="F33" s="80" t="str">
        <f>IF((COUNTIF(Summary!B90:BI90,"E")-COUNTIF(Summary!B90:BI90,"Y")&gt;0),(COUNTIF(Summary!B90:BI90,"E")-COUNTIF(Summary!B90:BI90,"Y")),"")</f>
        <v/>
      </c>
      <c r="G33" s="307"/>
    </row>
    <row r="34" spans="1:7">
      <c r="A34" s="307"/>
      <c r="B34" s="102" t="str">
        <f>Summary!A56</f>
        <v>&lt;List Patch Here&gt;</v>
      </c>
      <c r="C34" s="80" t="str">
        <f>IF((COUNTIF(Summary!B56:BI56,"E")-COUNTIF(Summary!B56:BI56,"Y")&gt;0),(COUNTIF(Summary!B56:BI56,"E")-COUNTIF(Summary!B56:BI56,"Y")),"")</f>
        <v/>
      </c>
      <c r="E34" s="31" t="str">
        <f>Summary!A91</f>
        <v>&lt;List Patch Here&gt;</v>
      </c>
      <c r="F34" s="80" t="str">
        <f>IF((COUNTIF(Summary!B91:BI91,"E")-COUNTIF(Summary!B91:BI91,"Y")&gt;0),(COUNTIF(Summary!B91:BI91,"E")-COUNTIF(Summary!B91:BI91,"Y")),"")</f>
        <v/>
      </c>
      <c r="G34" s="307"/>
    </row>
    <row r="35" spans="1:7">
      <c r="A35" s="307"/>
      <c r="B35" s="102" t="str">
        <f>Summary!A57</f>
        <v>&lt;List Patch Here&gt;</v>
      </c>
      <c r="C35" s="80" t="str">
        <f>IF((COUNTIF(Summary!B57:BI57,"E")-COUNTIF(Summary!B57:BI57,"Y")&gt;0),(COUNTIF(Summary!B57:BI57,"E")-COUNTIF(Summary!B57:BI57,"Y")),"")</f>
        <v/>
      </c>
      <c r="E35" s="31" t="str">
        <f>Summary!A92</f>
        <v>&lt;List Patch Here&gt;</v>
      </c>
      <c r="F35" s="80" t="str">
        <f>IF((COUNTIF(Summary!B92:BI92,"E")-COUNTIF(Summary!B92:BI92,"Y")&gt;0),(COUNTIF(Summary!B92:BI92,"E")-COUNTIF(Summary!B92:BI92,"Y")),"")</f>
        <v/>
      </c>
      <c r="G35" s="307"/>
    </row>
    <row r="36" spans="1:7">
      <c r="A36" s="307"/>
      <c r="B36" s="102" t="str">
        <f>Summary!A58</f>
        <v>&lt;List Patch Here&gt;</v>
      </c>
      <c r="C36" s="80" t="str">
        <f>IF((COUNTIF(Summary!B58:BI58,"E")-COUNTIF(Summary!B58:BI58,"Y")&gt;0),(COUNTIF(Summary!B58:BI58,"E")-COUNTIF(Summary!B58:BI58,"Y")),"")</f>
        <v/>
      </c>
      <c r="E36" s="31" t="str">
        <f>Summary!A93</f>
        <v>&lt;List Patch Here&gt;</v>
      </c>
      <c r="F36" s="80" t="str">
        <f>IF((COUNTIF(Summary!B93:BI93,"E")-COUNTIF(Summary!B93:BI93,"Y")&gt;0),(COUNTIF(Summary!B93:BI93,"E")-COUNTIF(Summary!B93:BI93,"Y")),"")</f>
        <v/>
      </c>
      <c r="G36" s="307"/>
    </row>
    <row r="37" spans="1:7">
      <c r="A37" s="307"/>
      <c r="B37" s="102" t="str">
        <f>Summary!A59</f>
        <v>&lt;List Patch Here&gt;</v>
      </c>
      <c r="C37" s="80" t="str">
        <f>IF((COUNTIF(Summary!B59:BI59,"E")-COUNTIF(Summary!B59:BI59,"Y")&gt;0),(COUNTIF(Summary!B59:BI59,"E")-COUNTIF(Summary!B59:BI59,"Y")),"")</f>
        <v/>
      </c>
      <c r="G37" s="307"/>
    </row>
  </sheetData>
  <sheetProtection password="C45A" sheet="1" objects="1" scenarios="1" selectLockedCells="1" selectUnlockedCells="1"/>
  <mergeCells count="2">
    <mergeCell ref="A1:A37"/>
    <mergeCell ref="G1:G37"/>
  </mergeCells>
  <phoneticPr fontId="7" type="noConversion"/>
  <pageMargins left="0.75" right="0.75" top="1" bottom="0.5" header="0.25" footer="0.25"/>
  <pageSetup orientation="portrait" horizontalDpi="300" verticalDpi="300" r:id="rId1"/>
  <headerFooter alignWithMargins="0">
    <oddHeader>&amp;C&amp;"Arial,Bold"&amp;14DaisyTrax
&amp;12Order Page - &amp;D</oddHead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pageSetUpPr fitToPage="1"/>
  </sheetPr>
  <dimension ref="A1:K44"/>
  <sheetViews>
    <sheetView showGridLines="0" zoomScaleNormal="100" workbookViewId="0">
      <selection activeCell="A2" sqref="A2"/>
    </sheetView>
  </sheetViews>
  <sheetFormatPr defaultRowHeight="12.75"/>
  <cols>
    <col min="1" max="1" width="32.7109375" bestFit="1" customWidth="1"/>
    <col min="2" max="2" width="3.140625" customWidth="1"/>
    <col min="3" max="3" width="3.7109375" customWidth="1"/>
    <col min="4" max="4" width="4" bestFit="1" customWidth="1"/>
    <col min="5" max="5" width="8.85546875" bestFit="1" customWidth="1"/>
    <col min="6" max="6" width="29.42578125" bestFit="1" customWidth="1"/>
    <col min="7" max="7" width="3.140625" customWidth="1"/>
    <col min="8" max="8" width="3.7109375" customWidth="1"/>
    <col min="9" max="9" width="2.7109375" bestFit="1" customWidth="1"/>
    <col min="10" max="10" width="34.7109375" bestFit="1" customWidth="1"/>
    <col min="11" max="11" width="3.140625" customWidth="1"/>
  </cols>
  <sheetData>
    <row r="1" spans="1:11" ht="20.25">
      <c r="A1" s="375" t="str">
        <f ca="1">MID(CELL("filename",A1),FIND(IF(ISERROR(FIND("]",CELL("filename",A1))),"$","]"),CELL("filename",A1))+1,256)</f>
        <v>Daisy 1</v>
      </c>
      <c r="B1" s="375"/>
      <c r="D1" s="372" t="s">
        <v>44</v>
      </c>
      <c r="E1" s="372"/>
      <c r="F1" s="372"/>
      <c r="G1" s="372"/>
      <c r="I1" s="372" t="s">
        <v>65</v>
      </c>
      <c r="J1" s="372"/>
      <c r="K1" s="372"/>
    </row>
    <row r="2" spans="1:11">
      <c r="D2" s="61" t="s">
        <v>43</v>
      </c>
      <c r="I2" s="372"/>
      <c r="J2" s="372"/>
      <c r="K2" s="372"/>
    </row>
    <row r="3" spans="1:11">
      <c r="A3" s="61" t="s">
        <v>64</v>
      </c>
      <c r="E3" s="31" t="str">
        <f>Petals!B6</f>
        <v>Center</v>
      </c>
      <c r="F3" s="31" t="str">
        <f>Petals!C6</f>
        <v>Promise Center</v>
      </c>
      <c r="G3" s="50" t="str">
        <f>IF(Petals!D6="A","A","")</f>
        <v/>
      </c>
      <c r="I3" s="215" t="str">
        <f>Bridging!B6</f>
        <v>Pass It On</v>
      </c>
      <c r="J3" s="215"/>
      <c r="K3" s="215"/>
    </row>
    <row r="4" spans="1:11">
      <c r="A4" s="66" t="s">
        <v>44</v>
      </c>
      <c r="B4" s="48" t="str">
        <f>IF(Petals!D18="C","C",IF(Petals!D18="P","P",""))</f>
        <v/>
      </c>
      <c r="D4" s="61" t="s">
        <v>44</v>
      </c>
      <c r="G4" s="34"/>
      <c r="I4" s="43">
        <v>1</v>
      </c>
      <c r="J4" s="47" t="str">
        <f>Bridging!C7</f>
        <v>Teach younger girls the GS Promise</v>
      </c>
      <c r="K4" s="50" t="str">
        <f>IF(Bridging!D7="A","A","")</f>
        <v/>
      </c>
    </row>
    <row r="5" spans="1:11">
      <c r="A5" s="211" t="s">
        <v>151</v>
      </c>
      <c r="B5" s="213">
        <f>INT(COUNTIF(G18:G21,"A"))</f>
        <v>0</v>
      </c>
      <c r="E5" s="31" t="str">
        <f>Petals!B8</f>
        <v>Lupe</v>
      </c>
      <c r="F5" s="31" t="str">
        <f>Petals!C8</f>
        <v>Honest and fair</v>
      </c>
      <c r="G5" s="50" t="str">
        <f>IF(Petals!D8="A","A","")</f>
        <v/>
      </c>
      <c r="I5" s="43">
        <v>2</v>
      </c>
      <c r="J5" s="201" t="str">
        <f>Bridging!C8</f>
        <v>Tell younger girls about the Flower</v>
      </c>
      <c r="K5" s="50" t="str">
        <f>IF(Bridging!D8="A","A","")</f>
        <v/>
      </c>
    </row>
    <row r="6" spans="1:11">
      <c r="A6" s="67" t="s">
        <v>62</v>
      </c>
      <c r="B6" s="54"/>
      <c r="E6" s="31" t="str">
        <f>Petals!B9</f>
        <v>Sunny</v>
      </c>
      <c r="F6" s="31" t="str">
        <f>Petals!C9</f>
        <v>Friendly and helpful</v>
      </c>
      <c r="G6" s="50" t="str">
        <f>IF(Petals!D9="A","A","")</f>
        <v/>
      </c>
      <c r="I6" s="199">
        <v>3</v>
      </c>
      <c r="J6" s="201" t="str">
        <f>Bridging!C9</f>
        <v>Play a game together!</v>
      </c>
      <c r="K6" s="50" t="str">
        <f>IF(Bridging!D9="A","A","")</f>
        <v/>
      </c>
    </row>
    <row r="7" spans="1:11">
      <c r="A7" s="210" t="str">
        <f>'Journey Awards'!A6</f>
        <v>Welcome to the Daisy Flower Garden</v>
      </c>
      <c r="B7" s="48" t="str">
        <f>IF('Journey Awards'!D11="C","C",IF('Journey Awards'!D11="P","P",""))</f>
        <v/>
      </c>
      <c r="E7" s="31" t="str">
        <f>Petals!B10</f>
        <v>Zinni</v>
      </c>
      <c r="F7" s="31" t="str">
        <f>Petals!C10</f>
        <v>Considerate and caring</v>
      </c>
      <c r="G7" s="50" t="str">
        <f>IF(Petals!D10="A","A","")</f>
        <v/>
      </c>
      <c r="I7" s="200" t="str">
        <f>Bridging!B11</f>
        <v>Look Ahead</v>
      </c>
      <c r="J7" s="59"/>
      <c r="K7" s="34"/>
    </row>
    <row r="8" spans="1:11">
      <c r="A8" s="210" t="str">
        <f>'Journey Awards'!A14</f>
        <v>Between Earth and Sky</v>
      </c>
      <c r="B8" s="48" t="str">
        <f>IF('Journey Awards'!D19="C","C",IF('Journey Awards'!D19="P","P",""))</f>
        <v/>
      </c>
      <c r="E8" s="31" t="str">
        <f>Petals!B11</f>
        <v>Tula</v>
      </c>
      <c r="F8" s="31" t="str">
        <f>Petals!C11</f>
        <v>Courageous and strong</v>
      </c>
      <c r="G8" s="50" t="str">
        <f>IF(Petals!D11="A","A","")</f>
        <v/>
      </c>
      <c r="I8" s="199">
        <v>1</v>
      </c>
      <c r="J8" s="201" t="str">
        <f>Bridging!C12</f>
        <v>Say the Girl Scout Promise together.</v>
      </c>
      <c r="K8" s="50" t="str">
        <f>IF(Bridging!D12="A","A","")</f>
        <v/>
      </c>
    </row>
    <row r="9" spans="1:11">
      <c r="A9" s="210" t="str">
        <f>'Journey Awards'!A22</f>
        <v>5 Flowers, 4 Stories, 3 Cheers for Animals!</v>
      </c>
      <c r="B9" s="48" t="str">
        <f>IF('Journey Awards'!D27="C","C",IF('Journey Awards'!D27="P","P",""))</f>
        <v/>
      </c>
      <c r="E9" s="31" t="str">
        <f>Petals!B12</f>
        <v>Mari</v>
      </c>
      <c r="F9" s="31" t="str">
        <f>Petals!C12</f>
        <v>Responsible for what I say and do</v>
      </c>
      <c r="G9" s="50" t="str">
        <f>IF(Petals!D12="A","A","")</f>
        <v/>
      </c>
      <c r="I9" s="199">
        <v>2</v>
      </c>
      <c r="J9" s="201" t="str">
        <f>Bridging!C13</f>
        <v>Ask the Brownies to teach you</v>
      </c>
      <c r="K9" s="50" t="str">
        <f>IF(Bridging!D13="A","A","")</f>
        <v/>
      </c>
    </row>
    <row r="10" spans="1:11">
      <c r="A10" s="94" t="s">
        <v>61</v>
      </c>
      <c r="B10" s="48" t="str">
        <f>IF(Bridging!D18="C","C",IF(Bridging!D18="P","P",""))</f>
        <v/>
      </c>
      <c r="E10" s="31" t="str">
        <f>Petals!B13</f>
        <v>Gloria</v>
      </c>
      <c r="F10" s="31" t="str">
        <f>Petals!C13</f>
        <v>Respect for myself &amp; others</v>
      </c>
      <c r="G10" s="50" t="str">
        <f>IF(Petals!D13="A","A","")</f>
        <v/>
      </c>
      <c r="I10" s="199">
        <v>4</v>
      </c>
      <c r="J10" s="201" t="str">
        <f>Bridging!C14</f>
        <v>Ask the Brownies to show you</v>
      </c>
      <c r="K10" s="50" t="str">
        <f>IF(Bridging!D14="A","A","")</f>
        <v/>
      </c>
    </row>
    <row r="11" spans="1:11">
      <c r="A11" s="95"/>
      <c r="B11" s="103"/>
      <c r="E11" s="31" t="str">
        <f>Petals!B14</f>
        <v>Gerri</v>
      </c>
      <c r="F11" s="31" t="str">
        <f>Petals!C14</f>
        <v>Respect authority</v>
      </c>
      <c r="G11" s="50" t="str">
        <f>IF(Petals!D14="A","A","")</f>
        <v/>
      </c>
      <c r="I11" s="232" t="str">
        <f>Bridging!C16</f>
        <v>Plan a Ceremony</v>
      </c>
      <c r="J11" s="59"/>
      <c r="K11" s="50" t="str">
        <f>IF(Bridging!D16="A","A","")</f>
        <v/>
      </c>
    </row>
    <row r="12" spans="1:11">
      <c r="A12" s="61" t="s">
        <v>108</v>
      </c>
      <c r="E12" s="31" t="str">
        <f>Petals!B15</f>
        <v>Clover</v>
      </c>
      <c r="F12" s="31" t="str">
        <f>Petals!C15</f>
        <v>Use resources wisely</v>
      </c>
      <c r="G12" s="50" t="str">
        <f>IF(Petals!D15="A","A","")</f>
        <v/>
      </c>
    </row>
    <row r="13" spans="1:11">
      <c r="A13" s="31" t="str">
        <f>'Fun Patches'!C5</f>
        <v>&lt;List Patch Here&gt;</v>
      </c>
      <c r="B13" s="50" t="str">
        <f>IF('Fun Patches'!D5="A","C","")</f>
        <v/>
      </c>
      <c r="E13" s="31" t="str">
        <f>Petals!B16</f>
        <v>Rosie</v>
      </c>
      <c r="F13" s="31" t="str">
        <f>Petals!C16</f>
        <v>Make the world a better place</v>
      </c>
      <c r="G13" s="50" t="str">
        <f>IF(Petals!D16="A","A","")</f>
        <v/>
      </c>
      <c r="I13" s="372" t="s">
        <v>71</v>
      </c>
      <c r="J13" s="372"/>
      <c r="K13" s="372"/>
    </row>
    <row r="14" spans="1:11">
      <c r="A14" s="31" t="str">
        <f>'Fun Patches'!C6</f>
        <v>&lt;List Patch Here&gt;</v>
      </c>
      <c r="B14" s="50" t="str">
        <f>IF('Fun Patches'!D6="A","C","")</f>
        <v/>
      </c>
      <c r="E14" s="31" t="str">
        <f>Petals!B17</f>
        <v>Vi</v>
      </c>
      <c r="F14" s="31" t="str">
        <f>Petals!C17</f>
        <v>Be a sister to every Girl Scout</v>
      </c>
      <c r="G14" s="50" t="str">
        <f>IF(Petals!D17="A","A","")</f>
        <v/>
      </c>
      <c r="I14" s="372"/>
      <c r="J14" s="372"/>
      <c r="K14" s="372"/>
    </row>
    <row r="15" spans="1:11">
      <c r="A15" s="31" t="str">
        <f>'Fun Patches'!C7</f>
        <v>&lt;List Patch Here&gt;</v>
      </c>
      <c r="B15" s="50" t="str">
        <f>IF('Fun Patches'!D7="A","C","")</f>
        <v/>
      </c>
      <c r="E15" s="73"/>
      <c r="F15" s="73"/>
      <c r="G15" s="212"/>
      <c r="I15" s="43"/>
      <c r="J15" s="47" t="str">
        <f>'Age-Level'!C6</f>
        <v>Cookie Rally (Year 1)</v>
      </c>
      <c r="K15" s="50" t="str">
        <f>IF('Age-Level'!D6="A","C","")</f>
        <v/>
      </c>
    </row>
    <row r="16" spans="1:11">
      <c r="A16" s="31" t="str">
        <f>'Fun Patches'!C8</f>
        <v>&lt;List Patch Here&gt;</v>
      </c>
      <c r="B16" s="50" t="str">
        <f>IF('Fun Patches'!D8="A","C","")</f>
        <v/>
      </c>
      <c r="D16" s="372" t="s">
        <v>151</v>
      </c>
      <c r="E16" s="307"/>
      <c r="F16" s="307"/>
      <c r="G16" s="307"/>
      <c r="I16" s="43"/>
      <c r="J16" s="252" t="str">
        <f>'Age-Level'!C7</f>
        <v>Cookie Sales (Year 1)</v>
      </c>
      <c r="K16" s="50" t="str">
        <f>IF('Age-Level'!D7="A","C","")</f>
        <v/>
      </c>
    </row>
    <row r="17" spans="1:11">
      <c r="A17" s="31" t="str">
        <f>'Fun Patches'!C9</f>
        <v>&lt;List Patch Here&gt;</v>
      </c>
      <c r="B17" s="50" t="str">
        <f>IF('Fun Patches'!D9="A","C","")</f>
        <v/>
      </c>
      <c r="D17" s="307"/>
      <c r="E17" s="307"/>
      <c r="F17" s="307"/>
      <c r="G17" s="307"/>
      <c r="I17" s="51"/>
      <c r="J17" s="252" t="str">
        <f>'Age-Level'!C8</f>
        <v>Cookie Pin (Year 1)</v>
      </c>
      <c r="K17" s="50" t="str">
        <f>IF('Age-Level'!D8="A","C","")</f>
        <v/>
      </c>
    </row>
    <row r="18" spans="1:11">
      <c r="A18" s="31" t="str">
        <f>'Fun Patches'!C10</f>
        <v>&lt;List Patch Here&gt;</v>
      </c>
      <c r="B18" s="50" t="str">
        <f>IF('Fun Patches'!D10="A","C","")</f>
        <v/>
      </c>
      <c r="D18" s="376" t="str">
        <f>Petals!B22</f>
        <v>Finance</v>
      </c>
      <c r="E18" s="377"/>
      <c r="F18" s="204" t="str">
        <f>Petals!B20</f>
        <v>Money Counts</v>
      </c>
      <c r="G18" s="50" t="str">
        <f>IF(Petals!D23="C","A","")</f>
        <v/>
      </c>
      <c r="I18" s="51"/>
      <c r="J18" s="252" t="str">
        <f>'Age-Level'!C9</f>
        <v>Cookie Rally (Year 2)</v>
      </c>
      <c r="K18" s="50" t="str">
        <f>IF('Age-Level'!D9="A","C","")</f>
        <v/>
      </c>
    </row>
    <row r="19" spans="1:11">
      <c r="A19" s="31" t="str">
        <f>'Fun Patches'!C11</f>
        <v>&lt;List Patch Here&gt;</v>
      </c>
      <c r="B19" s="50" t="str">
        <f>IF('Fun Patches'!D11="A","C","")</f>
        <v/>
      </c>
      <c r="D19" s="376" t="str">
        <f>Petals!B27</f>
        <v>Finance</v>
      </c>
      <c r="E19" s="377"/>
      <c r="F19" s="204" t="str">
        <f>Petals!B25</f>
        <v>Making Choices</v>
      </c>
      <c r="G19" s="50" t="str">
        <f>IF(Petals!D28="C","A","")</f>
        <v/>
      </c>
      <c r="I19" s="51"/>
      <c r="J19" s="252" t="str">
        <f>'Age-Level'!C10</f>
        <v>Cookie Sales (Year 2)</v>
      </c>
      <c r="K19" s="50" t="str">
        <f>IF('Age-Level'!D10="A","C","")</f>
        <v/>
      </c>
    </row>
    <row r="20" spans="1:11">
      <c r="A20" s="31" t="str">
        <f>'Fun Patches'!C12</f>
        <v>&lt;List Patch Here&gt;</v>
      </c>
      <c r="B20" s="50" t="str">
        <f>IF('Fun Patches'!D12="A","C","")</f>
        <v/>
      </c>
      <c r="D20" s="376" t="str">
        <f>Petals!B32</f>
        <v>Cookie</v>
      </c>
      <c r="E20" s="377"/>
      <c r="F20" s="204" t="str">
        <f>Petals!B30</f>
        <v>Count It Up</v>
      </c>
      <c r="G20" s="50" t="str">
        <f>IF(Petals!D33="C","A","")</f>
        <v/>
      </c>
      <c r="I20" s="52"/>
      <c r="J20" s="252" t="str">
        <f>'Age-Level'!C11</f>
        <v>Cookie Pin (Year 2)</v>
      </c>
      <c r="K20" s="50" t="str">
        <f>IF('Age-Level'!D11="A","C","")</f>
        <v/>
      </c>
    </row>
    <row r="21" spans="1:11">
      <c r="A21" s="31" t="str">
        <f>'Fun Patches'!C13</f>
        <v>&lt;List Patch Here&gt;</v>
      </c>
      <c r="B21" s="50" t="str">
        <f>IF('Fun Patches'!D13="A","C","")</f>
        <v/>
      </c>
      <c r="D21" s="376" t="str">
        <f>Petals!B37</f>
        <v>Cookie</v>
      </c>
      <c r="E21" s="377"/>
      <c r="F21" s="204" t="str">
        <f>Petals!B35</f>
        <v>Talk It Up</v>
      </c>
      <c r="G21" s="50" t="str">
        <f>IF(Petals!D38="C","A","")</f>
        <v/>
      </c>
      <c r="I21" s="53"/>
      <c r="J21" s="252" t="str">
        <f>'Age-Level'!C13</f>
        <v>Fall Sales (Year 1)</v>
      </c>
      <c r="K21" s="50" t="str">
        <f>IF('Age-Level'!D13="A","C","")</f>
        <v/>
      </c>
    </row>
    <row r="22" spans="1:11">
      <c r="A22" s="31" t="str">
        <f>'Fun Patches'!C14</f>
        <v>&lt;List Patch Here&gt;</v>
      </c>
      <c r="B22" s="50" t="str">
        <f>IF('Fun Patches'!D14="A","C","")</f>
        <v/>
      </c>
      <c r="I22" s="26"/>
      <c r="J22" s="252" t="str">
        <f>'Age-Level'!C14</f>
        <v>Fall Sales (Year 2)</v>
      </c>
      <c r="K22" s="50" t="str">
        <f>IF('Age-Level'!D14="A","C","")</f>
        <v/>
      </c>
    </row>
    <row r="23" spans="1:11">
      <c r="A23" s="31" t="str">
        <f>'Fun Patches'!C15</f>
        <v>&lt;List Patch Here&gt;</v>
      </c>
      <c r="B23" s="50" t="str">
        <f>IF('Fun Patches'!D15="A","C","")</f>
        <v/>
      </c>
      <c r="D23" s="372" t="s">
        <v>62</v>
      </c>
      <c r="E23" s="372"/>
      <c r="F23" s="372"/>
      <c r="G23" s="372"/>
      <c r="J23" s="252" t="str">
        <f>'Age-Level'!C16</f>
        <v>Thinking Day (Year 1)</v>
      </c>
      <c r="K23" s="50" t="str">
        <f>IF('Age-Level'!D16="A","C","")</f>
        <v/>
      </c>
    </row>
    <row r="24" spans="1:11">
      <c r="A24" s="31" t="str">
        <f>'Fun Patches'!C16</f>
        <v>&lt;List Patch Here&gt;</v>
      </c>
      <c r="B24" s="50" t="str">
        <f>IF('Fun Patches'!D16="A","C","")</f>
        <v/>
      </c>
      <c r="D24" s="372"/>
      <c r="E24" s="372"/>
      <c r="F24" s="372"/>
      <c r="G24" s="372"/>
      <c r="J24" s="252" t="str">
        <f>'Age-Level'!C17</f>
        <v>Thinking Day (Year 2)</v>
      </c>
      <c r="K24" s="50" t="str">
        <f>IF('Age-Level'!D17="A","C","")</f>
        <v/>
      </c>
    </row>
    <row r="25" spans="1:11">
      <c r="A25" s="31" t="str">
        <f>'Fun Patches'!C17</f>
        <v>&lt;List Patch Here&gt;</v>
      </c>
      <c r="B25" s="50" t="str">
        <f>IF('Fun Patches'!D17="A","C","")</f>
        <v/>
      </c>
      <c r="D25" s="95" t="str">
        <f>'Journey Awards'!A6</f>
        <v>Welcome to the Daisy Flower Garden</v>
      </c>
      <c r="F25" s="57"/>
      <c r="G25" s="58"/>
      <c r="J25" s="252" t="str">
        <f>'Age-Level'!C19</f>
        <v>Investiture</v>
      </c>
      <c r="K25" s="50" t="str">
        <f>IF('Age-Level'!D19="A","C","")</f>
        <v/>
      </c>
    </row>
    <row r="26" spans="1:11">
      <c r="A26" s="31" t="str">
        <f>'Fun Patches'!C18</f>
        <v>&lt;List Patch Here&gt;</v>
      </c>
      <c r="B26" s="50" t="str">
        <f>IF('Fun Patches'!D18="A","C","")</f>
        <v/>
      </c>
      <c r="D26" s="43"/>
      <c r="E26" s="373" t="s">
        <v>66</v>
      </c>
      <c r="F26" s="374"/>
      <c r="G26" s="50" t="str">
        <f>IF('Journey Awards'!D8="A","A","")</f>
        <v/>
      </c>
      <c r="J26" s="252" t="str">
        <f>'Age-Level'!C20</f>
        <v>Rededication (1st year)</v>
      </c>
      <c r="K26" s="50" t="str">
        <f>IF('Age-Level'!D20="A","C","")</f>
        <v/>
      </c>
    </row>
    <row r="27" spans="1:11">
      <c r="A27" s="31" t="str">
        <f>'Fun Patches'!C19</f>
        <v>&lt;List Patch Here&gt;</v>
      </c>
      <c r="B27" s="50" t="str">
        <f>IF('Fun Patches'!D19="A","C","")</f>
        <v/>
      </c>
      <c r="D27" s="43"/>
      <c r="E27" s="373" t="s">
        <v>67</v>
      </c>
      <c r="F27" s="374"/>
      <c r="G27" s="50" t="str">
        <f>IF('Journey Awards'!D9="A","A","")</f>
        <v/>
      </c>
      <c r="J27" s="252" t="str">
        <f>'Age-Level'!B21</f>
        <v>My Promise, My Faith (Year 1)</v>
      </c>
      <c r="K27" s="50" t="str">
        <f>IF('Age-Level'!D27="C","C","")</f>
        <v/>
      </c>
    </row>
    <row r="28" spans="1:11">
      <c r="A28" s="31" t="str">
        <f>'Fun Patches'!C20</f>
        <v>&lt;List Patch Here&gt;</v>
      </c>
      <c r="B28" s="50" t="str">
        <f>IF('Fun Patches'!D20="A","C","")</f>
        <v/>
      </c>
      <c r="D28" s="43"/>
      <c r="E28" s="373" t="s">
        <v>68</v>
      </c>
      <c r="F28" s="374"/>
      <c r="G28" s="50" t="str">
        <f>IF('Journey Awards'!D10="A","A","")</f>
        <v/>
      </c>
      <c r="J28" s="252" t="str">
        <f>'Age-Level'!B28</f>
        <v>My Promise, My Faith (Year 2)</v>
      </c>
      <c r="K28" s="50" t="str">
        <f>IF('Age-Level'!D34="c","C","")</f>
        <v/>
      </c>
    </row>
    <row r="29" spans="1:11">
      <c r="A29" s="31" t="str">
        <f>'Fun Patches'!C21</f>
        <v>&lt;List Patch Here&gt;</v>
      </c>
      <c r="B29" s="50" t="str">
        <f>IF('Fun Patches'!D21="A","C","")</f>
        <v/>
      </c>
      <c r="D29" s="106" t="str">
        <f>'Journey Awards'!A14</f>
        <v>Between Earth and Sky</v>
      </c>
      <c r="F29" s="59"/>
      <c r="G29" s="34"/>
      <c r="J29" s="252" t="str">
        <f>'Age-Level'!C36</f>
        <v>Global Action Award</v>
      </c>
      <c r="K29" s="50" t="str">
        <f>IF('Age-Level'!D36="A","C","")</f>
        <v/>
      </c>
    </row>
    <row r="30" spans="1:11">
      <c r="A30" s="31" t="str">
        <f>'Fun Patches'!C22</f>
        <v>&lt;List Patch Here&gt;</v>
      </c>
      <c r="B30" s="50" t="str">
        <f>IF('Fun Patches'!D22="A","C","")</f>
        <v/>
      </c>
      <c r="D30" s="43"/>
      <c r="E30" s="373" t="str">
        <f>'Journey Awards'!C16</f>
        <v>The Blue Bucket Award</v>
      </c>
      <c r="F30" s="374"/>
      <c r="G30" s="50" t="str">
        <f>IF('Journey Awards'!D16="A","A","")</f>
        <v/>
      </c>
      <c r="J30" s="252" t="str">
        <f>'Age-Level'!C38</f>
        <v>Journey Summit Pin</v>
      </c>
      <c r="K30" s="50" t="str">
        <f>IF('Age-Level'!D38="C","C","")</f>
        <v/>
      </c>
    </row>
    <row r="31" spans="1:11">
      <c r="A31" s="31" t="str">
        <f>'Fun Patches'!C23</f>
        <v>&lt;List Patch Here&gt;</v>
      </c>
      <c r="B31" s="50" t="str">
        <f>IF('Fun Patches'!D23="A","C","")</f>
        <v/>
      </c>
      <c r="D31" s="43"/>
      <c r="E31" s="373" t="str">
        <f>'Journey Awards'!C17</f>
        <v>The Firefly Award</v>
      </c>
      <c r="F31" s="374"/>
      <c r="G31" s="50" t="str">
        <f>IF('Journey Awards'!D17="A","A","")</f>
        <v/>
      </c>
      <c r="J31" s="252" t="str">
        <f>'Age-Level'!B39</f>
        <v>Safety Award</v>
      </c>
      <c r="K31" s="50" t="str">
        <f>IF('Age-Level'!D43="C","C","")</f>
        <v/>
      </c>
    </row>
    <row r="32" spans="1:11">
      <c r="A32" s="31" t="str">
        <f>'Fun Patches'!C24</f>
        <v>&lt;List Patch Here&gt;</v>
      </c>
      <c r="B32" s="50" t="str">
        <f>IF('Fun Patches'!D24="A","C","")</f>
        <v/>
      </c>
      <c r="D32" s="43"/>
      <c r="E32" s="373" t="str">
        <f>'Journey Awards'!C18</f>
        <v>The Clover Award</v>
      </c>
      <c r="F32" s="374"/>
      <c r="G32" s="50" t="str">
        <f>IF('Journey Awards'!D18="A","A","")</f>
        <v/>
      </c>
    </row>
    <row r="33" spans="1:11">
      <c r="A33" s="31" t="str">
        <f>'Fun Patches'!C25</f>
        <v>&lt;List Patch Here&gt;</v>
      </c>
      <c r="B33" s="50" t="str">
        <f>IF('Fun Patches'!D25="A","C","")</f>
        <v/>
      </c>
      <c r="D33" s="106" t="str">
        <f>'Journey Awards'!A22</f>
        <v>5 Flowers, 4 Stories, 3 Cheers for Animals!</v>
      </c>
      <c r="F33" s="59"/>
      <c r="G33" s="34" t="str">
        <f>IF('Journey Awards'!D15="A","A","")</f>
        <v/>
      </c>
      <c r="J33" s="61" t="s">
        <v>110</v>
      </c>
    </row>
    <row r="34" spans="1:11">
      <c r="A34" s="31" t="str">
        <f>'Fun Patches'!C26</f>
        <v>&lt;List Patch Here&gt;</v>
      </c>
      <c r="B34" s="50" t="str">
        <f>IF('Fun Patches'!D26="A","C","")</f>
        <v/>
      </c>
      <c r="D34" s="43"/>
      <c r="E34" s="373" t="str">
        <f>'Journey Awards'!C24</f>
        <v>Birdbath Award</v>
      </c>
      <c r="F34" s="374"/>
      <c r="G34" s="50" t="str">
        <f>IF('Journey Awards'!D24="A","A","")</f>
        <v/>
      </c>
      <c r="J34" s="31" t="str">
        <f>'Fun Patches'!C35</f>
        <v>&lt;List Patch Here&gt;</v>
      </c>
      <c r="K34" s="50" t="str">
        <f>IF('Fun Patches'!D35="A","C","")</f>
        <v/>
      </c>
    </row>
    <row r="35" spans="1:11">
      <c r="A35" s="31" t="str">
        <f>'Fun Patches'!C27</f>
        <v>&lt;List Patch Here&gt;</v>
      </c>
      <c r="B35" s="50" t="str">
        <f>IF('Fun Patches'!D27="A","C","")</f>
        <v/>
      </c>
      <c r="D35" s="43"/>
      <c r="E35" s="373" t="str">
        <f>'Journey Awards'!C25</f>
        <v>Red Robin Award</v>
      </c>
      <c r="F35" s="374"/>
      <c r="G35" s="50" t="str">
        <f>IF('Journey Awards'!D25="A","A","")</f>
        <v/>
      </c>
      <c r="J35" s="31" t="str">
        <f>'Fun Patches'!C36</f>
        <v>&lt;List Patch Here&gt;</v>
      </c>
      <c r="K35" s="50" t="str">
        <f>IF('Fun Patches'!D36="A","C","")</f>
        <v/>
      </c>
    </row>
    <row r="36" spans="1:11">
      <c r="A36" s="203" t="str">
        <f>'Fun Patches'!C28</f>
        <v>&lt;List Patch Here&gt;</v>
      </c>
      <c r="B36" s="50" t="str">
        <f>IF('Fun Patches'!D28="A","C","")</f>
        <v/>
      </c>
      <c r="D36" s="43"/>
      <c r="E36" s="373" t="str">
        <f>'Journey Awards'!C26</f>
        <v>Tula Award</v>
      </c>
      <c r="F36" s="374"/>
      <c r="G36" s="50" t="str">
        <f>IF('Journey Awards'!D26="A","A","")</f>
        <v/>
      </c>
      <c r="J36" s="31" t="str">
        <f>'Fun Patches'!C37</f>
        <v>&lt;List Patch Here&gt;</v>
      </c>
      <c r="K36" s="50" t="str">
        <f>IF('Fun Patches'!D37="A","C","")</f>
        <v/>
      </c>
    </row>
    <row r="37" spans="1:11">
      <c r="A37" s="202" t="str">
        <f>'Fun Patches'!C29</f>
        <v>&lt;List Patch Here&gt;</v>
      </c>
      <c r="B37" s="50" t="str">
        <f>IF('Fun Patches'!D29="A","C","")</f>
        <v/>
      </c>
      <c r="J37" s="31" t="str">
        <f>'Fun Patches'!C38</f>
        <v>&lt;List Patch Here&gt;</v>
      </c>
      <c r="K37" s="50" t="str">
        <f>IF('Fun Patches'!D38="A","C","")</f>
        <v/>
      </c>
    </row>
    <row r="38" spans="1:11" ht="12.75" customHeight="1">
      <c r="A38" s="282"/>
      <c r="B38" s="212"/>
      <c r="C38" s="146"/>
      <c r="D38" s="371" t="s">
        <v>110</v>
      </c>
      <c r="E38" s="307"/>
      <c r="F38" s="307"/>
      <c r="J38" s="31" t="str">
        <f>'Fun Patches'!C39</f>
        <v>&lt;List Patch Here&gt;</v>
      </c>
      <c r="K38" s="50" t="str">
        <f>IF('Fun Patches'!D39="A","C","")</f>
        <v/>
      </c>
    </row>
    <row r="39" spans="1:11" ht="13.5" customHeight="1">
      <c r="A39" s="107"/>
      <c r="B39" s="146"/>
      <c r="C39" s="146"/>
      <c r="E39" s="378" t="str">
        <f>'Fun Patches'!C30</f>
        <v>&lt;List Patch Here&gt;</v>
      </c>
      <c r="F39" s="379"/>
      <c r="G39" s="50" t="str">
        <f>IF('Fun Patches'!D30="A","C","")</f>
        <v/>
      </c>
      <c r="J39" s="31" t="str">
        <f>'Fun Patches'!C40</f>
        <v>&lt;List Patch Here&gt;</v>
      </c>
      <c r="K39" s="50" t="str">
        <f>IF('Fun Patches'!D40="A","C","")</f>
        <v/>
      </c>
    </row>
    <row r="40" spans="1:11" ht="13.5" customHeight="1">
      <c r="A40" s="147" t="s">
        <v>125</v>
      </c>
      <c r="B40" s="145"/>
      <c r="C40" s="146"/>
      <c r="E40" s="378" t="str">
        <f>'Fun Patches'!C31</f>
        <v>&lt;List Patch Here&gt;</v>
      </c>
      <c r="F40" s="379"/>
      <c r="G40" s="50" t="str">
        <f>IF('Fun Patches'!D31="A","C","")</f>
        <v/>
      </c>
      <c r="J40" s="31" t="str">
        <f>'Fun Patches'!C41</f>
        <v>&lt;List Patch Here&gt;</v>
      </c>
      <c r="K40" s="50" t="str">
        <f>IF('Fun Patches'!D41="A","C","")</f>
        <v/>
      </c>
    </row>
    <row r="41" spans="1:11" ht="13.5" customHeight="1">
      <c r="A41" s="149" t="s">
        <v>126</v>
      </c>
      <c r="B41" s="143"/>
      <c r="C41" s="144"/>
      <c r="E41" s="378" t="str">
        <f>'Fun Patches'!C32</f>
        <v>&lt;List Patch Here&gt;</v>
      </c>
      <c r="F41" s="379"/>
      <c r="G41" s="50" t="str">
        <f>IF('Fun Patches'!D32="A","C","")</f>
        <v/>
      </c>
      <c r="J41" s="31" t="str">
        <f>'Fun Patches'!C42</f>
        <v>&lt;List Patch Here&gt;</v>
      </c>
      <c r="K41" s="50" t="str">
        <f>IF('Fun Patches'!D42="A","C","")</f>
        <v/>
      </c>
    </row>
    <row r="42" spans="1:11">
      <c r="A42" s="150" t="s">
        <v>128</v>
      </c>
      <c r="B42" s="144"/>
      <c r="C42" s="144"/>
      <c r="E42" s="378" t="str">
        <f>'Fun Patches'!C33</f>
        <v>&lt;List Patch Here&gt;</v>
      </c>
      <c r="F42" s="379"/>
      <c r="G42" s="50" t="str">
        <f>IF('Fun Patches'!D33="A","C","")</f>
        <v/>
      </c>
      <c r="J42" s="31" t="str">
        <f>'Fun Patches'!C43</f>
        <v>&lt;List Patch Here&gt;</v>
      </c>
      <c r="K42" s="50" t="str">
        <f>IF('Fun Patches'!D43="A","C","")</f>
        <v/>
      </c>
    </row>
    <row r="43" spans="1:11">
      <c r="A43" s="151" t="s">
        <v>127</v>
      </c>
      <c r="B43" s="144"/>
      <c r="C43" s="144"/>
      <c r="E43" s="378" t="str">
        <f>'Fun Patches'!C34</f>
        <v>&lt;List Patch Here&gt;</v>
      </c>
      <c r="F43" s="379"/>
      <c r="G43" s="50" t="str">
        <f>IF('Fun Patches'!D34="A","C","")</f>
        <v/>
      </c>
      <c r="J43" s="31" t="str">
        <f>'Fun Patches'!C44</f>
        <v>&lt;List Patch Here&gt;</v>
      </c>
      <c r="K43" s="50" t="str">
        <f>IF('Fun Patches'!D44="A","C","")</f>
        <v/>
      </c>
    </row>
    <row r="44" spans="1:11">
      <c r="A44" s="148"/>
    </row>
  </sheetData>
  <sheetProtection password="C45A" sheet="1" objects="1" scenarios="1" selectLockedCells="1" selectUnlockedCells="1"/>
  <mergeCells count="25">
    <mergeCell ref="E39:F39"/>
    <mergeCell ref="E40:F40"/>
    <mergeCell ref="E41:F41"/>
    <mergeCell ref="E42:F42"/>
    <mergeCell ref="E43:F43"/>
    <mergeCell ref="A1:B1"/>
    <mergeCell ref="D1:G1"/>
    <mergeCell ref="D23:G24"/>
    <mergeCell ref="E26:F26"/>
    <mergeCell ref="D16:G17"/>
    <mergeCell ref="D18:E18"/>
    <mergeCell ref="D19:E19"/>
    <mergeCell ref="D20:E20"/>
    <mergeCell ref="D21:E21"/>
    <mergeCell ref="D38:F38"/>
    <mergeCell ref="I13:K14"/>
    <mergeCell ref="I1:K2"/>
    <mergeCell ref="E32:F32"/>
    <mergeCell ref="E34:F34"/>
    <mergeCell ref="E35:F35"/>
    <mergeCell ref="E36:F36"/>
    <mergeCell ref="E27:F27"/>
    <mergeCell ref="E28:F28"/>
    <mergeCell ref="E30:F30"/>
    <mergeCell ref="E31:F31"/>
  </mergeCells>
  <phoneticPr fontId="7" type="noConversion"/>
  <pageMargins left="0.75" right="0.75" top="1" bottom="1" header="0.5" footer="0.5"/>
  <pageSetup scale="83" orientation="landscape" horizontalDpi="300" verticalDpi="300" r:id="rId1"/>
  <headerFooter alignWithMargins="0">
    <oddHeader>&amp;C&amp;"Arial,Bold"&amp;12DaisyTrax
&amp;10&amp;D</oddHead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44"/>
  <sheetViews>
    <sheetView showGridLines="0" zoomScaleNormal="100" workbookViewId="0">
      <selection activeCell="A2" sqref="A2"/>
    </sheetView>
  </sheetViews>
  <sheetFormatPr defaultRowHeight="12.75"/>
  <cols>
    <col min="1" max="1" width="32.7109375" bestFit="1" customWidth="1"/>
    <col min="2" max="2" width="3.140625" customWidth="1"/>
    <col min="3" max="3" width="3.7109375" customWidth="1"/>
    <col min="4" max="4" width="4" bestFit="1" customWidth="1"/>
    <col min="5" max="5" width="8.85546875" bestFit="1" customWidth="1"/>
    <col min="6" max="6" width="29.42578125" bestFit="1" customWidth="1"/>
    <col min="7" max="7" width="3.140625" customWidth="1"/>
    <col min="8" max="8" width="3.7109375" customWidth="1"/>
    <col min="9" max="9" width="2.7109375" bestFit="1" customWidth="1"/>
    <col min="10" max="10" width="34.7109375" bestFit="1" customWidth="1"/>
    <col min="11" max="11" width="3.140625" customWidth="1"/>
  </cols>
  <sheetData>
    <row r="1" spans="1:11" ht="20.25">
      <c r="A1" s="375" t="str">
        <f ca="1">MID(CELL("filename",A1),FIND(IF(ISERROR(FIND("]",CELL("filename",A1))),"$","]"),CELL("filename",A1))+1,256)</f>
        <v>Daisy 2</v>
      </c>
      <c r="B1" s="375"/>
      <c r="D1" s="372" t="s">
        <v>44</v>
      </c>
      <c r="E1" s="372"/>
      <c r="F1" s="372"/>
      <c r="G1" s="372"/>
      <c r="I1" s="372" t="s">
        <v>65</v>
      </c>
      <c r="J1" s="372"/>
      <c r="K1" s="372"/>
    </row>
    <row r="2" spans="1:11">
      <c r="D2" s="61" t="s">
        <v>43</v>
      </c>
      <c r="I2" s="372"/>
      <c r="J2" s="372"/>
      <c r="K2" s="372"/>
    </row>
    <row r="3" spans="1:11">
      <c r="A3" s="61" t="s">
        <v>64</v>
      </c>
      <c r="E3" s="31" t="str">
        <f>Petals!B6</f>
        <v>Center</v>
      </c>
      <c r="F3" s="31" t="str">
        <f>Petals!C6</f>
        <v>Promise Center</v>
      </c>
      <c r="G3" s="50" t="str">
        <f>IF(Petals!E6="A","A","")</f>
        <v/>
      </c>
      <c r="I3" s="215" t="str">
        <f>Bridging!B6</f>
        <v>Pass It On</v>
      </c>
      <c r="J3" s="215"/>
      <c r="K3" s="215"/>
    </row>
    <row r="4" spans="1:11">
      <c r="A4" s="66" t="s">
        <v>44</v>
      </c>
      <c r="B4" s="48" t="str">
        <f>IF(Petals!E18="C","C",IF(Petals!E18="P","P",""))</f>
        <v/>
      </c>
      <c r="D4" s="61" t="s">
        <v>44</v>
      </c>
      <c r="G4" s="34"/>
      <c r="I4" s="249">
        <v>1</v>
      </c>
      <c r="J4" s="252" t="str">
        <f>Bridging!C7</f>
        <v>Teach younger girls the GS Promise</v>
      </c>
      <c r="K4" s="50" t="str">
        <f>IF(Bridging!E7="A","A","")</f>
        <v/>
      </c>
    </row>
    <row r="5" spans="1:11">
      <c r="A5" s="211" t="s">
        <v>151</v>
      </c>
      <c r="B5" s="213">
        <f>INT(COUNTIF(G18:G21,"A"))</f>
        <v>0</v>
      </c>
      <c r="E5" s="31" t="str">
        <f>Petals!B8</f>
        <v>Lupe</v>
      </c>
      <c r="F5" s="31" t="str">
        <f>Petals!C8</f>
        <v>Honest and fair</v>
      </c>
      <c r="G5" s="50" t="str">
        <f>IF(Petals!E8="A","A","")</f>
        <v/>
      </c>
      <c r="I5" s="249">
        <v>2</v>
      </c>
      <c r="J5" s="252" t="str">
        <f>Bridging!C8</f>
        <v>Tell younger girls about the Flower</v>
      </c>
      <c r="K5" s="50" t="str">
        <f>IF(Bridging!E8="A","A","")</f>
        <v/>
      </c>
    </row>
    <row r="6" spans="1:11">
      <c r="A6" s="67" t="s">
        <v>62</v>
      </c>
      <c r="B6" s="54"/>
      <c r="E6" s="31" t="str">
        <f>Petals!B9</f>
        <v>Sunny</v>
      </c>
      <c r="F6" s="31" t="str">
        <f>Petals!C9</f>
        <v>Friendly and helpful</v>
      </c>
      <c r="G6" s="50" t="str">
        <f>IF(Petals!E9="A","A","")</f>
        <v/>
      </c>
      <c r="I6" s="249">
        <v>3</v>
      </c>
      <c r="J6" s="252" t="str">
        <f>Bridging!C9</f>
        <v>Play a game together!</v>
      </c>
      <c r="K6" s="50" t="str">
        <f>IF(Bridging!E9="A","A","")</f>
        <v/>
      </c>
    </row>
    <row r="7" spans="1:11">
      <c r="A7" s="210" t="str">
        <f>'Journey Awards'!A6</f>
        <v>Welcome to the Daisy Flower Garden</v>
      </c>
      <c r="B7" s="48" t="str">
        <f>IF('Journey Awards'!E11="C","C",IF('Journey Awards'!E11="P","P",""))</f>
        <v/>
      </c>
      <c r="E7" s="31" t="str">
        <f>Petals!B10</f>
        <v>Zinni</v>
      </c>
      <c r="F7" s="31" t="str">
        <f>Petals!C10</f>
        <v>Considerate and caring</v>
      </c>
      <c r="G7" s="50" t="str">
        <f>IF(Petals!E10="A","A","")</f>
        <v/>
      </c>
      <c r="I7" s="250" t="str">
        <f>Bridging!B11</f>
        <v>Look Ahead</v>
      </c>
      <c r="J7" s="59"/>
      <c r="K7" s="34"/>
    </row>
    <row r="8" spans="1:11">
      <c r="A8" s="210" t="str">
        <f>'Journey Awards'!A14</f>
        <v>Between Earth and Sky</v>
      </c>
      <c r="B8" s="48" t="str">
        <f>IF('Journey Awards'!E19="C","C",IF('Journey Awards'!E19="P","P",""))</f>
        <v/>
      </c>
      <c r="E8" s="31" t="str">
        <f>Petals!B11</f>
        <v>Tula</v>
      </c>
      <c r="F8" s="31" t="str">
        <f>Petals!C11</f>
        <v>Courageous and strong</v>
      </c>
      <c r="G8" s="50" t="str">
        <f>IF(Petals!E11="A","A","")</f>
        <v/>
      </c>
      <c r="I8" s="249">
        <v>1</v>
      </c>
      <c r="J8" s="252" t="str">
        <f>Bridging!C12</f>
        <v>Say the Girl Scout Promise together.</v>
      </c>
      <c r="K8" s="50" t="str">
        <f>IF(Bridging!E12="A","A","")</f>
        <v/>
      </c>
    </row>
    <row r="9" spans="1:11">
      <c r="A9" s="210" t="str">
        <f>'Journey Awards'!A22</f>
        <v>5 Flowers, 4 Stories, 3 Cheers for Animals!</v>
      </c>
      <c r="B9" s="48" t="str">
        <f>IF('Journey Awards'!E27="C","C",IF('Journey Awards'!E27="P","P",""))</f>
        <v/>
      </c>
      <c r="E9" s="31" t="str">
        <f>Petals!B12</f>
        <v>Mari</v>
      </c>
      <c r="F9" s="31" t="str">
        <f>Petals!C12</f>
        <v>Responsible for what I say and do</v>
      </c>
      <c r="G9" s="50" t="str">
        <f>IF(Petals!E12="A","A","")</f>
        <v/>
      </c>
      <c r="I9" s="249">
        <v>2</v>
      </c>
      <c r="J9" s="252" t="str">
        <f>Bridging!C13</f>
        <v>Ask the Brownies to teach you</v>
      </c>
      <c r="K9" s="50" t="str">
        <f>IF(Bridging!E13="A","A","")</f>
        <v/>
      </c>
    </row>
    <row r="10" spans="1:11">
      <c r="A10" s="94" t="s">
        <v>61</v>
      </c>
      <c r="B10" s="48" t="str">
        <f>IF(Bridging!E18="C","C",IF(Bridging!E18="P","P",""))</f>
        <v/>
      </c>
      <c r="E10" s="31" t="str">
        <f>Petals!B13</f>
        <v>Gloria</v>
      </c>
      <c r="F10" s="31" t="str">
        <f>Petals!C13</f>
        <v>Respect for myself &amp; others</v>
      </c>
      <c r="G10" s="50" t="str">
        <f>IF(Petals!E13="A","A","")</f>
        <v/>
      </c>
      <c r="I10" s="249">
        <v>4</v>
      </c>
      <c r="J10" s="252" t="str">
        <f>Bridging!C14</f>
        <v>Ask the Brownies to show you</v>
      </c>
      <c r="K10" s="50" t="str">
        <f>IF(Bridging!E14="A","A","")</f>
        <v/>
      </c>
    </row>
    <row r="11" spans="1:11">
      <c r="A11" s="250"/>
      <c r="B11" s="103"/>
      <c r="E11" s="31" t="str">
        <f>Petals!B14</f>
        <v>Gerri</v>
      </c>
      <c r="F11" s="31" t="str">
        <f>Petals!C14</f>
        <v>Respect authority</v>
      </c>
      <c r="G11" s="50" t="str">
        <f>IF(Petals!E14="A","A","")</f>
        <v/>
      </c>
      <c r="I11" s="232" t="str">
        <f>Bridging!C16</f>
        <v>Plan a Ceremony</v>
      </c>
      <c r="J11" s="59"/>
      <c r="K11" s="50" t="str">
        <f>IF(Bridging!E16="A","A","")</f>
        <v/>
      </c>
    </row>
    <row r="12" spans="1:11">
      <c r="A12" s="61" t="s">
        <v>108</v>
      </c>
      <c r="E12" s="31" t="str">
        <f>Petals!B15</f>
        <v>Clover</v>
      </c>
      <c r="F12" s="31" t="str">
        <f>Petals!C15</f>
        <v>Use resources wisely</v>
      </c>
      <c r="G12" s="50" t="str">
        <f>IF(Petals!E15="A","A","")</f>
        <v/>
      </c>
    </row>
    <row r="13" spans="1:11">
      <c r="A13" s="31" t="str">
        <f>'Fun Patches'!C5</f>
        <v>&lt;List Patch Here&gt;</v>
      </c>
      <c r="B13" s="50" t="str">
        <f>IF('Fun Patches'!E5="A","C","")</f>
        <v/>
      </c>
      <c r="E13" s="31" t="str">
        <f>Petals!B16</f>
        <v>Rosie</v>
      </c>
      <c r="F13" s="31" t="str">
        <f>Petals!C16</f>
        <v>Make the world a better place</v>
      </c>
      <c r="G13" s="50" t="str">
        <f>IF(Petals!E16="A","A","")</f>
        <v/>
      </c>
      <c r="I13" s="372" t="s">
        <v>71</v>
      </c>
      <c r="J13" s="372"/>
      <c r="K13" s="372"/>
    </row>
    <row r="14" spans="1:11">
      <c r="A14" s="31" t="str">
        <f>'Fun Patches'!C6</f>
        <v>&lt;List Patch Here&gt;</v>
      </c>
      <c r="B14" s="50" t="str">
        <f>IF('Fun Patches'!E6="A","C","")</f>
        <v/>
      </c>
      <c r="E14" s="31" t="str">
        <f>Petals!B17</f>
        <v>Vi</v>
      </c>
      <c r="F14" s="31" t="str">
        <f>Petals!C17</f>
        <v>Be a sister to every Girl Scout</v>
      </c>
      <c r="G14" s="50" t="str">
        <f>IF(Petals!E17="A","A","")</f>
        <v/>
      </c>
      <c r="I14" s="372"/>
      <c r="J14" s="372"/>
      <c r="K14" s="372"/>
    </row>
    <row r="15" spans="1:11">
      <c r="A15" s="31" t="str">
        <f>'Fun Patches'!C7</f>
        <v>&lt;List Patch Here&gt;</v>
      </c>
      <c r="B15" s="50" t="str">
        <f>IF('Fun Patches'!E7="A","C","")</f>
        <v/>
      </c>
      <c r="E15" s="73"/>
      <c r="F15" s="73"/>
      <c r="G15" s="212"/>
      <c r="I15" s="249"/>
      <c r="J15" s="252" t="str">
        <f>'Age-Level'!C6</f>
        <v>Cookie Rally (Year 1)</v>
      </c>
      <c r="K15" s="50" t="str">
        <f>IF('Age-Level'!E6="A","C","")</f>
        <v/>
      </c>
    </row>
    <row r="16" spans="1:11">
      <c r="A16" s="31" t="str">
        <f>'Fun Patches'!C8</f>
        <v>&lt;List Patch Here&gt;</v>
      </c>
      <c r="B16" s="50" t="str">
        <f>IF('Fun Patches'!E8="A","C","")</f>
        <v/>
      </c>
      <c r="D16" s="372" t="s">
        <v>151</v>
      </c>
      <c r="E16" s="307"/>
      <c r="F16" s="307"/>
      <c r="G16" s="307"/>
      <c r="I16" s="249"/>
      <c r="J16" s="252" t="str">
        <f>'Age-Level'!C7</f>
        <v>Cookie Sales (Year 1)</v>
      </c>
      <c r="K16" s="50" t="str">
        <f>IF('Age-Level'!E7="A","C","")</f>
        <v/>
      </c>
    </row>
    <row r="17" spans="1:11">
      <c r="A17" s="31" t="str">
        <f>'Fun Patches'!C9</f>
        <v>&lt;List Patch Here&gt;</v>
      </c>
      <c r="B17" s="50" t="str">
        <f>IF('Fun Patches'!E9="A","C","")</f>
        <v/>
      </c>
      <c r="D17" s="307"/>
      <c r="E17" s="307"/>
      <c r="F17" s="307"/>
      <c r="G17" s="307"/>
      <c r="I17" s="51"/>
      <c r="J17" s="252" t="str">
        <f>'Age-Level'!C8</f>
        <v>Cookie Pin (Year 1)</v>
      </c>
      <c r="K17" s="50" t="str">
        <f>IF('Age-Level'!E8="A","C","")</f>
        <v/>
      </c>
    </row>
    <row r="18" spans="1:11">
      <c r="A18" s="31" t="str">
        <f>'Fun Patches'!C10</f>
        <v>&lt;List Patch Here&gt;</v>
      </c>
      <c r="B18" s="50" t="str">
        <f>IF('Fun Patches'!E10="A","C","")</f>
        <v/>
      </c>
      <c r="D18" s="376" t="str">
        <f>Petals!B22</f>
        <v>Finance</v>
      </c>
      <c r="E18" s="377"/>
      <c r="F18" s="204" t="str">
        <f>Petals!B20</f>
        <v>Money Counts</v>
      </c>
      <c r="G18" s="50" t="str">
        <f>IF(Petals!E23="C","A","")</f>
        <v/>
      </c>
      <c r="I18" s="51"/>
      <c r="J18" s="252" t="str">
        <f>'Age-Level'!C9</f>
        <v>Cookie Rally (Year 2)</v>
      </c>
      <c r="K18" s="50" t="str">
        <f>IF('Age-Level'!E9="A","C","")</f>
        <v/>
      </c>
    </row>
    <row r="19" spans="1:11">
      <c r="A19" s="31" t="str">
        <f>'Fun Patches'!C11</f>
        <v>&lt;List Patch Here&gt;</v>
      </c>
      <c r="B19" s="50" t="str">
        <f>IF('Fun Patches'!E11="A","C","")</f>
        <v/>
      </c>
      <c r="D19" s="376" t="str">
        <f>Petals!B27</f>
        <v>Finance</v>
      </c>
      <c r="E19" s="377"/>
      <c r="F19" s="204" t="str">
        <f>Petals!B25</f>
        <v>Making Choices</v>
      </c>
      <c r="G19" s="50" t="str">
        <f>IF(Petals!E28="C","A","")</f>
        <v/>
      </c>
      <c r="I19" s="51"/>
      <c r="J19" s="252" t="str">
        <f>'Age-Level'!C10</f>
        <v>Cookie Sales (Year 2)</v>
      </c>
      <c r="K19" s="50" t="str">
        <f>IF('Age-Level'!E10="A","C","")</f>
        <v/>
      </c>
    </row>
    <row r="20" spans="1:11">
      <c r="A20" s="31" t="str">
        <f>'Fun Patches'!C12</f>
        <v>&lt;List Patch Here&gt;</v>
      </c>
      <c r="B20" s="50" t="str">
        <f>IF('Fun Patches'!E12="A","C","")</f>
        <v/>
      </c>
      <c r="D20" s="376" t="str">
        <f>Petals!B32</f>
        <v>Cookie</v>
      </c>
      <c r="E20" s="377"/>
      <c r="F20" s="204" t="str">
        <f>Petals!B30</f>
        <v>Count It Up</v>
      </c>
      <c r="G20" s="50" t="str">
        <f>IF(Petals!E33="C","A","")</f>
        <v/>
      </c>
      <c r="I20" s="52"/>
      <c r="J20" s="252" t="str">
        <f>'Age-Level'!C11</f>
        <v>Cookie Pin (Year 2)</v>
      </c>
      <c r="K20" s="50" t="str">
        <f>IF('Age-Level'!E11="A","C","")</f>
        <v/>
      </c>
    </row>
    <row r="21" spans="1:11">
      <c r="A21" s="31" t="str">
        <f>'Fun Patches'!C13</f>
        <v>&lt;List Patch Here&gt;</v>
      </c>
      <c r="B21" s="50" t="str">
        <f>IF('Fun Patches'!E13="A","C","")</f>
        <v/>
      </c>
      <c r="D21" s="376" t="str">
        <f>Petals!B37</f>
        <v>Cookie</v>
      </c>
      <c r="E21" s="377"/>
      <c r="F21" s="204" t="str">
        <f>Petals!B35</f>
        <v>Talk It Up</v>
      </c>
      <c r="G21" s="50" t="str">
        <f>IF(Petals!E38="C","A","")</f>
        <v/>
      </c>
      <c r="I21" s="53"/>
      <c r="J21" s="252" t="str">
        <f>'Age-Level'!C13</f>
        <v>Fall Sales (Year 1)</v>
      </c>
      <c r="K21" s="50" t="str">
        <f>IF('Age-Level'!E13="A","C","")</f>
        <v/>
      </c>
    </row>
    <row r="22" spans="1:11">
      <c r="A22" s="31" t="str">
        <f>'Fun Patches'!C14</f>
        <v>&lt;List Patch Here&gt;</v>
      </c>
      <c r="B22" s="50" t="str">
        <f>IF('Fun Patches'!E14="A","C","")</f>
        <v/>
      </c>
      <c r="I22" s="26"/>
      <c r="J22" s="252" t="str">
        <f>'Age-Level'!C14</f>
        <v>Fall Sales (Year 2)</v>
      </c>
      <c r="K22" s="50" t="str">
        <f>IF('Age-Level'!E14="A","C","")</f>
        <v/>
      </c>
    </row>
    <row r="23" spans="1:11">
      <c r="A23" s="31" t="str">
        <f>'Fun Patches'!C15</f>
        <v>&lt;List Patch Here&gt;</v>
      </c>
      <c r="B23" s="50" t="str">
        <f>IF('Fun Patches'!E15="A","C","")</f>
        <v/>
      </c>
      <c r="D23" s="372" t="s">
        <v>62</v>
      </c>
      <c r="E23" s="372"/>
      <c r="F23" s="372"/>
      <c r="G23" s="372"/>
      <c r="J23" s="252" t="str">
        <f>'Age-Level'!C16</f>
        <v>Thinking Day (Year 1)</v>
      </c>
      <c r="K23" s="50" t="str">
        <f>IF('Age-Level'!E16="A","C","")</f>
        <v/>
      </c>
    </row>
    <row r="24" spans="1:11">
      <c r="A24" s="31" t="str">
        <f>'Fun Patches'!C16</f>
        <v>&lt;List Patch Here&gt;</v>
      </c>
      <c r="B24" s="50" t="str">
        <f>IF('Fun Patches'!E16="A","C","")</f>
        <v/>
      </c>
      <c r="D24" s="372"/>
      <c r="E24" s="372"/>
      <c r="F24" s="372"/>
      <c r="G24" s="372"/>
      <c r="J24" s="252" t="str">
        <f>'Age-Level'!C17</f>
        <v>Thinking Day (Year 2)</v>
      </c>
      <c r="K24" s="50" t="str">
        <f>IF('Age-Level'!E17="A","C","")</f>
        <v/>
      </c>
    </row>
    <row r="25" spans="1:11">
      <c r="A25" s="31" t="str">
        <f>'Fun Patches'!C17</f>
        <v>&lt;List Patch Here&gt;</v>
      </c>
      <c r="B25" s="50" t="str">
        <f>IF('Fun Patches'!E17="A","C","")</f>
        <v/>
      </c>
      <c r="D25" s="250" t="str">
        <f>'Journey Awards'!A6</f>
        <v>Welcome to the Daisy Flower Garden</v>
      </c>
      <c r="F25" s="57"/>
      <c r="G25" s="248"/>
      <c r="J25" s="252" t="str">
        <f>'Age-Level'!C19</f>
        <v>Investiture</v>
      </c>
      <c r="K25" s="50" t="str">
        <f>IF('Age-Level'!E19="A","C","")</f>
        <v/>
      </c>
    </row>
    <row r="26" spans="1:11">
      <c r="A26" s="31" t="str">
        <f>'Fun Patches'!C18</f>
        <v>&lt;List Patch Here&gt;</v>
      </c>
      <c r="B26" s="50" t="str">
        <f>IF('Fun Patches'!E18="A","C","")</f>
        <v/>
      </c>
      <c r="D26" s="249"/>
      <c r="E26" s="373" t="s">
        <v>66</v>
      </c>
      <c r="F26" s="374"/>
      <c r="G26" s="50" t="str">
        <f>IF('Journey Awards'!E8="A","A","")</f>
        <v/>
      </c>
      <c r="J26" s="252" t="str">
        <f>'Age-Level'!C20</f>
        <v>Rededication (1st year)</v>
      </c>
      <c r="K26" s="50" t="str">
        <f>IF('Age-Level'!E20="A","C","")</f>
        <v/>
      </c>
    </row>
    <row r="27" spans="1:11">
      <c r="A27" s="31" t="str">
        <f>'Fun Patches'!C19</f>
        <v>&lt;List Patch Here&gt;</v>
      </c>
      <c r="B27" s="50" t="str">
        <f>IF('Fun Patches'!E19="A","C","")</f>
        <v/>
      </c>
      <c r="D27" s="249"/>
      <c r="E27" s="373" t="s">
        <v>67</v>
      </c>
      <c r="F27" s="374"/>
      <c r="G27" s="50" t="str">
        <f>IF('Journey Awards'!E9="A","A","")</f>
        <v/>
      </c>
      <c r="J27" s="252" t="str">
        <f>'Age-Level'!B21</f>
        <v>My Promise, My Faith (Year 1)</v>
      </c>
      <c r="K27" s="50" t="str">
        <f>IF('Age-Level'!E27="C","C","")</f>
        <v/>
      </c>
    </row>
    <row r="28" spans="1:11">
      <c r="A28" s="31" t="str">
        <f>'Fun Patches'!C20</f>
        <v>&lt;List Patch Here&gt;</v>
      </c>
      <c r="B28" s="50" t="str">
        <f>IF('Fun Patches'!E20="A","C","")</f>
        <v/>
      </c>
      <c r="D28" s="249"/>
      <c r="E28" s="373" t="s">
        <v>68</v>
      </c>
      <c r="F28" s="374"/>
      <c r="G28" s="50" t="str">
        <f>IF('Journey Awards'!E10="A","A","")</f>
        <v/>
      </c>
      <c r="J28" s="252" t="str">
        <f>'Age-Level'!B28</f>
        <v>My Promise, My Faith (Year 2)</v>
      </c>
      <c r="K28" s="50" t="str">
        <f>IF('Age-Level'!E34="C","C","")</f>
        <v/>
      </c>
    </row>
    <row r="29" spans="1:11">
      <c r="A29" s="31" t="str">
        <f>'Fun Patches'!C21</f>
        <v>&lt;List Patch Here&gt;</v>
      </c>
      <c r="B29" s="50" t="str">
        <f>IF('Fun Patches'!E21="A","C","")</f>
        <v/>
      </c>
      <c r="D29" s="106" t="str">
        <f>'Journey Awards'!A14</f>
        <v>Between Earth and Sky</v>
      </c>
      <c r="F29" s="59"/>
      <c r="G29" s="34"/>
      <c r="J29" s="252" t="str">
        <f>'Age-Level'!C36</f>
        <v>Global Action Award</v>
      </c>
      <c r="K29" s="50" t="str">
        <f>IF('Age-Level'!E36="A","C","")</f>
        <v/>
      </c>
    </row>
    <row r="30" spans="1:11">
      <c r="A30" s="31" t="str">
        <f>'Fun Patches'!C22</f>
        <v>&lt;List Patch Here&gt;</v>
      </c>
      <c r="B30" s="50" t="str">
        <f>IF('Fun Patches'!E22="A","C","")</f>
        <v/>
      </c>
      <c r="D30" s="249"/>
      <c r="E30" s="373" t="str">
        <f>'Journey Awards'!C16</f>
        <v>The Blue Bucket Award</v>
      </c>
      <c r="F30" s="374"/>
      <c r="G30" s="50" t="str">
        <f>IF('Journey Awards'!E16="A","A","")</f>
        <v/>
      </c>
      <c r="J30" s="252" t="str">
        <f>'Age-Level'!C38</f>
        <v>Journey Summit Pin</v>
      </c>
      <c r="K30" s="50" t="str">
        <f>IF('Age-Level'!E38="C","C","")</f>
        <v/>
      </c>
    </row>
    <row r="31" spans="1:11">
      <c r="A31" s="31" t="str">
        <f>'Fun Patches'!C23</f>
        <v>&lt;List Patch Here&gt;</v>
      </c>
      <c r="B31" s="50" t="str">
        <f>IF('Fun Patches'!E23="A","C","")</f>
        <v/>
      </c>
      <c r="D31" s="249"/>
      <c r="E31" s="373" t="str">
        <f>'Journey Awards'!C17</f>
        <v>The Firefly Award</v>
      </c>
      <c r="F31" s="374"/>
      <c r="G31" s="50" t="str">
        <f>IF('Journey Awards'!E17="A","A","")</f>
        <v/>
      </c>
      <c r="J31" s="252" t="str">
        <f>'Age-Level'!B39</f>
        <v>Safety Award</v>
      </c>
      <c r="K31" s="50" t="str">
        <f>IF('Age-Level'!E43="C","C","")</f>
        <v/>
      </c>
    </row>
    <row r="32" spans="1:11">
      <c r="A32" s="31" t="str">
        <f>'Fun Patches'!C24</f>
        <v>&lt;List Patch Here&gt;</v>
      </c>
      <c r="B32" s="50" t="str">
        <f>IF('Fun Patches'!E24="A","C","")</f>
        <v/>
      </c>
      <c r="D32" s="249"/>
      <c r="E32" s="373" t="str">
        <f>'Journey Awards'!C18</f>
        <v>The Clover Award</v>
      </c>
      <c r="F32" s="374"/>
      <c r="G32" s="50" t="str">
        <f>IF('Journey Awards'!E18="A","A","")</f>
        <v/>
      </c>
    </row>
    <row r="33" spans="1:11">
      <c r="A33" s="31" t="str">
        <f>'Fun Patches'!C25</f>
        <v>&lt;List Patch Here&gt;</v>
      </c>
      <c r="B33" s="50" t="str">
        <f>IF('Fun Patches'!E25="A","C","")</f>
        <v/>
      </c>
      <c r="D33" s="106" t="str">
        <f>'Journey Awards'!A22</f>
        <v>5 Flowers, 4 Stories, 3 Cheers for Animals!</v>
      </c>
      <c r="F33" s="59"/>
      <c r="G33" s="34" t="str">
        <f>IF('Journey Awards'!E15="A","A","")</f>
        <v/>
      </c>
      <c r="J33" s="61" t="s">
        <v>110</v>
      </c>
    </row>
    <row r="34" spans="1:11">
      <c r="A34" s="31" t="str">
        <f>'Fun Patches'!C26</f>
        <v>&lt;List Patch Here&gt;</v>
      </c>
      <c r="B34" s="50" t="str">
        <f>IF('Fun Patches'!E26="A","C","")</f>
        <v/>
      </c>
      <c r="D34" s="249"/>
      <c r="E34" s="373" t="str">
        <f>'Journey Awards'!C24</f>
        <v>Birdbath Award</v>
      </c>
      <c r="F34" s="374"/>
      <c r="G34" s="50" t="str">
        <f>IF('Journey Awards'!E24="A","A","")</f>
        <v/>
      </c>
      <c r="J34" s="31" t="str">
        <f>'Fun Patches'!C35</f>
        <v>&lt;List Patch Here&gt;</v>
      </c>
      <c r="K34" s="50" t="str">
        <f>IF('Fun Patches'!E35="A","C","")</f>
        <v/>
      </c>
    </row>
    <row r="35" spans="1:11">
      <c r="A35" s="31" t="str">
        <f>'Fun Patches'!C27</f>
        <v>&lt;List Patch Here&gt;</v>
      </c>
      <c r="B35" s="50" t="str">
        <f>IF('Fun Patches'!E27="A","C","")</f>
        <v/>
      </c>
      <c r="D35" s="249"/>
      <c r="E35" s="373" t="str">
        <f>'Journey Awards'!C25</f>
        <v>Red Robin Award</v>
      </c>
      <c r="F35" s="374"/>
      <c r="G35" s="50" t="str">
        <f>IF('Journey Awards'!E25="A","A","")</f>
        <v/>
      </c>
      <c r="J35" s="31" t="str">
        <f>'Fun Patches'!C36</f>
        <v>&lt;List Patch Here&gt;</v>
      </c>
      <c r="K35" s="50" t="str">
        <f>IF('Fun Patches'!E36="A","C","")</f>
        <v/>
      </c>
    </row>
    <row r="36" spans="1:11">
      <c r="A36" s="251" t="str">
        <f>'Fun Patches'!C28</f>
        <v>&lt;List Patch Here&gt;</v>
      </c>
      <c r="B36" s="50" t="str">
        <f>IF('Fun Patches'!E28="A","C","")</f>
        <v/>
      </c>
      <c r="D36" s="249"/>
      <c r="E36" s="373" t="str">
        <f>'Journey Awards'!C26</f>
        <v>Tula Award</v>
      </c>
      <c r="F36" s="374"/>
      <c r="G36" s="50" t="str">
        <f>IF('Journey Awards'!E26="A","A","")</f>
        <v/>
      </c>
      <c r="J36" s="31" t="str">
        <f>'Fun Patches'!C37</f>
        <v>&lt;List Patch Here&gt;</v>
      </c>
      <c r="K36" s="50" t="str">
        <f>IF('Fun Patches'!E37="A","C","")</f>
        <v/>
      </c>
    </row>
    <row r="37" spans="1:11">
      <c r="A37" s="253" t="str">
        <f>'Fun Patches'!C29</f>
        <v>&lt;List Patch Here&gt;</v>
      </c>
      <c r="B37" s="50" t="str">
        <f>IF('Fun Patches'!E29="A","C","")</f>
        <v/>
      </c>
      <c r="J37" s="31" t="str">
        <f>'Fun Patches'!C38</f>
        <v>&lt;List Patch Here&gt;</v>
      </c>
      <c r="K37" s="50" t="str">
        <f>IF('Fun Patches'!E38="A","C","")</f>
        <v/>
      </c>
    </row>
    <row r="38" spans="1:11" ht="12.75" customHeight="1">
      <c r="A38" s="282"/>
      <c r="B38" s="212"/>
      <c r="C38" s="146"/>
      <c r="D38" s="371" t="s">
        <v>110</v>
      </c>
      <c r="E38" s="307"/>
      <c r="F38" s="307"/>
      <c r="J38" s="31" t="str">
        <f>'Fun Patches'!C39</f>
        <v>&lt;List Patch Here&gt;</v>
      </c>
      <c r="K38" s="50" t="str">
        <f>IF('Fun Patches'!E39="A","C","")</f>
        <v/>
      </c>
    </row>
    <row r="39" spans="1:11" ht="13.5" customHeight="1">
      <c r="A39" s="107"/>
      <c r="B39" s="146"/>
      <c r="C39" s="146"/>
      <c r="E39" s="378" t="str">
        <f>'Fun Patches'!C30</f>
        <v>&lt;List Patch Here&gt;</v>
      </c>
      <c r="F39" s="379"/>
      <c r="G39" s="50" t="str">
        <f>IF('Fun Patches'!E30="A","C","")</f>
        <v/>
      </c>
      <c r="J39" s="31" t="str">
        <f>'Fun Patches'!C40</f>
        <v>&lt;List Patch Here&gt;</v>
      </c>
      <c r="K39" s="50" t="str">
        <f>IF('Fun Patches'!E40="A","C","")</f>
        <v/>
      </c>
    </row>
    <row r="40" spans="1:11" ht="13.5" customHeight="1">
      <c r="A40" s="147" t="s">
        <v>125</v>
      </c>
      <c r="B40" s="145"/>
      <c r="C40" s="146"/>
      <c r="E40" s="378" t="str">
        <f>'Fun Patches'!C31</f>
        <v>&lt;List Patch Here&gt;</v>
      </c>
      <c r="F40" s="379"/>
      <c r="G40" s="50" t="str">
        <f>IF('Fun Patches'!E31="A","C","")</f>
        <v/>
      </c>
      <c r="J40" s="31" t="str">
        <f>'Fun Patches'!C41</f>
        <v>&lt;List Patch Here&gt;</v>
      </c>
      <c r="K40" s="50" t="str">
        <f>IF('Fun Patches'!E41="A","C","")</f>
        <v/>
      </c>
    </row>
    <row r="41" spans="1:11" ht="13.5" customHeight="1">
      <c r="A41" s="149" t="s">
        <v>126</v>
      </c>
      <c r="B41" s="143"/>
      <c r="C41" s="144"/>
      <c r="E41" s="378" t="str">
        <f>'Fun Patches'!C32</f>
        <v>&lt;List Patch Here&gt;</v>
      </c>
      <c r="F41" s="379"/>
      <c r="G41" s="50" t="str">
        <f>IF('Fun Patches'!E32="A","C","")</f>
        <v/>
      </c>
      <c r="J41" s="31" t="str">
        <f>'Fun Patches'!C42</f>
        <v>&lt;List Patch Here&gt;</v>
      </c>
      <c r="K41" s="50" t="str">
        <f>IF('Fun Patches'!E42="A","C","")</f>
        <v/>
      </c>
    </row>
    <row r="42" spans="1:11">
      <c r="A42" s="150" t="s">
        <v>128</v>
      </c>
      <c r="B42" s="144"/>
      <c r="C42" s="144"/>
      <c r="E42" s="378" t="str">
        <f>'Fun Patches'!C33</f>
        <v>&lt;List Patch Here&gt;</v>
      </c>
      <c r="F42" s="379"/>
      <c r="G42" s="50" t="str">
        <f>IF('Fun Patches'!E33="A","C","")</f>
        <v/>
      </c>
      <c r="J42" s="31" t="str">
        <f>'Fun Patches'!C43</f>
        <v>&lt;List Patch Here&gt;</v>
      </c>
      <c r="K42" s="50" t="str">
        <f>IF('Fun Patches'!E43="A","C","")</f>
        <v/>
      </c>
    </row>
    <row r="43" spans="1:11">
      <c r="A43" s="151" t="s">
        <v>127</v>
      </c>
      <c r="B43" s="144"/>
      <c r="C43" s="144"/>
      <c r="E43" s="378" t="str">
        <f>'Fun Patches'!C34</f>
        <v>&lt;List Patch Here&gt;</v>
      </c>
      <c r="F43" s="379"/>
      <c r="G43" s="50" t="str">
        <f>IF('Fun Patches'!E34="A","C","")</f>
        <v/>
      </c>
      <c r="J43" s="31" t="str">
        <f>'Fun Patches'!C44</f>
        <v>&lt;List Patch Here&gt;</v>
      </c>
      <c r="K43" s="50" t="str">
        <f>IF('Fun Patches'!E44="A","C","")</f>
        <v/>
      </c>
    </row>
    <row r="44" spans="1:11">
      <c r="A44" s="148"/>
    </row>
  </sheetData>
  <sheetProtection password="C45A" sheet="1" objects="1" scenarios="1" selectLockedCells="1" selectUnlockedCells="1"/>
  <mergeCells count="25">
    <mergeCell ref="E43:F43"/>
    <mergeCell ref="E36:F36"/>
    <mergeCell ref="D38:F38"/>
    <mergeCell ref="E39:F39"/>
    <mergeCell ref="E40:F40"/>
    <mergeCell ref="E41:F41"/>
    <mergeCell ref="E42:F42"/>
    <mergeCell ref="E35:F35"/>
    <mergeCell ref="D19:E19"/>
    <mergeCell ref="D20:E20"/>
    <mergeCell ref="D21:E21"/>
    <mergeCell ref="D23:G24"/>
    <mergeCell ref="E26:F26"/>
    <mergeCell ref="E27:F27"/>
    <mergeCell ref="E28:F28"/>
    <mergeCell ref="E30:F30"/>
    <mergeCell ref="E31:F31"/>
    <mergeCell ref="E32:F32"/>
    <mergeCell ref="E34:F34"/>
    <mergeCell ref="D18:E18"/>
    <mergeCell ref="A1:B1"/>
    <mergeCell ref="D1:G1"/>
    <mergeCell ref="I1:K2"/>
    <mergeCell ref="I13:K14"/>
    <mergeCell ref="D16:G17"/>
  </mergeCells>
  <pageMargins left="0.75" right="0.75" top="1" bottom="1" header="0.5" footer="0.5"/>
  <pageSetup scale="83" orientation="landscape" horizontalDpi="300" verticalDpi="300" r:id="rId1"/>
  <headerFooter alignWithMargins="0">
    <oddHeader>&amp;C&amp;"Arial,Bold"&amp;12DaisyTrax
&amp;10&amp;D</oddHead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44"/>
  <sheetViews>
    <sheetView showGridLines="0" zoomScaleNormal="100" workbookViewId="0">
      <selection activeCell="A2" sqref="A2"/>
    </sheetView>
  </sheetViews>
  <sheetFormatPr defaultRowHeight="12.75"/>
  <cols>
    <col min="1" max="1" width="32.7109375" bestFit="1" customWidth="1"/>
    <col min="2" max="2" width="3.140625" customWidth="1"/>
    <col min="3" max="3" width="3.7109375" customWidth="1"/>
    <col min="4" max="4" width="4" bestFit="1" customWidth="1"/>
    <col min="5" max="5" width="8.85546875" bestFit="1" customWidth="1"/>
    <col min="6" max="6" width="29.42578125" bestFit="1" customWidth="1"/>
    <col min="7" max="7" width="3.140625" customWidth="1"/>
    <col min="8" max="8" width="3.7109375" customWidth="1"/>
    <col min="9" max="9" width="2.7109375" bestFit="1" customWidth="1"/>
    <col min="10" max="10" width="34.7109375" bestFit="1" customWidth="1"/>
    <col min="11" max="11" width="3.140625" customWidth="1"/>
  </cols>
  <sheetData>
    <row r="1" spans="1:11" ht="20.25">
      <c r="A1" s="375" t="str">
        <f ca="1">MID(CELL("filename",A1),FIND(IF(ISERROR(FIND("]",CELL("filename",A1))),"$","]"),CELL("filename",A1))+1,256)</f>
        <v>Daisy 3</v>
      </c>
      <c r="B1" s="375"/>
      <c r="D1" s="372" t="s">
        <v>44</v>
      </c>
      <c r="E1" s="372"/>
      <c r="F1" s="372"/>
      <c r="G1" s="372"/>
      <c r="I1" s="372" t="s">
        <v>65</v>
      </c>
      <c r="J1" s="372"/>
      <c r="K1" s="372"/>
    </row>
    <row r="2" spans="1:11">
      <c r="D2" s="61" t="s">
        <v>43</v>
      </c>
      <c r="I2" s="372"/>
      <c r="J2" s="372"/>
      <c r="K2" s="372"/>
    </row>
    <row r="3" spans="1:11">
      <c r="A3" s="61" t="s">
        <v>64</v>
      </c>
      <c r="E3" s="31" t="str">
        <f>Petals!B6</f>
        <v>Center</v>
      </c>
      <c r="F3" s="31" t="str">
        <f>Petals!C6</f>
        <v>Promise Center</v>
      </c>
      <c r="G3" s="50" t="str">
        <f>IF(Petals!F6="A","A","")</f>
        <v/>
      </c>
      <c r="I3" s="215" t="str">
        <f>Bridging!B6</f>
        <v>Pass It On</v>
      </c>
      <c r="J3" s="215"/>
      <c r="K3" s="215"/>
    </row>
    <row r="4" spans="1:11">
      <c r="A4" s="66" t="s">
        <v>44</v>
      </c>
      <c r="B4" s="48" t="str">
        <f>IF(Petals!F18="C","C",IF(Petals!F18="P","P",""))</f>
        <v/>
      </c>
      <c r="D4" s="61" t="s">
        <v>44</v>
      </c>
      <c r="G4" s="34"/>
      <c r="I4" s="249">
        <v>1</v>
      </c>
      <c r="J4" s="252" t="str">
        <f>Bridging!C7</f>
        <v>Teach younger girls the GS Promise</v>
      </c>
      <c r="K4" s="50" t="str">
        <f>IF(Bridging!F7="A","A","")</f>
        <v/>
      </c>
    </row>
    <row r="5" spans="1:11">
      <c r="A5" s="211" t="s">
        <v>151</v>
      </c>
      <c r="B5" s="213">
        <f>INT(COUNTIF(G18:G21,"A"))</f>
        <v>0</v>
      </c>
      <c r="E5" s="31" t="str">
        <f>Petals!B8</f>
        <v>Lupe</v>
      </c>
      <c r="F5" s="31" t="str">
        <f>Petals!C8</f>
        <v>Honest and fair</v>
      </c>
      <c r="G5" s="50" t="str">
        <f>IF(Petals!F8="A","A","")</f>
        <v/>
      </c>
      <c r="I5" s="249">
        <v>2</v>
      </c>
      <c r="J5" s="252" t="str">
        <f>Bridging!C8</f>
        <v>Tell younger girls about the Flower</v>
      </c>
      <c r="K5" s="50" t="str">
        <f>IF(Bridging!F8="A","A","")</f>
        <v/>
      </c>
    </row>
    <row r="6" spans="1:11">
      <c r="A6" s="67" t="s">
        <v>62</v>
      </c>
      <c r="B6" s="54"/>
      <c r="E6" s="31" t="str">
        <f>Petals!B9</f>
        <v>Sunny</v>
      </c>
      <c r="F6" s="31" t="str">
        <f>Petals!C9</f>
        <v>Friendly and helpful</v>
      </c>
      <c r="G6" s="50" t="str">
        <f>IF(Petals!F9="A","A","")</f>
        <v/>
      </c>
      <c r="I6" s="249">
        <v>3</v>
      </c>
      <c r="J6" s="252" t="str">
        <f>Bridging!C9</f>
        <v>Play a game together!</v>
      </c>
      <c r="K6" s="50" t="str">
        <f>IF(Bridging!F9="A","A","")</f>
        <v/>
      </c>
    </row>
    <row r="7" spans="1:11">
      <c r="A7" s="210" t="str">
        <f>'Journey Awards'!A6</f>
        <v>Welcome to the Daisy Flower Garden</v>
      </c>
      <c r="B7" s="48" t="str">
        <f>IF('Journey Awards'!F11="C","C",IF('Journey Awards'!F11="P","P",""))</f>
        <v/>
      </c>
      <c r="E7" s="31" t="str">
        <f>Petals!B10</f>
        <v>Zinni</v>
      </c>
      <c r="F7" s="31" t="str">
        <f>Petals!C10</f>
        <v>Considerate and caring</v>
      </c>
      <c r="G7" s="50" t="str">
        <f>IF(Petals!F10="A","A","")</f>
        <v/>
      </c>
      <c r="I7" s="250" t="str">
        <f>Bridging!B11</f>
        <v>Look Ahead</v>
      </c>
      <c r="J7" s="59"/>
      <c r="K7" s="34"/>
    </row>
    <row r="8" spans="1:11">
      <c r="A8" s="210" t="str">
        <f>'Journey Awards'!A14</f>
        <v>Between Earth and Sky</v>
      </c>
      <c r="B8" s="48" t="str">
        <f>IF('Journey Awards'!F19="C","C",IF('Journey Awards'!F19="P","P",""))</f>
        <v/>
      </c>
      <c r="E8" s="31" t="str">
        <f>Petals!B11</f>
        <v>Tula</v>
      </c>
      <c r="F8" s="31" t="str">
        <f>Petals!C11</f>
        <v>Courageous and strong</v>
      </c>
      <c r="G8" s="50" t="str">
        <f>IF(Petals!F11="A","A","")</f>
        <v/>
      </c>
      <c r="I8" s="249">
        <v>1</v>
      </c>
      <c r="J8" s="252" t="str">
        <f>Bridging!C12</f>
        <v>Say the Girl Scout Promise together.</v>
      </c>
      <c r="K8" s="50" t="str">
        <f>IF(Bridging!F12="A","A","")</f>
        <v/>
      </c>
    </row>
    <row r="9" spans="1:11">
      <c r="A9" s="210" t="str">
        <f>'Journey Awards'!A22</f>
        <v>5 Flowers, 4 Stories, 3 Cheers for Animals!</v>
      </c>
      <c r="B9" s="48" t="str">
        <f>IF('Journey Awards'!F27="C","C",IF('Journey Awards'!F27="P","P",""))</f>
        <v/>
      </c>
      <c r="E9" s="31" t="str">
        <f>Petals!B12</f>
        <v>Mari</v>
      </c>
      <c r="F9" s="31" t="str">
        <f>Petals!C12</f>
        <v>Responsible for what I say and do</v>
      </c>
      <c r="G9" s="50" t="str">
        <f>IF(Petals!F12="A","A","")</f>
        <v/>
      </c>
      <c r="I9" s="249">
        <v>2</v>
      </c>
      <c r="J9" s="252" t="str">
        <f>Bridging!C13</f>
        <v>Ask the Brownies to teach you</v>
      </c>
      <c r="K9" s="50" t="str">
        <f>IF(Bridging!F13="A","A","")</f>
        <v/>
      </c>
    </row>
    <row r="10" spans="1:11">
      <c r="A10" s="94" t="s">
        <v>61</v>
      </c>
      <c r="B10" s="48" t="str">
        <f>IF(Bridging!F18="C","C",IF(Bridging!F18="P","P",""))</f>
        <v/>
      </c>
      <c r="E10" s="31" t="str">
        <f>Petals!B13</f>
        <v>Gloria</v>
      </c>
      <c r="F10" s="31" t="str">
        <f>Petals!C13</f>
        <v>Respect for myself &amp; others</v>
      </c>
      <c r="G10" s="50" t="str">
        <f>IF(Petals!F13="A","A","")</f>
        <v/>
      </c>
      <c r="I10" s="249">
        <v>4</v>
      </c>
      <c r="J10" s="252" t="str">
        <f>Bridging!C14</f>
        <v>Ask the Brownies to show you</v>
      </c>
      <c r="K10" s="50" t="str">
        <f>IF(Bridging!F14="A","A","")</f>
        <v/>
      </c>
    </row>
    <row r="11" spans="1:11">
      <c r="A11" s="250"/>
      <c r="B11" s="103"/>
      <c r="E11" s="31" t="str">
        <f>Petals!B14</f>
        <v>Gerri</v>
      </c>
      <c r="F11" s="31" t="str">
        <f>Petals!C14</f>
        <v>Respect authority</v>
      </c>
      <c r="G11" s="50" t="str">
        <f>IF(Petals!F14="A","A","")</f>
        <v/>
      </c>
      <c r="I11" s="232" t="str">
        <f>Bridging!C16</f>
        <v>Plan a Ceremony</v>
      </c>
      <c r="J11" s="59"/>
      <c r="K11" s="50" t="str">
        <f>IF(Bridging!F16="A","A","")</f>
        <v/>
      </c>
    </row>
    <row r="12" spans="1:11">
      <c r="A12" s="61" t="s">
        <v>108</v>
      </c>
      <c r="E12" s="31" t="str">
        <f>Petals!B15</f>
        <v>Clover</v>
      </c>
      <c r="F12" s="31" t="str">
        <f>Petals!C15</f>
        <v>Use resources wisely</v>
      </c>
      <c r="G12" s="50" t="str">
        <f>IF(Petals!F15="A","A","")</f>
        <v/>
      </c>
    </row>
    <row r="13" spans="1:11">
      <c r="A13" s="31" t="str">
        <f>'Fun Patches'!C5</f>
        <v>&lt;List Patch Here&gt;</v>
      </c>
      <c r="B13" s="50" t="str">
        <f>IF('Fun Patches'!F5="A","C","")</f>
        <v/>
      </c>
      <c r="E13" s="31" t="str">
        <f>Petals!B16</f>
        <v>Rosie</v>
      </c>
      <c r="F13" s="31" t="str">
        <f>Petals!C16</f>
        <v>Make the world a better place</v>
      </c>
      <c r="G13" s="50" t="str">
        <f>IF(Petals!F16="A","A","")</f>
        <v/>
      </c>
      <c r="I13" s="372" t="s">
        <v>71</v>
      </c>
      <c r="J13" s="372"/>
      <c r="K13" s="372"/>
    </row>
    <row r="14" spans="1:11">
      <c r="A14" s="31" t="str">
        <f>'Fun Patches'!C6</f>
        <v>&lt;List Patch Here&gt;</v>
      </c>
      <c r="B14" s="50" t="str">
        <f>IF('Fun Patches'!F6="A","C","")</f>
        <v/>
      </c>
      <c r="E14" s="31" t="str">
        <f>Petals!B17</f>
        <v>Vi</v>
      </c>
      <c r="F14" s="31" t="str">
        <f>Petals!C17</f>
        <v>Be a sister to every Girl Scout</v>
      </c>
      <c r="G14" s="50" t="str">
        <f>IF(Petals!F17="A","A","")</f>
        <v/>
      </c>
      <c r="I14" s="372"/>
      <c r="J14" s="372"/>
      <c r="K14" s="372"/>
    </row>
    <row r="15" spans="1:11">
      <c r="A15" s="31" t="str">
        <f>'Fun Patches'!C7</f>
        <v>&lt;List Patch Here&gt;</v>
      </c>
      <c r="B15" s="50" t="str">
        <f>IF('Fun Patches'!F7="A","C","")</f>
        <v/>
      </c>
      <c r="E15" s="73"/>
      <c r="F15" s="73"/>
      <c r="G15" s="212"/>
      <c r="I15" s="249"/>
      <c r="J15" s="252" t="str">
        <f>'Age-Level'!C6</f>
        <v>Cookie Rally (Year 1)</v>
      </c>
      <c r="K15" s="50" t="str">
        <f>IF('Age-Level'!F6="A","C","")</f>
        <v/>
      </c>
    </row>
    <row r="16" spans="1:11">
      <c r="A16" s="31" t="str">
        <f>'Fun Patches'!C8</f>
        <v>&lt;List Patch Here&gt;</v>
      </c>
      <c r="B16" s="50" t="str">
        <f>IF('Fun Patches'!F8="A","C","")</f>
        <v/>
      </c>
      <c r="D16" s="372" t="s">
        <v>151</v>
      </c>
      <c r="E16" s="307"/>
      <c r="F16" s="307"/>
      <c r="G16" s="307"/>
      <c r="I16" s="249"/>
      <c r="J16" s="252" t="str">
        <f>'Age-Level'!C7</f>
        <v>Cookie Sales (Year 1)</v>
      </c>
      <c r="K16" s="50" t="str">
        <f>IF('Age-Level'!F7="A","C","")</f>
        <v/>
      </c>
    </row>
    <row r="17" spans="1:11">
      <c r="A17" s="31" t="str">
        <f>'Fun Patches'!C9</f>
        <v>&lt;List Patch Here&gt;</v>
      </c>
      <c r="B17" s="50" t="str">
        <f>IF('Fun Patches'!F9="A","C","")</f>
        <v/>
      </c>
      <c r="D17" s="307"/>
      <c r="E17" s="307"/>
      <c r="F17" s="307"/>
      <c r="G17" s="307"/>
      <c r="I17" s="51"/>
      <c r="J17" s="252" t="str">
        <f>'Age-Level'!C8</f>
        <v>Cookie Pin (Year 1)</v>
      </c>
      <c r="K17" s="50" t="str">
        <f>IF('Age-Level'!F8="A","C","")</f>
        <v/>
      </c>
    </row>
    <row r="18" spans="1:11">
      <c r="A18" s="31" t="str">
        <f>'Fun Patches'!C10</f>
        <v>&lt;List Patch Here&gt;</v>
      </c>
      <c r="B18" s="50" t="str">
        <f>IF('Fun Patches'!F10="A","C","")</f>
        <v/>
      </c>
      <c r="D18" s="376" t="str">
        <f>Petals!B22</f>
        <v>Finance</v>
      </c>
      <c r="E18" s="377"/>
      <c r="F18" s="204" t="str">
        <f>Petals!B20</f>
        <v>Money Counts</v>
      </c>
      <c r="G18" s="50" t="str">
        <f>IF(Petals!F23="C","A","")</f>
        <v/>
      </c>
      <c r="I18" s="51"/>
      <c r="J18" s="252" t="str">
        <f>'Age-Level'!C9</f>
        <v>Cookie Rally (Year 2)</v>
      </c>
      <c r="K18" s="50" t="str">
        <f>IF('Age-Level'!F9="A","C","")</f>
        <v/>
      </c>
    </row>
    <row r="19" spans="1:11">
      <c r="A19" s="31" t="str">
        <f>'Fun Patches'!C11</f>
        <v>&lt;List Patch Here&gt;</v>
      </c>
      <c r="B19" s="50" t="str">
        <f>IF('Fun Patches'!F11="A","C","")</f>
        <v/>
      </c>
      <c r="D19" s="376" t="str">
        <f>Petals!B27</f>
        <v>Finance</v>
      </c>
      <c r="E19" s="377"/>
      <c r="F19" s="204" t="str">
        <f>Petals!B25</f>
        <v>Making Choices</v>
      </c>
      <c r="G19" s="50" t="str">
        <f>IF(Petals!F28="C","A","")</f>
        <v/>
      </c>
      <c r="I19" s="51"/>
      <c r="J19" s="252" t="str">
        <f>'Age-Level'!C10</f>
        <v>Cookie Sales (Year 2)</v>
      </c>
      <c r="K19" s="50" t="str">
        <f>IF('Age-Level'!F10="A","C","")</f>
        <v/>
      </c>
    </row>
    <row r="20" spans="1:11">
      <c r="A20" s="31" t="str">
        <f>'Fun Patches'!C12</f>
        <v>&lt;List Patch Here&gt;</v>
      </c>
      <c r="B20" s="50" t="str">
        <f>IF('Fun Patches'!F12="A","C","")</f>
        <v/>
      </c>
      <c r="D20" s="376" t="str">
        <f>Petals!B32</f>
        <v>Cookie</v>
      </c>
      <c r="E20" s="377"/>
      <c r="F20" s="204" t="str">
        <f>Petals!B30</f>
        <v>Count It Up</v>
      </c>
      <c r="G20" s="50" t="str">
        <f>IF(Petals!F33="C","A","")</f>
        <v/>
      </c>
      <c r="I20" s="52"/>
      <c r="J20" s="252" t="str">
        <f>'Age-Level'!C11</f>
        <v>Cookie Pin (Year 2)</v>
      </c>
      <c r="K20" s="50" t="str">
        <f>IF('Age-Level'!F11="A","C","")</f>
        <v/>
      </c>
    </row>
    <row r="21" spans="1:11">
      <c r="A21" s="31" t="str">
        <f>'Fun Patches'!C13</f>
        <v>&lt;List Patch Here&gt;</v>
      </c>
      <c r="B21" s="50" t="str">
        <f>IF('Fun Patches'!F13="A","C","")</f>
        <v/>
      </c>
      <c r="D21" s="376" t="str">
        <f>Petals!B37</f>
        <v>Cookie</v>
      </c>
      <c r="E21" s="377"/>
      <c r="F21" s="204" t="str">
        <f>Petals!B35</f>
        <v>Talk It Up</v>
      </c>
      <c r="G21" s="50" t="str">
        <f>IF(Petals!F38="C","A","")</f>
        <v/>
      </c>
      <c r="I21" s="53"/>
      <c r="J21" s="252" t="str">
        <f>'Age-Level'!C13</f>
        <v>Fall Sales (Year 1)</v>
      </c>
      <c r="K21" s="50" t="str">
        <f>IF('Age-Level'!F13="A","C","")</f>
        <v/>
      </c>
    </row>
    <row r="22" spans="1:11">
      <c r="A22" s="31" t="str">
        <f>'Fun Patches'!C14</f>
        <v>&lt;List Patch Here&gt;</v>
      </c>
      <c r="B22" s="50" t="str">
        <f>IF('Fun Patches'!F14="A","C","")</f>
        <v/>
      </c>
      <c r="I22" s="26"/>
      <c r="J22" s="252" t="str">
        <f>'Age-Level'!C14</f>
        <v>Fall Sales (Year 2)</v>
      </c>
      <c r="K22" s="50" t="str">
        <f>IF('Age-Level'!F14="A","C","")</f>
        <v/>
      </c>
    </row>
    <row r="23" spans="1:11">
      <c r="A23" s="31" t="str">
        <f>'Fun Patches'!C15</f>
        <v>&lt;List Patch Here&gt;</v>
      </c>
      <c r="B23" s="50" t="str">
        <f>IF('Fun Patches'!F15="A","C","")</f>
        <v/>
      </c>
      <c r="D23" s="372" t="s">
        <v>62</v>
      </c>
      <c r="E23" s="372"/>
      <c r="F23" s="372"/>
      <c r="G23" s="372"/>
      <c r="J23" s="252" t="str">
        <f>'Age-Level'!C16</f>
        <v>Thinking Day (Year 1)</v>
      </c>
      <c r="K23" s="50" t="str">
        <f>IF('Age-Level'!F16="A","C","")</f>
        <v/>
      </c>
    </row>
    <row r="24" spans="1:11">
      <c r="A24" s="31" t="str">
        <f>'Fun Patches'!C16</f>
        <v>&lt;List Patch Here&gt;</v>
      </c>
      <c r="B24" s="50" t="str">
        <f>IF('Fun Patches'!F16="A","C","")</f>
        <v/>
      </c>
      <c r="D24" s="372"/>
      <c r="E24" s="372"/>
      <c r="F24" s="372"/>
      <c r="G24" s="372"/>
      <c r="J24" s="252" t="str">
        <f>'Age-Level'!C17</f>
        <v>Thinking Day (Year 2)</v>
      </c>
      <c r="K24" s="50" t="str">
        <f>IF('Age-Level'!F17="A","C","")</f>
        <v/>
      </c>
    </row>
    <row r="25" spans="1:11">
      <c r="A25" s="31" t="str">
        <f>'Fun Patches'!C17</f>
        <v>&lt;List Patch Here&gt;</v>
      </c>
      <c r="B25" s="50" t="str">
        <f>IF('Fun Patches'!F17="A","C","")</f>
        <v/>
      </c>
      <c r="D25" s="250" t="str">
        <f>'Journey Awards'!A6</f>
        <v>Welcome to the Daisy Flower Garden</v>
      </c>
      <c r="F25" s="57"/>
      <c r="G25" s="248"/>
      <c r="J25" s="252" t="str">
        <f>'Age-Level'!C19</f>
        <v>Investiture</v>
      </c>
      <c r="K25" s="50" t="str">
        <f>IF('Age-Level'!F19="A","C","")</f>
        <v/>
      </c>
    </row>
    <row r="26" spans="1:11">
      <c r="A26" s="31" t="str">
        <f>'Fun Patches'!C18</f>
        <v>&lt;List Patch Here&gt;</v>
      </c>
      <c r="B26" s="50" t="str">
        <f>IF('Fun Patches'!F18="A","C","")</f>
        <v/>
      </c>
      <c r="D26" s="249"/>
      <c r="E26" s="373" t="s">
        <v>66</v>
      </c>
      <c r="F26" s="374"/>
      <c r="G26" s="50" t="str">
        <f>IF('Journey Awards'!F8="A","A","")</f>
        <v/>
      </c>
      <c r="J26" s="252" t="str">
        <f>'Age-Level'!C20</f>
        <v>Rededication (1st year)</v>
      </c>
      <c r="K26" s="50" t="str">
        <f>IF('Age-Level'!F20="A","C","")</f>
        <v/>
      </c>
    </row>
    <row r="27" spans="1:11">
      <c r="A27" s="31" t="str">
        <f>'Fun Patches'!C19</f>
        <v>&lt;List Patch Here&gt;</v>
      </c>
      <c r="B27" s="50" t="str">
        <f>IF('Fun Patches'!F19="A","C","")</f>
        <v/>
      </c>
      <c r="D27" s="249"/>
      <c r="E27" s="373" t="s">
        <v>67</v>
      </c>
      <c r="F27" s="374"/>
      <c r="G27" s="50" t="str">
        <f>IF('Journey Awards'!F9="A","A","")</f>
        <v/>
      </c>
      <c r="J27" s="252" t="str">
        <f>'Age-Level'!B21</f>
        <v>My Promise, My Faith (Year 1)</v>
      </c>
      <c r="K27" s="50" t="str">
        <f>IF('Age-Level'!F27="C","C","")</f>
        <v/>
      </c>
    </row>
    <row r="28" spans="1:11">
      <c r="A28" s="31" t="str">
        <f>'Fun Patches'!C20</f>
        <v>&lt;List Patch Here&gt;</v>
      </c>
      <c r="B28" s="50" t="str">
        <f>IF('Fun Patches'!F20="A","C","")</f>
        <v/>
      </c>
      <c r="D28" s="249"/>
      <c r="E28" s="373" t="s">
        <v>68</v>
      </c>
      <c r="F28" s="374"/>
      <c r="G28" s="50" t="str">
        <f>IF('Journey Awards'!F10="A","A","")</f>
        <v/>
      </c>
      <c r="J28" s="252" t="str">
        <f>'Age-Level'!B28</f>
        <v>My Promise, My Faith (Year 2)</v>
      </c>
      <c r="K28" s="50" t="str">
        <f>IF('Age-Level'!F34="C","C","")</f>
        <v/>
      </c>
    </row>
    <row r="29" spans="1:11">
      <c r="A29" s="31" t="str">
        <f>'Fun Patches'!C21</f>
        <v>&lt;List Patch Here&gt;</v>
      </c>
      <c r="B29" s="50" t="str">
        <f>IF('Fun Patches'!F21="A","C","")</f>
        <v/>
      </c>
      <c r="D29" s="106" t="str">
        <f>'Journey Awards'!A14</f>
        <v>Between Earth and Sky</v>
      </c>
      <c r="F29" s="59"/>
      <c r="G29" s="34"/>
      <c r="J29" s="252" t="str">
        <f>'Age-Level'!C36</f>
        <v>Global Action Award</v>
      </c>
      <c r="K29" s="50" t="str">
        <f>IF('Age-Level'!F36="A","C","")</f>
        <v/>
      </c>
    </row>
    <row r="30" spans="1:11">
      <c r="A30" s="31" t="str">
        <f>'Fun Patches'!C22</f>
        <v>&lt;List Patch Here&gt;</v>
      </c>
      <c r="B30" s="50" t="str">
        <f>IF('Fun Patches'!F22="A","C","")</f>
        <v/>
      </c>
      <c r="D30" s="249"/>
      <c r="E30" s="373" t="str">
        <f>'Journey Awards'!C16</f>
        <v>The Blue Bucket Award</v>
      </c>
      <c r="F30" s="374"/>
      <c r="G30" s="50" t="str">
        <f>IF('Journey Awards'!F16="A","A","")</f>
        <v/>
      </c>
      <c r="J30" s="252" t="str">
        <f>'Age-Level'!C38</f>
        <v>Journey Summit Pin</v>
      </c>
      <c r="K30" s="50" t="str">
        <f>IF('Age-Level'!F38="C","C","")</f>
        <v/>
      </c>
    </row>
    <row r="31" spans="1:11">
      <c r="A31" s="31" t="str">
        <f>'Fun Patches'!C23</f>
        <v>&lt;List Patch Here&gt;</v>
      </c>
      <c r="B31" s="50" t="str">
        <f>IF('Fun Patches'!F23="A","C","")</f>
        <v/>
      </c>
      <c r="D31" s="249"/>
      <c r="E31" s="373" t="str">
        <f>'Journey Awards'!C17</f>
        <v>The Firefly Award</v>
      </c>
      <c r="F31" s="374"/>
      <c r="G31" s="50" t="str">
        <f>IF('Journey Awards'!F17="A","A","")</f>
        <v/>
      </c>
      <c r="J31" s="252" t="str">
        <f>'Age-Level'!B39</f>
        <v>Safety Award</v>
      </c>
      <c r="K31" s="50" t="str">
        <f>IF('Age-Level'!F43="C","C","")</f>
        <v/>
      </c>
    </row>
    <row r="32" spans="1:11">
      <c r="A32" s="31" t="str">
        <f>'Fun Patches'!C24</f>
        <v>&lt;List Patch Here&gt;</v>
      </c>
      <c r="B32" s="50" t="str">
        <f>IF('Fun Patches'!F24="A","C","")</f>
        <v/>
      </c>
      <c r="D32" s="249"/>
      <c r="E32" s="373" t="str">
        <f>'Journey Awards'!C18</f>
        <v>The Clover Award</v>
      </c>
      <c r="F32" s="374"/>
      <c r="G32" s="50" t="str">
        <f>IF('Journey Awards'!F18="A","A","")</f>
        <v/>
      </c>
    </row>
    <row r="33" spans="1:11">
      <c r="A33" s="31" t="str">
        <f>'Fun Patches'!C25</f>
        <v>&lt;List Patch Here&gt;</v>
      </c>
      <c r="B33" s="50" t="str">
        <f>IF('Fun Patches'!F25="A","C","")</f>
        <v/>
      </c>
      <c r="D33" s="106" t="str">
        <f>'Journey Awards'!A22</f>
        <v>5 Flowers, 4 Stories, 3 Cheers for Animals!</v>
      </c>
      <c r="F33" s="59"/>
      <c r="G33" s="34" t="str">
        <f>IF('Journey Awards'!F15="A","A","")</f>
        <v/>
      </c>
      <c r="J33" s="61" t="s">
        <v>110</v>
      </c>
    </row>
    <row r="34" spans="1:11">
      <c r="A34" s="31" t="str">
        <f>'Fun Patches'!C26</f>
        <v>&lt;List Patch Here&gt;</v>
      </c>
      <c r="B34" s="50" t="str">
        <f>IF('Fun Patches'!F26="A","C","")</f>
        <v/>
      </c>
      <c r="D34" s="249"/>
      <c r="E34" s="373" t="str">
        <f>'Journey Awards'!C24</f>
        <v>Birdbath Award</v>
      </c>
      <c r="F34" s="374"/>
      <c r="G34" s="50" t="str">
        <f>IF('Journey Awards'!F24="A","A","")</f>
        <v/>
      </c>
      <c r="J34" s="31" t="str">
        <f>'Fun Patches'!C35</f>
        <v>&lt;List Patch Here&gt;</v>
      </c>
      <c r="K34" s="50" t="str">
        <f>IF('Fun Patches'!F35="A","C","")</f>
        <v/>
      </c>
    </row>
    <row r="35" spans="1:11">
      <c r="A35" s="31" t="str">
        <f>'Fun Patches'!C27</f>
        <v>&lt;List Patch Here&gt;</v>
      </c>
      <c r="B35" s="50" t="str">
        <f>IF('Fun Patches'!F27="A","C","")</f>
        <v/>
      </c>
      <c r="D35" s="249"/>
      <c r="E35" s="373" t="str">
        <f>'Journey Awards'!C25</f>
        <v>Red Robin Award</v>
      </c>
      <c r="F35" s="374"/>
      <c r="G35" s="50" t="str">
        <f>IF('Journey Awards'!F25="A","A","")</f>
        <v/>
      </c>
      <c r="J35" s="31" t="str">
        <f>'Fun Patches'!C36</f>
        <v>&lt;List Patch Here&gt;</v>
      </c>
      <c r="K35" s="50" t="str">
        <f>IF('Fun Patches'!F36="A","C","")</f>
        <v/>
      </c>
    </row>
    <row r="36" spans="1:11">
      <c r="A36" s="251" t="str">
        <f>'Fun Patches'!C28</f>
        <v>&lt;List Patch Here&gt;</v>
      </c>
      <c r="B36" s="50" t="str">
        <f>IF('Fun Patches'!F28="A","C","")</f>
        <v/>
      </c>
      <c r="D36" s="249"/>
      <c r="E36" s="373" t="str">
        <f>'Journey Awards'!C26</f>
        <v>Tula Award</v>
      </c>
      <c r="F36" s="374"/>
      <c r="G36" s="50" t="str">
        <f>IF('Journey Awards'!F26="A","A","")</f>
        <v/>
      </c>
      <c r="J36" s="31" t="str">
        <f>'Fun Patches'!C37</f>
        <v>&lt;List Patch Here&gt;</v>
      </c>
      <c r="K36" s="50" t="str">
        <f>IF('Fun Patches'!F37="A","C","")</f>
        <v/>
      </c>
    </row>
    <row r="37" spans="1:11">
      <c r="A37" s="253" t="str">
        <f>'Fun Patches'!C29</f>
        <v>&lt;List Patch Here&gt;</v>
      </c>
      <c r="B37" s="50" t="str">
        <f>IF('Fun Patches'!F29="A","C","")</f>
        <v/>
      </c>
      <c r="J37" s="31" t="str">
        <f>'Fun Patches'!C38</f>
        <v>&lt;List Patch Here&gt;</v>
      </c>
      <c r="K37" s="50" t="str">
        <f>IF('Fun Patches'!F38="A","C","")</f>
        <v/>
      </c>
    </row>
    <row r="38" spans="1:11" ht="12.75" customHeight="1">
      <c r="A38" s="282"/>
      <c r="B38" s="212"/>
      <c r="C38" s="146"/>
      <c r="D38" s="371" t="s">
        <v>110</v>
      </c>
      <c r="E38" s="307"/>
      <c r="F38" s="307"/>
      <c r="J38" s="31" t="str">
        <f>'Fun Patches'!C39</f>
        <v>&lt;List Patch Here&gt;</v>
      </c>
      <c r="K38" s="50" t="str">
        <f>IF('Fun Patches'!F39="A","C","")</f>
        <v/>
      </c>
    </row>
    <row r="39" spans="1:11" ht="13.5" customHeight="1">
      <c r="A39" s="107"/>
      <c r="B39" s="146"/>
      <c r="C39" s="146"/>
      <c r="E39" s="378" t="str">
        <f>'Fun Patches'!C30</f>
        <v>&lt;List Patch Here&gt;</v>
      </c>
      <c r="F39" s="379"/>
      <c r="G39" s="50" t="str">
        <f>IF('Fun Patches'!F30="A","C","")</f>
        <v/>
      </c>
      <c r="J39" s="31" t="str">
        <f>'Fun Patches'!C40</f>
        <v>&lt;List Patch Here&gt;</v>
      </c>
      <c r="K39" s="50" t="str">
        <f>IF('Fun Patches'!F40="A","C","")</f>
        <v/>
      </c>
    </row>
    <row r="40" spans="1:11" ht="13.5" customHeight="1">
      <c r="A40" s="147" t="s">
        <v>125</v>
      </c>
      <c r="B40" s="145"/>
      <c r="C40" s="146"/>
      <c r="E40" s="378" t="str">
        <f>'Fun Patches'!C31</f>
        <v>&lt;List Patch Here&gt;</v>
      </c>
      <c r="F40" s="379"/>
      <c r="G40" s="50" t="str">
        <f>IF('Fun Patches'!F31="A","C","")</f>
        <v/>
      </c>
      <c r="J40" s="31" t="str">
        <f>'Fun Patches'!C41</f>
        <v>&lt;List Patch Here&gt;</v>
      </c>
      <c r="K40" s="50" t="str">
        <f>IF('Fun Patches'!F41="A","C","")</f>
        <v/>
      </c>
    </row>
    <row r="41" spans="1:11" ht="13.5" customHeight="1">
      <c r="A41" s="149" t="s">
        <v>126</v>
      </c>
      <c r="B41" s="143"/>
      <c r="C41" s="144"/>
      <c r="E41" s="378" t="str">
        <f>'Fun Patches'!C32</f>
        <v>&lt;List Patch Here&gt;</v>
      </c>
      <c r="F41" s="379"/>
      <c r="G41" s="50" t="str">
        <f>IF('Fun Patches'!F32="A","C","")</f>
        <v/>
      </c>
      <c r="J41" s="31" t="str">
        <f>'Fun Patches'!C42</f>
        <v>&lt;List Patch Here&gt;</v>
      </c>
      <c r="K41" s="50" t="str">
        <f>IF('Fun Patches'!F42="A","C","")</f>
        <v/>
      </c>
    </row>
    <row r="42" spans="1:11">
      <c r="A42" s="150" t="s">
        <v>128</v>
      </c>
      <c r="B42" s="144"/>
      <c r="C42" s="144"/>
      <c r="E42" s="378" t="str">
        <f>'Fun Patches'!C33</f>
        <v>&lt;List Patch Here&gt;</v>
      </c>
      <c r="F42" s="379"/>
      <c r="G42" s="50" t="str">
        <f>IF('Fun Patches'!F33="A","C","")</f>
        <v/>
      </c>
      <c r="J42" s="31" t="str">
        <f>'Fun Patches'!C43</f>
        <v>&lt;List Patch Here&gt;</v>
      </c>
      <c r="K42" s="50" t="str">
        <f>IF('Fun Patches'!F43="A","C","")</f>
        <v/>
      </c>
    </row>
    <row r="43" spans="1:11">
      <c r="A43" s="151" t="s">
        <v>127</v>
      </c>
      <c r="B43" s="144"/>
      <c r="C43" s="144"/>
      <c r="E43" s="378" t="str">
        <f>'Fun Patches'!C34</f>
        <v>&lt;List Patch Here&gt;</v>
      </c>
      <c r="F43" s="379"/>
      <c r="G43" s="50" t="str">
        <f>IF('Fun Patches'!F34="A","C","")</f>
        <v/>
      </c>
      <c r="J43" s="31" t="str">
        <f>'Fun Patches'!C44</f>
        <v>&lt;List Patch Here&gt;</v>
      </c>
      <c r="K43" s="50" t="str">
        <f>IF('Fun Patches'!F44="A","C","")</f>
        <v/>
      </c>
    </row>
    <row r="44" spans="1:11">
      <c r="A44" s="148"/>
    </row>
  </sheetData>
  <sheetProtection password="C45A" sheet="1" objects="1" scenarios="1" selectLockedCells="1" selectUnlockedCells="1"/>
  <mergeCells count="25">
    <mergeCell ref="E43:F43"/>
    <mergeCell ref="E36:F36"/>
    <mergeCell ref="D38:F38"/>
    <mergeCell ref="E39:F39"/>
    <mergeCell ref="E40:F40"/>
    <mergeCell ref="E41:F41"/>
    <mergeCell ref="E42:F42"/>
    <mergeCell ref="E35:F35"/>
    <mergeCell ref="D19:E19"/>
    <mergeCell ref="D20:E20"/>
    <mergeCell ref="D21:E21"/>
    <mergeCell ref="D23:G24"/>
    <mergeCell ref="E26:F26"/>
    <mergeCell ref="E27:F27"/>
    <mergeCell ref="E28:F28"/>
    <mergeCell ref="E30:F30"/>
    <mergeCell ref="E31:F31"/>
    <mergeCell ref="E32:F32"/>
    <mergeCell ref="E34:F34"/>
    <mergeCell ref="D18:E18"/>
    <mergeCell ref="A1:B1"/>
    <mergeCell ref="D1:G1"/>
    <mergeCell ref="I1:K2"/>
    <mergeCell ref="I13:K14"/>
    <mergeCell ref="D16:G17"/>
  </mergeCells>
  <pageMargins left="0.75" right="0.75" top="1" bottom="1" header="0.5" footer="0.5"/>
  <pageSetup scale="83" orientation="landscape" horizontalDpi="300" verticalDpi="300" r:id="rId1"/>
  <headerFooter alignWithMargins="0">
    <oddHeader>&amp;C&amp;"Arial,Bold"&amp;12DaisyTrax
&amp;10&amp;D</oddHead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44"/>
  <sheetViews>
    <sheetView showGridLines="0" zoomScaleNormal="100" workbookViewId="0">
      <selection activeCell="A2" sqref="A2"/>
    </sheetView>
  </sheetViews>
  <sheetFormatPr defaultRowHeight="12.75"/>
  <cols>
    <col min="1" max="1" width="32.7109375" bestFit="1" customWidth="1"/>
    <col min="2" max="2" width="3.140625" customWidth="1"/>
    <col min="3" max="3" width="3.7109375" customWidth="1"/>
    <col min="4" max="4" width="4" bestFit="1" customWidth="1"/>
    <col min="5" max="5" width="8.85546875" bestFit="1" customWidth="1"/>
    <col min="6" max="6" width="29.42578125" bestFit="1" customWidth="1"/>
    <col min="7" max="7" width="3.140625" customWidth="1"/>
    <col min="8" max="8" width="3.7109375" customWidth="1"/>
    <col min="9" max="9" width="2.7109375" bestFit="1" customWidth="1"/>
    <col min="10" max="10" width="34.7109375" bestFit="1" customWidth="1"/>
    <col min="11" max="11" width="3.140625" customWidth="1"/>
  </cols>
  <sheetData>
    <row r="1" spans="1:11" ht="20.25">
      <c r="A1" s="375" t="str">
        <f ca="1">MID(CELL("filename",A1),FIND(IF(ISERROR(FIND("]",CELL("filename",A1))),"$","]"),CELL("filename",A1))+1,256)</f>
        <v>Daisy 4</v>
      </c>
      <c r="B1" s="375"/>
      <c r="D1" s="372" t="s">
        <v>44</v>
      </c>
      <c r="E1" s="372"/>
      <c r="F1" s="372"/>
      <c r="G1" s="372"/>
      <c r="I1" s="372" t="s">
        <v>65</v>
      </c>
      <c r="J1" s="372"/>
      <c r="K1" s="372"/>
    </row>
    <row r="2" spans="1:11">
      <c r="D2" s="61" t="s">
        <v>43</v>
      </c>
      <c r="I2" s="372"/>
      <c r="J2" s="372"/>
      <c r="K2" s="372"/>
    </row>
    <row r="3" spans="1:11">
      <c r="A3" s="61" t="s">
        <v>64</v>
      </c>
      <c r="E3" s="31" t="str">
        <f>Petals!B6</f>
        <v>Center</v>
      </c>
      <c r="F3" s="31" t="str">
        <f>Petals!C6</f>
        <v>Promise Center</v>
      </c>
      <c r="G3" s="50" t="str">
        <f>IF(Petals!G6="A","A","")</f>
        <v/>
      </c>
      <c r="I3" s="215" t="str">
        <f>Bridging!B6</f>
        <v>Pass It On</v>
      </c>
      <c r="J3" s="215"/>
      <c r="K3" s="215"/>
    </row>
    <row r="4" spans="1:11">
      <c r="A4" s="66" t="s">
        <v>44</v>
      </c>
      <c r="B4" s="48" t="str">
        <f>IF(Petals!G18="C","C",IF(Petals!G18="P","P",""))</f>
        <v/>
      </c>
      <c r="D4" s="61" t="s">
        <v>44</v>
      </c>
      <c r="G4" s="34"/>
      <c r="I4" s="249">
        <v>1</v>
      </c>
      <c r="J4" s="252" t="str">
        <f>Bridging!C7</f>
        <v>Teach younger girls the GS Promise</v>
      </c>
      <c r="K4" s="50" t="str">
        <f>IF(Bridging!G7="A","A","")</f>
        <v/>
      </c>
    </row>
    <row r="5" spans="1:11">
      <c r="A5" s="211" t="s">
        <v>151</v>
      </c>
      <c r="B5" s="213">
        <f>INT(COUNTIF(G18:G21,"A"))</f>
        <v>0</v>
      </c>
      <c r="E5" s="31" t="str">
        <f>Petals!B8</f>
        <v>Lupe</v>
      </c>
      <c r="F5" s="31" t="str">
        <f>Petals!C8</f>
        <v>Honest and fair</v>
      </c>
      <c r="G5" s="50" t="str">
        <f>IF(Petals!G8="A","A","")</f>
        <v/>
      </c>
      <c r="I5" s="249">
        <v>2</v>
      </c>
      <c r="J5" s="252" t="str">
        <f>Bridging!C8</f>
        <v>Tell younger girls about the Flower</v>
      </c>
      <c r="K5" s="50" t="str">
        <f>IF(Bridging!G8="A","A","")</f>
        <v/>
      </c>
    </row>
    <row r="6" spans="1:11">
      <c r="A6" s="67" t="s">
        <v>62</v>
      </c>
      <c r="B6" s="54"/>
      <c r="E6" s="31" t="str">
        <f>Petals!B9</f>
        <v>Sunny</v>
      </c>
      <c r="F6" s="31" t="str">
        <f>Petals!C9</f>
        <v>Friendly and helpful</v>
      </c>
      <c r="G6" s="50" t="str">
        <f>IF(Petals!G9="A","A","")</f>
        <v/>
      </c>
      <c r="I6" s="249">
        <v>3</v>
      </c>
      <c r="J6" s="252" t="str">
        <f>Bridging!C9</f>
        <v>Play a game together!</v>
      </c>
      <c r="K6" s="50" t="str">
        <f>IF(Bridging!G9="A","A","")</f>
        <v/>
      </c>
    </row>
    <row r="7" spans="1:11">
      <c r="A7" s="210" t="str">
        <f>'Journey Awards'!A6</f>
        <v>Welcome to the Daisy Flower Garden</v>
      </c>
      <c r="B7" s="48" t="str">
        <f>IF('Journey Awards'!G11="C","C",IF('Journey Awards'!G11="P","P",""))</f>
        <v/>
      </c>
      <c r="E7" s="31" t="str">
        <f>Petals!B10</f>
        <v>Zinni</v>
      </c>
      <c r="F7" s="31" t="str">
        <f>Petals!C10</f>
        <v>Considerate and caring</v>
      </c>
      <c r="G7" s="50" t="str">
        <f>IF(Petals!G10="A","A","")</f>
        <v/>
      </c>
      <c r="I7" s="250" t="str">
        <f>Bridging!B11</f>
        <v>Look Ahead</v>
      </c>
      <c r="J7" s="59"/>
      <c r="K7" s="34"/>
    </row>
    <row r="8" spans="1:11">
      <c r="A8" s="210" t="str">
        <f>'Journey Awards'!A14</f>
        <v>Between Earth and Sky</v>
      </c>
      <c r="B8" s="48" t="str">
        <f>IF('Journey Awards'!G19="C","C",IF('Journey Awards'!G19="P","P",""))</f>
        <v/>
      </c>
      <c r="E8" s="31" t="str">
        <f>Petals!B11</f>
        <v>Tula</v>
      </c>
      <c r="F8" s="31" t="str">
        <f>Petals!C11</f>
        <v>Courageous and strong</v>
      </c>
      <c r="G8" s="50" t="str">
        <f>IF(Petals!G11="A","A","")</f>
        <v/>
      </c>
      <c r="I8" s="249">
        <v>1</v>
      </c>
      <c r="J8" s="252" t="str">
        <f>Bridging!C12</f>
        <v>Say the Girl Scout Promise together.</v>
      </c>
      <c r="K8" s="50" t="str">
        <f>IF(Bridging!G12="A","A","")</f>
        <v/>
      </c>
    </row>
    <row r="9" spans="1:11">
      <c r="A9" s="210" t="str">
        <f>'Journey Awards'!A22</f>
        <v>5 Flowers, 4 Stories, 3 Cheers for Animals!</v>
      </c>
      <c r="B9" s="48" t="str">
        <f>IF('Journey Awards'!G27="C","C",IF('Journey Awards'!G27="P","P",""))</f>
        <v/>
      </c>
      <c r="E9" s="31" t="str">
        <f>Petals!B12</f>
        <v>Mari</v>
      </c>
      <c r="F9" s="31" t="str">
        <f>Petals!C12</f>
        <v>Responsible for what I say and do</v>
      </c>
      <c r="G9" s="50" t="str">
        <f>IF(Petals!G12="A","A","")</f>
        <v/>
      </c>
      <c r="I9" s="249">
        <v>2</v>
      </c>
      <c r="J9" s="252" t="str">
        <f>Bridging!C13</f>
        <v>Ask the Brownies to teach you</v>
      </c>
      <c r="K9" s="50" t="str">
        <f>IF(Bridging!G13="A","A","")</f>
        <v/>
      </c>
    </row>
    <row r="10" spans="1:11">
      <c r="A10" s="94" t="s">
        <v>61</v>
      </c>
      <c r="B10" s="48" t="str">
        <f>IF(Bridging!G18="C","C",IF(Bridging!G18="P","P",""))</f>
        <v/>
      </c>
      <c r="E10" s="31" t="str">
        <f>Petals!B13</f>
        <v>Gloria</v>
      </c>
      <c r="F10" s="31" t="str">
        <f>Petals!C13</f>
        <v>Respect for myself &amp; others</v>
      </c>
      <c r="G10" s="50" t="str">
        <f>IF(Petals!G13="A","A","")</f>
        <v/>
      </c>
      <c r="I10" s="249">
        <v>4</v>
      </c>
      <c r="J10" s="252" t="str">
        <f>Bridging!C14</f>
        <v>Ask the Brownies to show you</v>
      </c>
      <c r="K10" s="50" t="str">
        <f>IF(Bridging!G14="A","A","")</f>
        <v/>
      </c>
    </row>
    <row r="11" spans="1:11">
      <c r="A11" s="250"/>
      <c r="B11" s="103"/>
      <c r="E11" s="31" t="str">
        <f>Petals!B14</f>
        <v>Gerri</v>
      </c>
      <c r="F11" s="31" t="str">
        <f>Petals!C14</f>
        <v>Respect authority</v>
      </c>
      <c r="G11" s="50" t="str">
        <f>IF(Petals!G14="A","A","")</f>
        <v/>
      </c>
      <c r="I11" s="232" t="str">
        <f>Bridging!C16</f>
        <v>Plan a Ceremony</v>
      </c>
      <c r="J11" s="59"/>
      <c r="K11" s="50" t="str">
        <f>IF(Bridging!G16="A","A","")</f>
        <v/>
      </c>
    </row>
    <row r="12" spans="1:11">
      <c r="A12" s="61" t="s">
        <v>108</v>
      </c>
      <c r="E12" s="31" t="str">
        <f>Petals!B15</f>
        <v>Clover</v>
      </c>
      <c r="F12" s="31" t="str">
        <f>Petals!C15</f>
        <v>Use resources wisely</v>
      </c>
      <c r="G12" s="50" t="str">
        <f>IF(Petals!G15="A","A","")</f>
        <v/>
      </c>
    </row>
    <row r="13" spans="1:11">
      <c r="A13" s="31" t="str">
        <f>'Fun Patches'!C5</f>
        <v>&lt;List Patch Here&gt;</v>
      </c>
      <c r="B13" s="50" t="str">
        <f>IF('Fun Patches'!G5="A","C","")</f>
        <v/>
      </c>
      <c r="E13" s="31" t="str">
        <f>Petals!B16</f>
        <v>Rosie</v>
      </c>
      <c r="F13" s="31" t="str">
        <f>Petals!C16</f>
        <v>Make the world a better place</v>
      </c>
      <c r="G13" s="50" t="str">
        <f>IF(Petals!G16="A","A","")</f>
        <v/>
      </c>
      <c r="I13" s="372" t="s">
        <v>71</v>
      </c>
      <c r="J13" s="372"/>
      <c r="K13" s="372"/>
    </row>
    <row r="14" spans="1:11">
      <c r="A14" s="31" t="str">
        <f>'Fun Patches'!C6</f>
        <v>&lt;List Patch Here&gt;</v>
      </c>
      <c r="B14" s="50" t="str">
        <f>IF('Fun Patches'!G6="A","C","")</f>
        <v/>
      </c>
      <c r="E14" s="31" t="str">
        <f>Petals!B17</f>
        <v>Vi</v>
      </c>
      <c r="F14" s="31" t="str">
        <f>Petals!C17</f>
        <v>Be a sister to every Girl Scout</v>
      </c>
      <c r="G14" s="50" t="str">
        <f>IF(Petals!G17="A","A","")</f>
        <v/>
      </c>
      <c r="I14" s="372"/>
      <c r="J14" s="372"/>
      <c r="K14" s="372"/>
    </row>
    <row r="15" spans="1:11">
      <c r="A15" s="31" t="str">
        <f>'Fun Patches'!C7</f>
        <v>&lt;List Patch Here&gt;</v>
      </c>
      <c r="B15" s="50" t="str">
        <f>IF('Fun Patches'!G7="A","C","")</f>
        <v/>
      </c>
      <c r="E15" s="73"/>
      <c r="F15" s="73"/>
      <c r="G15" s="212"/>
      <c r="I15" s="249"/>
      <c r="J15" s="252" t="str">
        <f>'Age-Level'!C6</f>
        <v>Cookie Rally (Year 1)</v>
      </c>
      <c r="K15" s="50" t="str">
        <f>IF('Age-Level'!G6="A","C","")</f>
        <v/>
      </c>
    </row>
    <row r="16" spans="1:11">
      <c r="A16" s="31" t="str">
        <f>'Fun Patches'!C8</f>
        <v>&lt;List Patch Here&gt;</v>
      </c>
      <c r="B16" s="50" t="str">
        <f>IF('Fun Patches'!G8="A","C","")</f>
        <v/>
      </c>
      <c r="D16" s="372" t="s">
        <v>151</v>
      </c>
      <c r="E16" s="307"/>
      <c r="F16" s="307"/>
      <c r="G16" s="307"/>
      <c r="I16" s="249"/>
      <c r="J16" s="252" t="str">
        <f>'Age-Level'!C7</f>
        <v>Cookie Sales (Year 1)</v>
      </c>
      <c r="K16" s="50" t="str">
        <f>IF('Age-Level'!G7="A","C","")</f>
        <v/>
      </c>
    </row>
    <row r="17" spans="1:11">
      <c r="A17" s="31" t="str">
        <f>'Fun Patches'!C9</f>
        <v>&lt;List Patch Here&gt;</v>
      </c>
      <c r="B17" s="50" t="str">
        <f>IF('Fun Patches'!G9="A","C","")</f>
        <v/>
      </c>
      <c r="D17" s="307"/>
      <c r="E17" s="307"/>
      <c r="F17" s="307"/>
      <c r="G17" s="307"/>
      <c r="I17" s="51"/>
      <c r="J17" s="252" t="str">
        <f>'Age-Level'!C8</f>
        <v>Cookie Pin (Year 1)</v>
      </c>
      <c r="K17" s="50" t="str">
        <f>IF('Age-Level'!G8="A","C","")</f>
        <v/>
      </c>
    </row>
    <row r="18" spans="1:11">
      <c r="A18" s="31" t="str">
        <f>'Fun Patches'!C10</f>
        <v>&lt;List Patch Here&gt;</v>
      </c>
      <c r="B18" s="50" t="str">
        <f>IF('Fun Patches'!G10="A","C","")</f>
        <v/>
      </c>
      <c r="D18" s="376" t="str">
        <f>Petals!B22</f>
        <v>Finance</v>
      </c>
      <c r="E18" s="377"/>
      <c r="F18" s="204" t="str">
        <f>Petals!B20</f>
        <v>Money Counts</v>
      </c>
      <c r="G18" s="50" t="str">
        <f>IF(Petals!G23="C","A","")</f>
        <v/>
      </c>
      <c r="I18" s="51"/>
      <c r="J18" s="252" t="str">
        <f>'Age-Level'!C9</f>
        <v>Cookie Rally (Year 2)</v>
      </c>
      <c r="K18" s="50" t="str">
        <f>IF('Age-Level'!G9="A","C","")</f>
        <v/>
      </c>
    </row>
    <row r="19" spans="1:11">
      <c r="A19" s="31" t="str">
        <f>'Fun Patches'!C11</f>
        <v>&lt;List Patch Here&gt;</v>
      </c>
      <c r="B19" s="50" t="str">
        <f>IF('Fun Patches'!G11="A","C","")</f>
        <v/>
      </c>
      <c r="D19" s="376" t="str">
        <f>Petals!B27</f>
        <v>Finance</v>
      </c>
      <c r="E19" s="377"/>
      <c r="F19" s="204" t="str">
        <f>Petals!B25</f>
        <v>Making Choices</v>
      </c>
      <c r="G19" s="50" t="str">
        <f>IF(Petals!G28="C","A","")</f>
        <v/>
      </c>
      <c r="I19" s="51"/>
      <c r="J19" s="252" t="str">
        <f>'Age-Level'!C10</f>
        <v>Cookie Sales (Year 2)</v>
      </c>
      <c r="K19" s="50" t="str">
        <f>IF('Age-Level'!G10="A","C","")</f>
        <v/>
      </c>
    </row>
    <row r="20" spans="1:11">
      <c r="A20" s="31" t="str">
        <f>'Fun Patches'!C12</f>
        <v>&lt;List Patch Here&gt;</v>
      </c>
      <c r="B20" s="50" t="str">
        <f>IF('Fun Patches'!G12="A","C","")</f>
        <v/>
      </c>
      <c r="D20" s="376" t="str">
        <f>Petals!B32</f>
        <v>Cookie</v>
      </c>
      <c r="E20" s="377"/>
      <c r="F20" s="204" t="str">
        <f>Petals!B30</f>
        <v>Count It Up</v>
      </c>
      <c r="G20" s="50" t="str">
        <f>IF(Petals!G33="C","A","")</f>
        <v/>
      </c>
      <c r="I20" s="52"/>
      <c r="J20" s="252" t="str">
        <f>'Age-Level'!C11</f>
        <v>Cookie Pin (Year 2)</v>
      </c>
      <c r="K20" s="50" t="str">
        <f>IF('Age-Level'!G11="A","C","")</f>
        <v/>
      </c>
    </row>
    <row r="21" spans="1:11">
      <c r="A21" s="31" t="str">
        <f>'Fun Patches'!C13</f>
        <v>&lt;List Patch Here&gt;</v>
      </c>
      <c r="B21" s="50" t="str">
        <f>IF('Fun Patches'!G13="A","C","")</f>
        <v/>
      </c>
      <c r="D21" s="376" t="str">
        <f>Petals!B37</f>
        <v>Cookie</v>
      </c>
      <c r="E21" s="377"/>
      <c r="F21" s="204" t="str">
        <f>Petals!B35</f>
        <v>Talk It Up</v>
      </c>
      <c r="G21" s="50" t="str">
        <f>IF(Petals!G38="C","A","")</f>
        <v/>
      </c>
      <c r="I21" s="53"/>
      <c r="J21" s="252" t="str">
        <f>'Age-Level'!C13</f>
        <v>Fall Sales (Year 1)</v>
      </c>
      <c r="K21" s="50" t="str">
        <f>IF('Age-Level'!G13="A","C","")</f>
        <v/>
      </c>
    </row>
    <row r="22" spans="1:11">
      <c r="A22" s="31" t="str">
        <f>'Fun Patches'!C14</f>
        <v>&lt;List Patch Here&gt;</v>
      </c>
      <c r="B22" s="50" t="str">
        <f>IF('Fun Patches'!G14="A","C","")</f>
        <v/>
      </c>
      <c r="I22" s="26"/>
      <c r="J22" s="252" t="str">
        <f>'Age-Level'!C14</f>
        <v>Fall Sales (Year 2)</v>
      </c>
      <c r="K22" s="50" t="str">
        <f>IF('Age-Level'!G14="A","C","")</f>
        <v/>
      </c>
    </row>
    <row r="23" spans="1:11">
      <c r="A23" s="31" t="str">
        <f>'Fun Patches'!C15</f>
        <v>&lt;List Patch Here&gt;</v>
      </c>
      <c r="B23" s="50" t="str">
        <f>IF('Fun Patches'!G15="A","C","")</f>
        <v/>
      </c>
      <c r="D23" s="372" t="s">
        <v>62</v>
      </c>
      <c r="E23" s="372"/>
      <c r="F23" s="372"/>
      <c r="G23" s="372"/>
      <c r="J23" s="252" t="str">
        <f>'Age-Level'!C16</f>
        <v>Thinking Day (Year 1)</v>
      </c>
      <c r="K23" s="50" t="str">
        <f>IF('Age-Level'!G16="A","C","")</f>
        <v/>
      </c>
    </row>
    <row r="24" spans="1:11">
      <c r="A24" s="31" t="str">
        <f>'Fun Patches'!C16</f>
        <v>&lt;List Patch Here&gt;</v>
      </c>
      <c r="B24" s="50" t="str">
        <f>IF('Fun Patches'!G16="A","C","")</f>
        <v/>
      </c>
      <c r="D24" s="372"/>
      <c r="E24" s="372"/>
      <c r="F24" s="372"/>
      <c r="G24" s="372"/>
      <c r="J24" s="252" t="str">
        <f>'Age-Level'!C17</f>
        <v>Thinking Day (Year 2)</v>
      </c>
      <c r="K24" s="50" t="str">
        <f>IF('Age-Level'!G17="A","C","")</f>
        <v/>
      </c>
    </row>
    <row r="25" spans="1:11">
      <c r="A25" s="31" t="str">
        <f>'Fun Patches'!C17</f>
        <v>&lt;List Patch Here&gt;</v>
      </c>
      <c r="B25" s="50" t="str">
        <f>IF('Fun Patches'!G17="A","C","")</f>
        <v/>
      </c>
      <c r="D25" s="250" t="str">
        <f>'Journey Awards'!A6</f>
        <v>Welcome to the Daisy Flower Garden</v>
      </c>
      <c r="F25" s="57"/>
      <c r="G25" s="248"/>
      <c r="J25" s="252" t="str">
        <f>'Age-Level'!C19</f>
        <v>Investiture</v>
      </c>
      <c r="K25" s="50" t="str">
        <f>IF('Age-Level'!G19="A","C","")</f>
        <v/>
      </c>
    </row>
    <row r="26" spans="1:11">
      <c r="A26" s="31" t="str">
        <f>'Fun Patches'!C18</f>
        <v>&lt;List Patch Here&gt;</v>
      </c>
      <c r="B26" s="50" t="str">
        <f>IF('Fun Patches'!G18="A","C","")</f>
        <v/>
      </c>
      <c r="D26" s="249"/>
      <c r="E26" s="373" t="s">
        <v>66</v>
      </c>
      <c r="F26" s="374"/>
      <c r="G26" s="50" t="str">
        <f>IF('Journey Awards'!G8="A","A","")</f>
        <v/>
      </c>
      <c r="J26" s="252" t="str">
        <f>'Age-Level'!C20</f>
        <v>Rededication (1st year)</v>
      </c>
      <c r="K26" s="50" t="str">
        <f>IF('Age-Level'!G20="A","C","")</f>
        <v/>
      </c>
    </row>
    <row r="27" spans="1:11">
      <c r="A27" s="31" t="str">
        <f>'Fun Patches'!C19</f>
        <v>&lt;List Patch Here&gt;</v>
      </c>
      <c r="B27" s="50" t="str">
        <f>IF('Fun Patches'!G19="A","C","")</f>
        <v/>
      </c>
      <c r="D27" s="249"/>
      <c r="E27" s="373" t="s">
        <v>67</v>
      </c>
      <c r="F27" s="374"/>
      <c r="G27" s="50" t="str">
        <f>IF('Journey Awards'!G9="A","A","")</f>
        <v/>
      </c>
      <c r="J27" s="252" t="str">
        <f>'Age-Level'!B21</f>
        <v>My Promise, My Faith (Year 1)</v>
      </c>
      <c r="K27" s="50" t="str">
        <f>IF('Age-Level'!G27="C","C","")</f>
        <v/>
      </c>
    </row>
    <row r="28" spans="1:11">
      <c r="A28" s="31" t="str">
        <f>'Fun Patches'!C20</f>
        <v>&lt;List Patch Here&gt;</v>
      </c>
      <c r="B28" s="50" t="str">
        <f>IF('Fun Patches'!G20="A","C","")</f>
        <v/>
      </c>
      <c r="D28" s="249"/>
      <c r="E28" s="373" t="s">
        <v>68</v>
      </c>
      <c r="F28" s="374"/>
      <c r="G28" s="50" t="str">
        <f>IF('Journey Awards'!G10="A","A","")</f>
        <v/>
      </c>
      <c r="J28" s="252" t="str">
        <f>'Age-Level'!B28</f>
        <v>My Promise, My Faith (Year 2)</v>
      </c>
      <c r="K28" s="50" t="str">
        <f>IF('Age-Level'!G34="C","C","")</f>
        <v/>
      </c>
    </row>
    <row r="29" spans="1:11">
      <c r="A29" s="31" t="str">
        <f>'Fun Patches'!C21</f>
        <v>&lt;List Patch Here&gt;</v>
      </c>
      <c r="B29" s="50" t="str">
        <f>IF('Fun Patches'!G21="A","C","")</f>
        <v/>
      </c>
      <c r="D29" s="106" t="str">
        <f>'Journey Awards'!A14</f>
        <v>Between Earth and Sky</v>
      </c>
      <c r="F29" s="59"/>
      <c r="G29" s="34"/>
      <c r="J29" s="252" t="str">
        <f>'Age-Level'!C36</f>
        <v>Global Action Award</v>
      </c>
      <c r="K29" s="50" t="str">
        <f>IF('Age-Level'!G36="A","C","")</f>
        <v/>
      </c>
    </row>
    <row r="30" spans="1:11">
      <c r="A30" s="31" t="str">
        <f>'Fun Patches'!C22</f>
        <v>&lt;List Patch Here&gt;</v>
      </c>
      <c r="B30" s="50" t="str">
        <f>IF('Fun Patches'!G22="A","C","")</f>
        <v/>
      </c>
      <c r="D30" s="249"/>
      <c r="E30" s="373" t="str">
        <f>'Journey Awards'!C16</f>
        <v>The Blue Bucket Award</v>
      </c>
      <c r="F30" s="374"/>
      <c r="G30" s="50" t="str">
        <f>IF('Journey Awards'!G16="A","A","")</f>
        <v/>
      </c>
      <c r="J30" s="252" t="str">
        <f>'Age-Level'!C38</f>
        <v>Journey Summit Pin</v>
      </c>
      <c r="K30" s="50" t="str">
        <f>IF('Age-Level'!G38="C","C","")</f>
        <v/>
      </c>
    </row>
    <row r="31" spans="1:11">
      <c r="A31" s="31" t="str">
        <f>'Fun Patches'!C23</f>
        <v>&lt;List Patch Here&gt;</v>
      </c>
      <c r="B31" s="50" t="str">
        <f>IF('Fun Patches'!G23="A","C","")</f>
        <v/>
      </c>
      <c r="D31" s="249"/>
      <c r="E31" s="373" t="str">
        <f>'Journey Awards'!C17</f>
        <v>The Firefly Award</v>
      </c>
      <c r="F31" s="374"/>
      <c r="G31" s="50" t="str">
        <f>IF('Journey Awards'!G17="A","A","")</f>
        <v/>
      </c>
      <c r="J31" s="252" t="str">
        <f>'Age-Level'!B39</f>
        <v>Safety Award</v>
      </c>
      <c r="K31" s="50" t="str">
        <f>IF('Age-Level'!G43="C","C","")</f>
        <v/>
      </c>
    </row>
    <row r="32" spans="1:11">
      <c r="A32" s="31" t="str">
        <f>'Fun Patches'!C24</f>
        <v>&lt;List Patch Here&gt;</v>
      </c>
      <c r="B32" s="50" t="str">
        <f>IF('Fun Patches'!G24="A","C","")</f>
        <v/>
      </c>
      <c r="D32" s="249"/>
      <c r="E32" s="373" t="str">
        <f>'Journey Awards'!C18</f>
        <v>The Clover Award</v>
      </c>
      <c r="F32" s="374"/>
      <c r="G32" s="50" t="str">
        <f>IF('Journey Awards'!G18="A","A","")</f>
        <v/>
      </c>
    </row>
    <row r="33" spans="1:11">
      <c r="A33" s="31" t="str">
        <f>'Fun Patches'!C25</f>
        <v>&lt;List Patch Here&gt;</v>
      </c>
      <c r="B33" s="50" t="str">
        <f>IF('Fun Patches'!G25="A","C","")</f>
        <v/>
      </c>
      <c r="D33" s="106" t="str">
        <f>'Journey Awards'!A22</f>
        <v>5 Flowers, 4 Stories, 3 Cheers for Animals!</v>
      </c>
      <c r="F33" s="59"/>
      <c r="G33" s="34" t="str">
        <f>IF('Journey Awards'!G15="A","A","")</f>
        <v/>
      </c>
      <c r="J33" s="61" t="s">
        <v>110</v>
      </c>
    </row>
    <row r="34" spans="1:11">
      <c r="A34" s="31" t="str">
        <f>'Fun Patches'!C26</f>
        <v>&lt;List Patch Here&gt;</v>
      </c>
      <c r="B34" s="50" t="str">
        <f>IF('Fun Patches'!G26="A","C","")</f>
        <v/>
      </c>
      <c r="D34" s="249"/>
      <c r="E34" s="373" t="str">
        <f>'Journey Awards'!C24</f>
        <v>Birdbath Award</v>
      </c>
      <c r="F34" s="374"/>
      <c r="G34" s="50" t="str">
        <f>IF('Journey Awards'!G24="A","A","")</f>
        <v/>
      </c>
      <c r="J34" s="31" t="str">
        <f>'Fun Patches'!C35</f>
        <v>&lt;List Patch Here&gt;</v>
      </c>
      <c r="K34" s="50" t="str">
        <f>IF('Fun Patches'!G35="A","C","")</f>
        <v/>
      </c>
    </row>
    <row r="35" spans="1:11">
      <c r="A35" s="31" t="str">
        <f>'Fun Patches'!C27</f>
        <v>&lt;List Patch Here&gt;</v>
      </c>
      <c r="B35" s="50" t="str">
        <f>IF('Fun Patches'!G27="A","C","")</f>
        <v/>
      </c>
      <c r="D35" s="249"/>
      <c r="E35" s="373" t="str">
        <f>'Journey Awards'!C25</f>
        <v>Red Robin Award</v>
      </c>
      <c r="F35" s="374"/>
      <c r="G35" s="50" t="str">
        <f>IF('Journey Awards'!G25="A","A","")</f>
        <v/>
      </c>
      <c r="J35" s="31" t="str">
        <f>'Fun Patches'!C36</f>
        <v>&lt;List Patch Here&gt;</v>
      </c>
      <c r="K35" s="50" t="str">
        <f>IF('Fun Patches'!G36="A","C","")</f>
        <v/>
      </c>
    </row>
    <row r="36" spans="1:11">
      <c r="A36" s="251" t="str">
        <f>'Fun Patches'!C28</f>
        <v>&lt;List Patch Here&gt;</v>
      </c>
      <c r="B36" s="50" t="str">
        <f>IF('Fun Patches'!G28="A","C","")</f>
        <v/>
      </c>
      <c r="D36" s="249"/>
      <c r="E36" s="373" t="str">
        <f>'Journey Awards'!C26</f>
        <v>Tula Award</v>
      </c>
      <c r="F36" s="374"/>
      <c r="G36" s="50" t="str">
        <f>IF('Journey Awards'!G26="A","A","")</f>
        <v/>
      </c>
      <c r="J36" s="31" t="str">
        <f>'Fun Patches'!C37</f>
        <v>&lt;List Patch Here&gt;</v>
      </c>
      <c r="K36" s="50" t="str">
        <f>IF('Fun Patches'!G37="A","C","")</f>
        <v/>
      </c>
    </row>
    <row r="37" spans="1:11">
      <c r="A37" s="253" t="str">
        <f>'Fun Patches'!C29</f>
        <v>&lt;List Patch Here&gt;</v>
      </c>
      <c r="B37" s="50" t="str">
        <f>IF('Fun Patches'!G29="A","C","")</f>
        <v/>
      </c>
      <c r="J37" s="31" t="str">
        <f>'Fun Patches'!C38</f>
        <v>&lt;List Patch Here&gt;</v>
      </c>
      <c r="K37" s="50" t="str">
        <f>IF('Fun Patches'!G38="A","C","")</f>
        <v/>
      </c>
    </row>
    <row r="38" spans="1:11" ht="12.75" customHeight="1">
      <c r="A38" s="282"/>
      <c r="B38" s="212"/>
      <c r="C38" s="146"/>
      <c r="D38" s="371" t="s">
        <v>110</v>
      </c>
      <c r="E38" s="307"/>
      <c r="F38" s="307"/>
      <c r="J38" s="31" t="str">
        <f>'Fun Patches'!C39</f>
        <v>&lt;List Patch Here&gt;</v>
      </c>
      <c r="K38" s="50" t="str">
        <f>IF('Fun Patches'!G39="A","C","")</f>
        <v/>
      </c>
    </row>
    <row r="39" spans="1:11" ht="13.5" customHeight="1">
      <c r="A39" s="107"/>
      <c r="B39" s="146"/>
      <c r="C39" s="146"/>
      <c r="E39" s="378" t="str">
        <f>'Fun Patches'!C30</f>
        <v>&lt;List Patch Here&gt;</v>
      </c>
      <c r="F39" s="379"/>
      <c r="G39" s="50" t="str">
        <f>IF('Fun Patches'!G30="A","C","")</f>
        <v/>
      </c>
      <c r="J39" s="31" t="str">
        <f>'Fun Patches'!C40</f>
        <v>&lt;List Patch Here&gt;</v>
      </c>
      <c r="K39" s="50" t="str">
        <f>IF('Fun Patches'!G40="A","C","")</f>
        <v/>
      </c>
    </row>
    <row r="40" spans="1:11" ht="13.5" customHeight="1">
      <c r="A40" s="147" t="s">
        <v>125</v>
      </c>
      <c r="B40" s="145"/>
      <c r="C40" s="146"/>
      <c r="E40" s="378" t="str">
        <f>'Fun Patches'!C31</f>
        <v>&lt;List Patch Here&gt;</v>
      </c>
      <c r="F40" s="379"/>
      <c r="G40" s="50" t="str">
        <f>IF('Fun Patches'!G31="A","C","")</f>
        <v/>
      </c>
      <c r="J40" s="31" t="str">
        <f>'Fun Patches'!C41</f>
        <v>&lt;List Patch Here&gt;</v>
      </c>
      <c r="K40" s="50" t="str">
        <f>IF('Fun Patches'!G41="A","C","")</f>
        <v/>
      </c>
    </row>
    <row r="41" spans="1:11" ht="13.5" customHeight="1">
      <c r="A41" s="149" t="s">
        <v>126</v>
      </c>
      <c r="B41" s="143"/>
      <c r="C41" s="144"/>
      <c r="E41" s="378" t="str">
        <f>'Fun Patches'!C32</f>
        <v>&lt;List Patch Here&gt;</v>
      </c>
      <c r="F41" s="379"/>
      <c r="G41" s="50" t="str">
        <f>IF('Fun Patches'!G32="A","C","")</f>
        <v/>
      </c>
      <c r="J41" s="31" t="str">
        <f>'Fun Patches'!C42</f>
        <v>&lt;List Patch Here&gt;</v>
      </c>
      <c r="K41" s="50" t="str">
        <f>IF('Fun Patches'!G42="A","C","")</f>
        <v/>
      </c>
    </row>
    <row r="42" spans="1:11">
      <c r="A42" s="150" t="s">
        <v>128</v>
      </c>
      <c r="B42" s="144"/>
      <c r="C42" s="144"/>
      <c r="E42" s="378" t="str">
        <f>'Fun Patches'!C33</f>
        <v>&lt;List Patch Here&gt;</v>
      </c>
      <c r="F42" s="379"/>
      <c r="G42" s="50" t="str">
        <f>IF('Fun Patches'!G33="A","C","")</f>
        <v/>
      </c>
      <c r="J42" s="31" t="str">
        <f>'Fun Patches'!C43</f>
        <v>&lt;List Patch Here&gt;</v>
      </c>
      <c r="K42" s="50" t="str">
        <f>IF('Fun Patches'!G43="A","C","")</f>
        <v/>
      </c>
    </row>
    <row r="43" spans="1:11">
      <c r="A43" s="151" t="s">
        <v>127</v>
      </c>
      <c r="B43" s="144"/>
      <c r="C43" s="144"/>
      <c r="E43" s="378" t="str">
        <f>'Fun Patches'!C34</f>
        <v>&lt;List Patch Here&gt;</v>
      </c>
      <c r="F43" s="379"/>
      <c r="G43" s="50" t="str">
        <f>IF('Fun Patches'!G34="A","C","")</f>
        <v/>
      </c>
      <c r="J43" s="31" t="str">
        <f>'Fun Patches'!C44</f>
        <v>&lt;List Patch Here&gt;</v>
      </c>
      <c r="K43" s="50" t="str">
        <f>IF('Fun Patches'!G44="A","C","")</f>
        <v/>
      </c>
    </row>
    <row r="44" spans="1:11">
      <c r="A44" s="148"/>
    </row>
  </sheetData>
  <sheetProtection password="C45A" sheet="1" objects="1" scenarios="1" selectLockedCells="1" selectUnlockedCells="1"/>
  <mergeCells count="25">
    <mergeCell ref="E43:F43"/>
    <mergeCell ref="E36:F36"/>
    <mergeCell ref="D38:F38"/>
    <mergeCell ref="E39:F39"/>
    <mergeCell ref="E40:F40"/>
    <mergeCell ref="E41:F41"/>
    <mergeCell ref="E42:F42"/>
    <mergeCell ref="E35:F35"/>
    <mergeCell ref="D19:E19"/>
    <mergeCell ref="D20:E20"/>
    <mergeCell ref="D21:E21"/>
    <mergeCell ref="D23:G24"/>
    <mergeCell ref="E26:F26"/>
    <mergeCell ref="E27:F27"/>
    <mergeCell ref="E28:F28"/>
    <mergeCell ref="E30:F30"/>
    <mergeCell ref="E31:F31"/>
    <mergeCell ref="E32:F32"/>
    <mergeCell ref="E34:F34"/>
    <mergeCell ref="D18:E18"/>
    <mergeCell ref="A1:B1"/>
    <mergeCell ref="D1:G1"/>
    <mergeCell ref="I1:K2"/>
    <mergeCell ref="I13:K14"/>
    <mergeCell ref="D16:G17"/>
  </mergeCells>
  <pageMargins left="0.75" right="0.75" top="1" bottom="1" header="0.5" footer="0.5"/>
  <pageSetup scale="83" orientation="landscape" horizontalDpi="300" verticalDpi="300" r:id="rId1"/>
  <headerFooter alignWithMargins="0">
    <oddHeader>&amp;C&amp;"Arial,Bold"&amp;12DaisyTrax
&amp;10&amp;D</oddHead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44"/>
  <sheetViews>
    <sheetView showGridLines="0" zoomScaleNormal="100" workbookViewId="0">
      <selection activeCell="A2" sqref="A2"/>
    </sheetView>
  </sheetViews>
  <sheetFormatPr defaultRowHeight="12.75"/>
  <cols>
    <col min="1" max="1" width="32.7109375" bestFit="1" customWidth="1"/>
    <col min="2" max="2" width="3.140625" customWidth="1"/>
    <col min="3" max="3" width="3.7109375" customWidth="1"/>
    <col min="4" max="4" width="4" bestFit="1" customWidth="1"/>
    <col min="5" max="5" width="8.85546875" bestFit="1" customWidth="1"/>
    <col min="6" max="6" width="29.42578125" bestFit="1" customWidth="1"/>
    <col min="7" max="7" width="3.140625" customWidth="1"/>
    <col min="8" max="8" width="3.7109375" customWidth="1"/>
    <col min="9" max="9" width="2.7109375" bestFit="1" customWidth="1"/>
    <col min="10" max="10" width="34.7109375" bestFit="1" customWidth="1"/>
    <col min="11" max="11" width="3.140625" customWidth="1"/>
  </cols>
  <sheetData>
    <row r="1" spans="1:11" ht="20.25">
      <c r="A1" s="375" t="str">
        <f ca="1">MID(CELL("filename",A1),FIND(IF(ISERROR(FIND("]",CELL("filename",A1))),"$","]"),CELL("filename",A1))+1,256)</f>
        <v>Daisy 5</v>
      </c>
      <c r="B1" s="375"/>
      <c r="D1" s="372" t="s">
        <v>44</v>
      </c>
      <c r="E1" s="372"/>
      <c r="F1" s="372"/>
      <c r="G1" s="372"/>
      <c r="I1" s="372" t="s">
        <v>65</v>
      </c>
      <c r="J1" s="372"/>
      <c r="K1" s="372"/>
    </row>
    <row r="2" spans="1:11">
      <c r="D2" s="61" t="s">
        <v>43</v>
      </c>
      <c r="I2" s="372"/>
      <c r="J2" s="372"/>
      <c r="K2" s="372"/>
    </row>
    <row r="3" spans="1:11">
      <c r="A3" s="61" t="s">
        <v>64</v>
      </c>
      <c r="E3" s="31" t="str">
        <f>Petals!B6</f>
        <v>Center</v>
      </c>
      <c r="F3" s="31" t="str">
        <f>Petals!C6</f>
        <v>Promise Center</v>
      </c>
      <c r="G3" s="50" t="str">
        <f>IF(Petals!H6="A","A","")</f>
        <v/>
      </c>
      <c r="I3" s="215" t="str">
        <f>Bridging!B6</f>
        <v>Pass It On</v>
      </c>
      <c r="J3" s="215"/>
      <c r="K3" s="215"/>
    </row>
    <row r="4" spans="1:11">
      <c r="A4" s="66" t="s">
        <v>44</v>
      </c>
      <c r="B4" s="48" t="str">
        <f>IF(Petals!H18="C","C",IF(Petals!H18="P","P",""))</f>
        <v/>
      </c>
      <c r="D4" s="61" t="s">
        <v>44</v>
      </c>
      <c r="G4" s="34"/>
      <c r="I4" s="249">
        <v>1</v>
      </c>
      <c r="J4" s="252" t="str">
        <f>Bridging!C7</f>
        <v>Teach younger girls the GS Promise</v>
      </c>
      <c r="K4" s="50" t="str">
        <f>IF(Bridging!H7="A","A","")</f>
        <v/>
      </c>
    </row>
    <row r="5" spans="1:11">
      <c r="A5" s="211" t="s">
        <v>151</v>
      </c>
      <c r="B5" s="213">
        <f>INT(COUNTIF(G18:G21,"A"))</f>
        <v>0</v>
      </c>
      <c r="E5" s="31" t="str">
        <f>Petals!B8</f>
        <v>Lupe</v>
      </c>
      <c r="F5" s="31" t="str">
        <f>Petals!C8</f>
        <v>Honest and fair</v>
      </c>
      <c r="G5" s="50" t="str">
        <f>IF(Petals!H8="A","A","")</f>
        <v/>
      </c>
      <c r="I5" s="249">
        <v>2</v>
      </c>
      <c r="J5" s="252" t="str">
        <f>Bridging!C8</f>
        <v>Tell younger girls about the Flower</v>
      </c>
      <c r="K5" s="50" t="str">
        <f>IF(Bridging!H8="A","A","")</f>
        <v/>
      </c>
    </row>
    <row r="6" spans="1:11">
      <c r="A6" s="67" t="s">
        <v>62</v>
      </c>
      <c r="B6" s="54"/>
      <c r="E6" s="31" t="str">
        <f>Petals!B9</f>
        <v>Sunny</v>
      </c>
      <c r="F6" s="31" t="str">
        <f>Petals!C9</f>
        <v>Friendly and helpful</v>
      </c>
      <c r="G6" s="50" t="str">
        <f>IF(Petals!H9="A","A","")</f>
        <v/>
      </c>
      <c r="I6" s="249">
        <v>3</v>
      </c>
      <c r="J6" s="252" t="str">
        <f>Bridging!C9</f>
        <v>Play a game together!</v>
      </c>
      <c r="K6" s="50" t="str">
        <f>IF(Bridging!H9="A","A","")</f>
        <v/>
      </c>
    </row>
    <row r="7" spans="1:11">
      <c r="A7" s="210" t="str">
        <f>'Journey Awards'!A6</f>
        <v>Welcome to the Daisy Flower Garden</v>
      </c>
      <c r="B7" s="48" t="str">
        <f>IF('Journey Awards'!H11="C","C",IF('Journey Awards'!H11="P","P",""))</f>
        <v/>
      </c>
      <c r="E7" s="31" t="str">
        <f>Petals!B10</f>
        <v>Zinni</v>
      </c>
      <c r="F7" s="31" t="str">
        <f>Petals!C10</f>
        <v>Considerate and caring</v>
      </c>
      <c r="G7" s="50" t="str">
        <f>IF(Petals!H10="A","A","")</f>
        <v/>
      </c>
      <c r="I7" s="250" t="str">
        <f>Bridging!B11</f>
        <v>Look Ahead</v>
      </c>
      <c r="J7" s="59"/>
      <c r="K7" s="34"/>
    </row>
    <row r="8" spans="1:11">
      <c r="A8" s="210" t="str">
        <f>'Journey Awards'!A14</f>
        <v>Between Earth and Sky</v>
      </c>
      <c r="B8" s="48" t="str">
        <f>IF('Journey Awards'!H19="C","C",IF('Journey Awards'!H19="P","P",""))</f>
        <v/>
      </c>
      <c r="E8" s="31" t="str">
        <f>Petals!B11</f>
        <v>Tula</v>
      </c>
      <c r="F8" s="31" t="str">
        <f>Petals!C11</f>
        <v>Courageous and strong</v>
      </c>
      <c r="G8" s="50" t="str">
        <f>IF(Petals!H11="A","A","")</f>
        <v/>
      </c>
      <c r="I8" s="249">
        <v>1</v>
      </c>
      <c r="J8" s="252" t="str">
        <f>Bridging!C12</f>
        <v>Say the Girl Scout Promise together.</v>
      </c>
      <c r="K8" s="50" t="str">
        <f>IF(Bridging!H12="A","A","")</f>
        <v/>
      </c>
    </row>
    <row r="9" spans="1:11">
      <c r="A9" s="210" t="str">
        <f>'Journey Awards'!A22</f>
        <v>5 Flowers, 4 Stories, 3 Cheers for Animals!</v>
      </c>
      <c r="B9" s="48" t="str">
        <f>IF('Journey Awards'!H27="C","C",IF('Journey Awards'!H27="P","P",""))</f>
        <v/>
      </c>
      <c r="E9" s="31" t="str">
        <f>Petals!B12</f>
        <v>Mari</v>
      </c>
      <c r="F9" s="31" t="str">
        <f>Petals!C12</f>
        <v>Responsible for what I say and do</v>
      </c>
      <c r="G9" s="50" t="str">
        <f>IF(Petals!H12="A","A","")</f>
        <v/>
      </c>
      <c r="I9" s="249">
        <v>2</v>
      </c>
      <c r="J9" s="252" t="str">
        <f>Bridging!C13</f>
        <v>Ask the Brownies to teach you</v>
      </c>
      <c r="K9" s="50" t="str">
        <f>IF(Bridging!H13="A","A","")</f>
        <v/>
      </c>
    </row>
    <row r="10" spans="1:11">
      <c r="A10" s="94" t="s">
        <v>61</v>
      </c>
      <c r="B10" s="48" t="str">
        <f>IF(Bridging!H18="C","C",IF(Bridging!H18="P","P",""))</f>
        <v/>
      </c>
      <c r="E10" s="31" t="str">
        <f>Petals!B13</f>
        <v>Gloria</v>
      </c>
      <c r="F10" s="31" t="str">
        <f>Petals!C13</f>
        <v>Respect for myself &amp; others</v>
      </c>
      <c r="G10" s="50" t="str">
        <f>IF(Petals!H13="A","A","")</f>
        <v/>
      </c>
      <c r="I10" s="249">
        <v>4</v>
      </c>
      <c r="J10" s="252" t="str">
        <f>Bridging!C14</f>
        <v>Ask the Brownies to show you</v>
      </c>
      <c r="K10" s="50" t="str">
        <f>IF(Bridging!H14="A","A","")</f>
        <v/>
      </c>
    </row>
    <row r="11" spans="1:11">
      <c r="A11" s="250"/>
      <c r="B11" s="103"/>
      <c r="E11" s="31" t="str">
        <f>Petals!B14</f>
        <v>Gerri</v>
      </c>
      <c r="F11" s="31" t="str">
        <f>Petals!C14</f>
        <v>Respect authority</v>
      </c>
      <c r="G11" s="50" t="str">
        <f>IF(Petals!H14="A","A","")</f>
        <v/>
      </c>
      <c r="I11" s="232" t="str">
        <f>Bridging!C16</f>
        <v>Plan a Ceremony</v>
      </c>
      <c r="J11" s="59"/>
      <c r="K11" s="50" t="str">
        <f>IF(Bridging!H16="A","A","")</f>
        <v/>
      </c>
    </row>
    <row r="12" spans="1:11">
      <c r="A12" s="61" t="s">
        <v>108</v>
      </c>
      <c r="E12" s="31" t="str">
        <f>Petals!B15</f>
        <v>Clover</v>
      </c>
      <c r="F12" s="31" t="str">
        <f>Petals!C15</f>
        <v>Use resources wisely</v>
      </c>
      <c r="G12" s="50" t="str">
        <f>IF(Petals!H15="A","A","")</f>
        <v/>
      </c>
    </row>
    <row r="13" spans="1:11">
      <c r="A13" s="31" t="str">
        <f>'Fun Patches'!C5</f>
        <v>&lt;List Patch Here&gt;</v>
      </c>
      <c r="B13" s="50" t="str">
        <f>IF('Fun Patches'!H5="A","C","")</f>
        <v/>
      </c>
      <c r="E13" s="31" t="str">
        <f>Petals!B16</f>
        <v>Rosie</v>
      </c>
      <c r="F13" s="31" t="str">
        <f>Petals!C16</f>
        <v>Make the world a better place</v>
      </c>
      <c r="G13" s="50" t="str">
        <f>IF(Petals!H16="A","A","")</f>
        <v/>
      </c>
      <c r="I13" s="372" t="s">
        <v>71</v>
      </c>
      <c r="J13" s="372"/>
      <c r="K13" s="372"/>
    </row>
    <row r="14" spans="1:11">
      <c r="A14" s="31" t="str">
        <f>'Fun Patches'!C6</f>
        <v>&lt;List Patch Here&gt;</v>
      </c>
      <c r="B14" s="50" t="str">
        <f>IF('Fun Patches'!H6="A","C","")</f>
        <v/>
      </c>
      <c r="E14" s="31" t="str">
        <f>Petals!B17</f>
        <v>Vi</v>
      </c>
      <c r="F14" s="31" t="str">
        <f>Petals!C17</f>
        <v>Be a sister to every Girl Scout</v>
      </c>
      <c r="G14" s="50" t="str">
        <f>IF(Petals!H17="A","A","")</f>
        <v/>
      </c>
      <c r="I14" s="372"/>
      <c r="J14" s="372"/>
      <c r="K14" s="372"/>
    </row>
    <row r="15" spans="1:11">
      <c r="A15" s="31" t="str">
        <f>'Fun Patches'!C7</f>
        <v>&lt;List Patch Here&gt;</v>
      </c>
      <c r="B15" s="50" t="str">
        <f>IF('Fun Patches'!H7="A","C","")</f>
        <v/>
      </c>
      <c r="E15" s="73"/>
      <c r="F15" s="73"/>
      <c r="G15" s="212"/>
      <c r="I15" s="249"/>
      <c r="J15" s="252" t="str">
        <f>'Age-Level'!C6</f>
        <v>Cookie Rally (Year 1)</v>
      </c>
      <c r="K15" s="50" t="str">
        <f>IF('Age-Level'!H6="A","C","")</f>
        <v/>
      </c>
    </row>
    <row r="16" spans="1:11">
      <c r="A16" s="31" t="str">
        <f>'Fun Patches'!C8</f>
        <v>&lt;List Patch Here&gt;</v>
      </c>
      <c r="B16" s="50" t="str">
        <f>IF('Fun Patches'!H8="A","C","")</f>
        <v/>
      </c>
      <c r="D16" s="372" t="s">
        <v>151</v>
      </c>
      <c r="E16" s="307"/>
      <c r="F16" s="307"/>
      <c r="G16" s="307"/>
      <c r="I16" s="249"/>
      <c r="J16" s="252" t="str">
        <f>'Age-Level'!C7</f>
        <v>Cookie Sales (Year 1)</v>
      </c>
      <c r="K16" s="50" t="str">
        <f>IF('Age-Level'!H7="A","C","")</f>
        <v/>
      </c>
    </row>
    <row r="17" spans="1:11">
      <c r="A17" s="31" t="str">
        <f>'Fun Patches'!C9</f>
        <v>&lt;List Patch Here&gt;</v>
      </c>
      <c r="B17" s="50" t="str">
        <f>IF('Fun Patches'!H9="A","C","")</f>
        <v/>
      </c>
      <c r="D17" s="307"/>
      <c r="E17" s="307"/>
      <c r="F17" s="307"/>
      <c r="G17" s="307"/>
      <c r="I17" s="51"/>
      <c r="J17" s="252" t="str">
        <f>'Age-Level'!C8</f>
        <v>Cookie Pin (Year 1)</v>
      </c>
      <c r="K17" s="50" t="str">
        <f>IF('Age-Level'!H8="A","C","")</f>
        <v/>
      </c>
    </row>
    <row r="18" spans="1:11">
      <c r="A18" s="31" t="str">
        <f>'Fun Patches'!C10</f>
        <v>&lt;List Patch Here&gt;</v>
      </c>
      <c r="B18" s="50" t="str">
        <f>IF('Fun Patches'!H10="A","C","")</f>
        <v/>
      </c>
      <c r="D18" s="376" t="str">
        <f>Petals!B22</f>
        <v>Finance</v>
      </c>
      <c r="E18" s="377"/>
      <c r="F18" s="204" t="str">
        <f>Petals!B20</f>
        <v>Money Counts</v>
      </c>
      <c r="G18" s="50" t="str">
        <f>IF(Petals!H23="C","A","")</f>
        <v/>
      </c>
      <c r="I18" s="51"/>
      <c r="J18" s="252" t="str">
        <f>'Age-Level'!C9</f>
        <v>Cookie Rally (Year 2)</v>
      </c>
      <c r="K18" s="50" t="str">
        <f>IF('Age-Level'!H9="A","C","")</f>
        <v/>
      </c>
    </row>
    <row r="19" spans="1:11">
      <c r="A19" s="31" t="str">
        <f>'Fun Patches'!C11</f>
        <v>&lt;List Patch Here&gt;</v>
      </c>
      <c r="B19" s="50" t="str">
        <f>IF('Fun Patches'!H11="A","C","")</f>
        <v/>
      </c>
      <c r="D19" s="376" t="str">
        <f>Petals!B27</f>
        <v>Finance</v>
      </c>
      <c r="E19" s="377"/>
      <c r="F19" s="204" t="str">
        <f>Petals!B25</f>
        <v>Making Choices</v>
      </c>
      <c r="G19" s="50" t="str">
        <f>IF(Petals!H28="C","A","")</f>
        <v/>
      </c>
      <c r="I19" s="51"/>
      <c r="J19" s="252" t="str">
        <f>'Age-Level'!C10</f>
        <v>Cookie Sales (Year 2)</v>
      </c>
      <c r="K19" s="50" t="str">
        <f>IF('Age-Level'!H10="A","C","")</f>
        <v/>
      </c>
    </row>
    <row r="20" spans="1:11">
      <c r="A20" s="31" t="str">
        <f>'Fun Patches'!C12</f>
        <v>&lt;List Patch Here&gt;</v>
      </c>
      <c r="B20" s="50" t="str">
        <f>IF('Fun Patches'!H12="A","C","")</f>
        <v/>
      </c>
      <c r="D20" s="376" t="str">
        <f>Petals!B32</f>
        <v>Cookie</v>
      </c>
      <c r="E20" s="377"/>
      <c r="F20" s="204" t="str">
        <f>Petals!B30</f>
        <v>Count It Up</v>
      </c>
      <c r="G20" s="50" t="str">
        <f>IF(Petals!H33="C","A","")</f>
        <v/>
      </c>
      <c r="I20" s="52"/>
      <c r="J20" s="252" t="str">
        <f>'Age-Level'!C11</f>
        <v>Cookie Pin (Year 2)</v>
      </c>
      <c r="K20" s="50" t="str">
        <f>IF('Age-Level'!H11="A","C","")</f>
        <v/>
      </c>
    </row>
    <row r="21" spans="1:11">
      <c r="A21" s="31" t="str">
        <f>'Fun Patches'!C13</f>
        <v>&lt;List Patch Here&gt;</v>
      </c>
      <c r="B21" s="50" t="str">
        <f>IF('Fun Patches'!H13="A","C","")</f>
        <v/>
      </c>
      <c r="D21" s="376" t="str">
        <f>Petals!B37</f>
        <v>Cookie</v>
      </c>
      <c r="E21" s="377"/>
      <c r="F21" s="204" t="str">
        <f>Petals!B35</f>
        <v>Talk It Up</v>
      </c>
      <c r="G21" s="50" t="str">
        <f>IF(Petals!H38="C","A","")</f>
        <v/>
      </c>
      <c r="I21" s="53"/>
      <c r="J21" s="252" t="str">
        <f>'Age-Level'!C13</f>
        <v>Fall Sales (Year 1)</v>
      </c>
      <c r="K21" s="50" t="str">
        <f>IF('Age-Level'!H13="A","C","")</f>
        <v/>
      </c>
    </row>
    <row r="22" spans="1:11">
      <c r="A22" s="31" t="str">
        <f>'Fun Patches'!C14</f>
        <v>&lt;List Patch Here&gt;</v>
      </c>
      <c r="B22" s="50" t="str">
        <f>IF('Fun Patches'!H14="A","C","")</f>
        <v/>
      </c>
      <c r="I22" s="26"/>
      <c r="J22" s="252" t="str">
        <f>'Age-Level'!C14</f>
        <v>Fall Sales (Year 2)</v>
      </c>
      <c r="K22" s="50" t="str">
        <f>IF('Age-Level'!H14="A","C","")</f>
        <v/>
      </c>
    </row>
    <row r="23" spans="1:11">
      <c r="A23" s="31" t="str">
        <f>'Fun Patches'!C15</f>
        <v>&lt;List Patch Here&gt;</v>
      </c>
      <c r="B23" s="50" t="str">
        <f>IF('Fun Patches'!H15="A","C","")</f>
        <v/>
      </c>
      <c r="D23" s="372" t="s">
        <v>62</v>
      </c>
      <c r="E23" s="372"/>
      <c r="F23" s="372"/>
      <c r="G23" s="372"/>
      <c r="J23" s="252" t="str">
        <f>'Age-Level'!C16</f>
        <v>Thinking Day (Year 1)</v>
      </c>
      <c r="K23" s="50" t="str">
        <f>IF('Age-Level'!H16="A","C","")</f>
        <v/>
      </c>
    </row>
    <row r="24" spans="1:11">
      <c r="A24" s="31" t="str">
        <f>'Fun Patches'!C16</f>
        <v>&lt;List Patch Here&gt;</v>
      </c>
      <c r="B24" s="50" t="str">
        <f>IF('Fun Patches'!H16="A","C","")</f>
        <v/>
      </c>
      <c r="D24" s="372"/>
      <c r="E24" s="372"/>
      <c r="F24" s="372"/>
      <c r="G24" s="372"/>
      <c r="J24" s="252" t="str">
        <f>'Age-Level'!C17</f>
        <v>Thinking Day (Year 2)</v>
      </c>
      <c r="K24" s="50" t="str">
        <f>IF('Age-Level'!H17="A","C","")</f>
        <v/>
      </c>
    </row>
    <row r="25" spans="1:11">
      <c r="A25" s="31" t="str">
        <f>'Fun Patches'!C17</f>
        <v>&lt;List Patch Here&gt;</v>
      </c>
      <c r="B25" s="50" t="str">
        <f>IF('Fun Patches'!H17="A","C","")</f>
        <v/>
      </c>
      <c r="D25" s="250" t="str">
        <f>'Journey Awards'!A6</f>
        <v>Welcome to the Daisy Flower Garden</v>
      </c>
      <c r="F25" s="57"/>
      <c r="G25" s="248"/>
      <c r="J25" s="252" t="str">
        <f>'Age-Level'!C19</f>
        <v>Investiture</v>
      </c>
      <c r="K25" s="50" t="str">
        <f>IF('Age-Level'!H19="A","C","")</f>
        <v/>
      </c>
    </row>
    <row r="26" spans="1:11">
      <c r="A26" s="31" t="str">
        <f>'Fun Patches'!C18</f>
        <v>&lt;List Patch Here&gt;</v>
      </c>
      <c r="B26" s="50" t="str">
        <f>IF('Fun Patches'!H18="A","C","")</f>
        <v/>
      </c>
      <c r="D26" s="249"/>
      <c r="E26" s="373" t="s">
        <v>66</v>
      </c>
      <c r="F26" s="374"/>
      <c r="G26" s="50" t="str">
        <f>IF('Journey Awards'!H8="A","A","")</f>
        <v/>
      </c>
      <c r="J26" s="252" t="str">
        <f>'Age-Level'!C20</f>
        <v>Rededication (1st year)</v>
      </c>
      <c r="K26" s="50" t="str">
        <f>IF('Age-Level'!H20="A","C","")</f>
        <v/>
      </c>
    </row>
    <row r="27" spans="1:11">
      <c r="A27" s="31" t="str">
        <f>'Fun Patches'!C19</f>
        <v>&lt;List Patch Here&gt;</v>
      </c>
      <c r="B27" s="50" t="str">
        <f>IF('Fun Patches'!H19="A","C","")</f>
        <v/>
      </c>
      <c r="D27" s="249"/>
      <c r="E27" s="373" t="s">
        <v>67</v>
      </c>
      <c r="F27" s="374"/>
      <c r="G27" s="50" t="str">
        <f>IF('Journey Awards'!H9="A","A","")</f>
        <v/>
      </c>
      <c r="J27" s="252" t="str">
        <f>'Age-Level'!B21</f>
        <v>My Promise, My Faith (Year 1)</v>
      </c>
      <c r="K27" s="50" t="str">
        <f>IF('Age-Level'!H27="C","C","")</f>
        <v/>
      </c>
    </row>
    <row r="28" spans="1:11">
      <c r="A28" s="31" t="str">
        <f>'Fun Patches'!C20</f>
        <v>&lt;List Patch Here&gt;</v>
      </c>
      <c r="B28" s="50" t="str">
        <f>IF('Fun Patches'!H20="A","C","")</f>
        <v/>
      </c>
      <c r="D28" s="249"/>
      <c r="E28" s="373" t="s">
        <v>68</v>
      </c>
      <c r="F28" s="374"/>
      <c r="G28" s="50" t="str">
        <f>IF('Journey Awards'!H10="A","A","")</f>
        <v/>
      </c>
      <c r="J28" s="252" t="str">
        <f>'Age-Level'!B28</f>
        <v>My Promise, My Faith (Year 2)</v>
      </c>
      <c r="K28" s="50" t="str">
        <f>IF('Age-Level'!H34="C","C","")</f>
        <v/>
      </c>
    </row>
    <row r="29" spans="1:11">
      <c r="A29" s="31" t="str">
        <f>'Fun Patches'!C21</f>
        <v>&lt;List Patch Here&gt;</v>
      </c>
      <c r="B29" s="50" t="str">
        <f>IF('Fun Patches'!H21="A","C","")</f>
        <v/>
      </c>
      <c r="D29" s="106" t="str">
        <f>'Journey Awards'!A14</f>
        <v>Between Earth and Sky</v>
      </c>
      <c r="F29" s="59"/>
      <c r="G29" s="34"/>
      <c r="J29" s="252" t="str">
        <f>'Age-Level'!C36</f>
        <v>Global Action Award</v>
      </c>
      <c r="K29" s="50" t="str">
        <f>IF('Age-Level'!H36="A","C","")</f>
        <v/>
      </c>
    </row>
    <row r="30" spans="1:11">
      <c r="A30" s="31" t="str">
        <f>'Fun Patches'!C22</f>
        <v>&lt;List Patch Here&gt;</v>
      </c>
      <c r="B30" s="50" t="str">
        <f>IF('Fun Patches'!H22="A","C","")</f>
        <v/>
      </c>
      <c r="D30" s="249"/>
      <c r="E30" s="373" t="str">
        <f>'Journey Awards'!C16</f>
        <v>The Blue Bucket Award</v>
      </c>
      <c r="F30" s="374"/>
      <c r="G30" s="50" t="str">
        <f>IF('Journey Awards'!H16="A","A","")</f>
        <v/>
      </c>
      <c r="J30" s="252" t="str">
        <f>'Age-Level'!C38</f>
        <v>Journey Summit Pin</v>
      </c>
      <c r="K30" s="50" t="str">
        <f>IF('Age-Level'!H38="C","C","")</f>
        <v/>
      </c>
    </row>
    <row r="31" spans="1:11">
      <c r="A31" s="31" t="str">
        <f>'Fun Patches'!C23</f>
        <v>&lt;List Patch Here&gt;</v>
      </c>
      <c r="B31" s="50" t="str">
        <f>IF('Fun Patches'!H23="A","C","")</f>
        <v/>
      </c>
      <c r="D31" s="249"/>
      <c r="E31" s="373" t="str">
        <f>'Journey Awards'!C17</f>
        <v>The Firefly Award</v>
      </c>
      <c r="F31" s="374"/>
      <c r="G31" s="50" t="str">
        <f>IF('Journey Awards'!H17="A","A","")</f>
        <v/>
      </c>
      <c r="J31" s="252" t="str">
        <f>'Age-Level'!B39</f>
        <v>Safety Award</v>
      </c>
      <c r="K31" s="50" t="str">
        <f>IF('Age-Level'!H43="C","C","")</f>
        <v/>
      </c>
    </row>
    <row r="32" spans="1:11">
      <c r="A32" s="31" t="str">
        <f>'Fun Patches'!C24</f>
        <v>&lt;List Patch Here&gt;</v>
      </c>
      <c r="B32" s="50" t="str">
        <f>IF('Fun Patches'!H24="A","C","")</f>
        <v/>
      </c>
      <c r="D32" s="249"/>
      <c r="E32" s="373" t="str">
        <f>'Journey Awards'!C18</f>
        <v>The Clover Award</v>
      </c>
      <c r="F32" s="374"/>
      <c r="G32" s="50" t="str">
        <f>IF('Journey Awards'!H18="A","A","")</f>
        <v/>
      </c>
    </row>
    <row r="33" spans="1:11">
      <c r="A33" s="31" t="str">
        <f>'Fun Patches'!C25</f>
        <v>&lt;List Patch Here&gt;</v>
      </c>
      <c r="B33" s="50" t="str">
        <f>IF('Fun Patches'!H25="A","C","")</f>
        <v/>
      </c>
      <c r="D33" s="106" t="str">
        <f>'Journey Awards'!A22</f>
        <v>5 Flowers, 4 Stories, 3 Cheers for Animals!</v>
      </c>
      <c r="F33" s="59"/>
      <c r="G33" s="34" t="str">
        <f>IF('Journey Awards'!H15="A","A","")</f>
        <v/>
      </c>
      <c r="J33" s="61" t="s">
        <v>110</v>
      </c>
    </row>
    <row r="34" spans="1:11">
      <c r="A34" s="31" t="str">
        <f>'Fun Patches'!C26</f>
        <v>&lt;List Patch Here&gt;</v>
      </c>
      <c r="B34" s="50" t="str">
        <f>IF('Fun Patches'!H26="A","C","")</f>
        <v/>
      </c>
      <c r="D34" s="249"/>
      <c r="E34" s="373" t="str">
        <f>'Journey Awards'!C24</f>
        <v>Birdbath Award</v>
      </c>
      <c r="F34" s="374"/>
      <c r="G34" s="50" t="str">
        <f>IF('Journey Awards'!H24="A","A","")</f>
        <v/>
      </c>
      <c r="J34" s="31" t="str">
        <f>'Fun Patches'!C35</f>
        <v>&lt;List Patch Here&gt;</v>
      </c>
      <c r="K34" s="50" t="str">
        <f>IF('Fun Patches'!H35="A","C","")</f>
        <v/>
      </c>
    </row>
    <row r="35" spans="1:11">
      <c r="A35" s="31" t="str">
        <f>'Fun Patches'!C27</f>
        <v>&lt;List Patch Here&gt;</v>
      </c>
      <c r="B35" s="50" t="str">
        <f>IF('Fun Patches'!H27="A","C","")</f>
        <v/>
      </c>
      <c r="D35" s="249"/>
      <c r="E35" s="373" t="str">
        <f>'Journey Awards'!C25</f>
        <v>Red Robin Award</v>
      </c>
      <c r="F35" s="374"/>
      <c r="G35" s="50" t="str">
        <f>IF('Journey Awards'!H25="A","A","")</f>
        <v/>
      </c>
      <c r="J35" s="31" t="str">
        <f>'Fun Patches'!C36</f>
        <v>&lt;List Patch Here&gt;</v>
      </c>
      <c r="K35" s="50" t="str">
        <f>IF('Fun Patches'!H36="A","C","")</f>
        <v/>
      </c>
    </row>
    <row r="36" spans="1:11">
      <c r="A36" s="251" t="str">
        <f>'Fun Patches'!C28</f>
        <v>&lt;List Patch Here&gt;</v>
      </c>
      <c r="B36" s="50" t="str">
        <f>IF('Fun Patches'!H28="A","C","")</f>
        <v/>
      </c>
      <c r="D36" s="249"/>
      <c r="E36" s="373" t="str">
        <f>'Journey Awards'!C26</f>
        <v>Tula Award</v>
      </c>
      <c r="F36" s="374"/>
      <c r="G36" s="50" t="str">
        <f>IF('Journey Awards'!H26="A","A","")</f>
        <v/>
      </c>
      <c r="J36" s="31" t="str">
        <f>'Fun Patches'!C37</f>
        <v>&lt;List Patch Here&gt;</v>
      </c>
      <c r="K36" s="50" t="str">
        <f>IF('Fun Patches'!H37="A","C","")</f>
        <v/>
      </c>
    </row>
    <row r="37" spans="1:11">
      <c r="A37" s="253" t="str">
        <f>'Fun Patches'!C29</f>
        <v>&lt;List Patch Here&gt;</v>
      </c>
      <c r="B37" s="50" t="str">
        <f>IF('Fun Patches'!H29="A","C","")</f>
        <v/>
      </c>
      <c r="J37" s="31" t="str">
        <f>'Fun Patches'!C38</f>
        <v>&lt;List Patch Here&gt;</v>
      </c>
      <c r="K37" s="50" t="str">
        <f>IF('Fun Patches'!H38="A","C","")</f>
        <v/>
      </c>
    </row>
    <row r="38" spans="1:11" ht="12.75" customHeight="1">
      <c r="A38" s="282"/>
      <c r="B38" s="212"/>
      <c r="C38" s="146"/>
      <c r="D38" s="371" t="s">
        <v>110</v>
      </c>
      <c r="E38" s="307"/>
      <c r="F38" s="307"/>
      <c r="J38" s="31" t="str">
        <f>'Fun Patches'!C39</f>
        <v>&lt;List Patch Here&gt;</v>
      </c>
      <c r="K38" s="50" t="str">
        <f>IF('Fun Patches'!H39="A","C","")</f>
        <v/>
      </c>
    </row>
    <row r="39" spans="1:11" ht="13.5" customHeight="1">
      <c r="A39" s="107"/>
      <c r="B39" s="146"/>
      <c r="C39" s="146"/>
      <c r="E39" s="378" t="str">
        <f>'Fun Patches'!C30</f>
        <v>&lt;List Patch Here&gt;</v>
      </c>
      <c r="F39" s="379"/>
      <c r="G39" s="50" t="str">
        <f>IF('Fun Patches'!H30="A","C","")</f>
        <v/>
      </c>
      <c r="J39" s="31" t="str">
        <f>'Fun Patches'!C40</f>
        <v>&lt;List Patch Here&gt;</v>
      </c>
      <c r="K39" s="50" t="str">
        <f>IF('Fun Patches'!H40="A","C","")</f>
        <v/>
      </c>
    </row>
    <row r="40" spans="1:11" ht="13.5" customHeight="1">
      <c r="A40" s="147" t="s">
        <v>125</v>
      </c>
      <c r="B40" s="145"/>
      <c r="C40" s="146"/>
      <c r="E40" s="378" t="str">
        <f>'Fun Patches'!C31</f>
        <v>&lt;List Patch Here&gt;</v>
      </c>
      <c r="F40" s="379"/>
      <c r="G40" s="50" t="str">
        <f>IF('Fun Patches'!H31="A","C","")</f>
        <v/>
      </c>
      <c r="J40" s="31" t="str">
        <f>'Fun Patches'!C41</f>
        <v>&lt;List Patch Here&gt;</v>
      </c>
      <c r="K40" s="50" t="str">
        <f>IF('Fun Patches'!H41="A","C","")</f>
        <v/>
      </c>
    </row>
    <row r="41" spans="1:11" ht="13.5" customHeight="1">
      <c r="A41" s="149" t="s">
        <v>126</v>
      </c>
      <c r="B41" s="143"/>
      <c r="C41" s="144"/>
      <c r="E41" s="378" t="str">
        <f>'Fun Patches'!C32</f>
        <v>&lt;List Patch Here&gt;</v>
      </c>
      <c r="F41" s="379"/>
      <c r="G41" s="50" t="str">
        <f>IF('Fun Patches'!H32="A","C","")</f>
        <v/>
      </c>
      <c r="J41" s="31" t="str">
        <f>'Fun Patches'!C42</f>
        <v>&lt;List Patch Here&gt;</v>
      </c>
      <c r="K41" s="50" t="str">
        <f>IF('Fun Patches'!H42="A","C","")</f>
        <v/>
      </c>
    </row>
    <row r="42" spans="1:11">
      <c r="A42" s="150" t="s">
        <v>128</v>
      </c>
      <c r="B42" s="144"/>
      <c r="C42" s="144"/>
      <c r="E42" s="378" t="str">
        <f>'Fun Patches'!C33</f>
        <v>&lt;List Patch Here&gt;</v>
      </c>
      <c r="F42" s="379"/>
      <c r="G42" s="50" t="str">
        <f>IF('Fun Patches'!H33="A","C","")</f>
        <v/>
      </c>
      <c r="J42" s="31" t="str">
        <f>'Fun Patches'!C43</f>
        <v>&lt;List Patch Here&gt;</v>
      </c>
      <c r="K42" s="50" t="str">
        <f>IF('Fun Patches'!H43="A","C","")</f>
        <v/>
      </c>
    </row>
    <row r="43" spans="1:11">
      <c r="A43" s="151" t="s">
        <v>127</v>
      </c>
      <c r="B43" s="144"/>
      <c r="C43" s="144"/>
      <c r="E43" s="378" t="str">
        <f>'Fun Patches'!C34</f>
        <v>&lt;List Patch Here&gt;</v>
      </c>
      <c r="F43" s="379"/>
      <c r="G43" s="50" t="str">
        <f>IF('Fun Patches'!H34="A","C","")</f>
        <v/>
      </c>
      <c r="J43" s="31" t="str">
        <f>'Fun Patches'!C44</f>
        <v>&lt;List Patch Here&gt;</v>
      </c>
      <c r="K43" s="50" t="str">
        <f>IF('Fun Patches'!H44="A","C","")</f>
        <v/>
      </c>
    </row>
    <row r="44" spans="1:11">
      <c r="A44" s="148"/>
    </row>
  </sheetData>
  <sheetProtection password="C45A" sheet="1" objects="1" scenarios="1" selectLockedCells="1" selectUnlockedCells="1"/>
  <mergeCells count="25">
    <mergeCell ref="E43:F43"/>
    <mergeCell ref="E36:F36"/>
    <mergeCell ref="D38:F38"/>
    <mergeCell ref="E39:F39"/>
    <mergeCell ref="E40:F40"/>
    <mergeCell ref="E41:F41"/>
    <mergeCell ref="E42:F42"/>
    <mergeCell ref="E35:F35"/>
    <mergeCell ref="D19:E19"/>
    <mergeCell ref="D20:E20"/>
    <mergeCell ref="D21:E21"/>
    <mergeCell ref="D23:G24"/>
    <mergeCell ref="E26:F26"/>
    <mergeCell ref="E27:F27"/>
    <mergeCell ref="E28:F28"/>
    <mergeCell ref="E30:F30"/>
    <mergeCell ref="E31:F31"/>
    <mergeCell ref="E32:F32"/>
    <mergeCell ref="E34:F34"/>
    <mergeCell ref="D18:E18"/>
    <mergeCell ref="A1:B1"/>
    <mergeCell ref="D1:G1"/>
    <mergeCell ref="I1:K2"/>
    <mergeCell ref="I13:K14"/>
    <mergeCell ref="D16:G17"/>
  </mergeCells>
  <pageMargins left="0.75" right="0.75" top="1" bottom="1" header="0.5" footer="0.5"/>
  <pageSetup scale="83" orientation="landscape" horizontalDpi="300" verticalDpi="300" r:id="rId1"/>
  <headerFooter alignWithMargins="0">
    <oddHeader>&amp;C&amp;"Arial,Bold"&amp;12DaisyTrax
&amp;10&amp;D</oddHead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44"/>
  <sheetViews>
    <sheetView showGridLines="0" zoomScaleNormal="100" workbookViewId="0">
      <selection activeCell="A2" sqref="A2"/>
    </sheetView>
  </sheetViews>
  <sheetFormatPr defaultRowHeight="12.75"/>
  <cols>
    <col min="1" max="1" width="32.7109375" bestFit="1" customWidth="1"/>
    <col min="2" max="2" width="3.140625" customWidth="1"/>
    <col min="3" max="3" width="3.7109375" customWidth="1"/>
    <col min="4" max="4" width="4" bestFit="1" customWidth="1"/>
    <col min="5" max="5" width="8.85546875" bestFit="1" customWidth="1"/>
    <col min="6" max="6" width="29.42578125" bestFit="1" customWidth="1"/>
    <col min="7" max="7" width="3.140625" customWidth="1"/>
    <col min="8" max="8" width="3.7109375" customWidth="1"/>
    <col min="9" max="9" width="2.7109375" bestFit="1" customWidth="1"/>
    <col min="10" max="10" width="34.7109375" bestFit="1" customWidth="1"/>
    <col min="11" max="11" width="3.140625" customWidth="1"/>
  </cols>
  <sheetData>
    <row r="1" spans="1:11" ht="20.25">
      <c r="A1" s="375" t="str">
        <f ca="1">MID(CELL("filename",A1),FIND(IF(ISERROR(FIND("]",CELL("filename",A1))),"$","]"),CELL("filename",A1))+1,256)</f>
        <v>Daisy 6</v>
      </c>
      <c r="B1" s="375"/>
      <c r="D1" s="372" t="s">
        <v>44</v>
      </c>
      <c r="E1" s="372"/>
      <c r="F1" s="372"/>
      <c r="G1" s="372"/>
      <c r="I1" s="372" t="s">
        <v>65</v>
      </c>
      <c r="J1" s="372"/>
      <c r="K1" s="372"/>
    </row>
    <row r="2" spans="1:11">
      <c r="D2" s="61" t="s">
        <v>43</v>
      </c>
      <c r="I2" s="372"/>
      <c r="J2" s="372"/>
      <c r="K2" s="372"/>
    </row>
    <row r="3" spans="1:11">
      <c r="A3" s="61" t="s">
        <v>64</v>
      </c>
      <c r="E3" s="31" t="str">
        <f>Petals!B6</f>
        <v>Center</v>
      </c>
      <c r="F3" s="31" t="str">
        <f>Petals!C6</f>
        <v>Promise Center</v>
      </c>
      <c r="G3" s="50" t="str">
        <f>IF(Petals!I6="A","A","")</f>
        <v/>
      </c>
      <c r="I3" s="215" t="str">
        <f>Bridging!B6</f>
        <v>Pass It On</v>
      </c>
      <c r="J3" s="215"/>
      <c r="K3" s="215"/>
    </row>
    <row r="4" spans="1:11">
      <c r="A4" s="66" t="s">
        <v>44</v>
      </c>
      <c r="B4" s="48" t="str">
        <f>IF(Petals!I18="C","C",IF(Petals!I18="P","P",""))</f>
        <v/>
      </c>
      <c r="D4" s="61" t="s">
        <v>44</v>
      </c>
      <c r="G4" s="34"/>
      <c r="I4" s="249">
        <v>1</v>
      </c>
      <c r="J4" s="252" t="str">
        <f>Bridging!C7</f>
        <v>Teach younger girls the GS Promise</v>
      </c>
      <c r="K4" s="50" t="str">
        <f>IF(Bridging!I7="A","A","")</f>
        <v/>
      </c>
    </row>
    <row r="5" spans="1:11">
      <c r="A5" s="211" t="s">
        <v>151</v>
      </c>
      <c r="B5" s="213">
        <f>INT(COUNTIF(G18:G21,"A"))</f>
        <v>0</v>
      </c>
      <c r="E5" s="31" t="str">
        <f>Petals!B8</f>
        <v>Lupe</v>
      </c>
      <c r="F5" s="31" t="str">
        <f>Petals!C8</f>
        <v>Honest and fair</v>
      </c>
      <c r="G5" s="50" t="str">
        <f>IF(Petals!I8="A","A","")</f>
        <v/>
      </c>
      <c r="I5" s="249">
        <v>2</v>
      </c>
      <c r="J5" s="252" t="str">
        <f>Bridging!C8</f>
        <v>Tell younger girls about the Flower</v>
      </c>
      <c r="K5" s="50" t="str">
        <f>IF(Bridging!I8="A","A","")</f>
        <v/>
      </c>
    </row>
    <row r="6" spans="1:11">
      <c r="A6" s="67" t="s">
        <v>62</v>
      </c>
      <c r="B6" s="54"/>
      <c r="E6" s="31" t="str">
        <f>Petals!B9</f>
        <v>Sunny</v>
      </c>
      <c r="F6" s="31" t="str">
        <f>Petals!C9</f>
        <v>Friendly and helpful</v>
      </c>
      <c r="G6" s="50" t="str">
        <f>IF(Petals!I9="A","A","")</f>
        <v/>
      </c>
      <c r="I6" s="249">
        <v>3</v>
      </c>
      <c r="J6" s="252" t="str">
        <f>Bridging!C9</f>
        <v>Play a game together!</v>
      </c>
      <c r="K6" s="50" t="str">
        <f>IF(Bridging!I9="A","A","")</f>
        <v/>
      </c>
    </row>
    <row r="7" spans="1:11">
      <c r="A7" s="210" t="str">
        <f>'Journey Awards'!A6</f>
        <v>Welcome to the Daisy Flower Garden</v>
      </c>
      <c r="B7" s="48" t="str">
        <f>IF('Journey Awards'!I11="C","C",IF('Journey Awards'!I11="P","P",""))</f>
        <v/>
      </c>
      <c r="E7" s="31" t="str">
        <f>Petals!B10</f>
        <v>Zinni</v>
      </c>
      <c r="F7" s="31" t="str">
        <f>Petals!C10</f>
        <v>Considerate and caring</v>
      </c>
      <c r="G7" s="50" t="str">
        <f>IF(Petals!I10="A","A","")</f>
        <v/>
      </c>
      <c r="I7" s="250" t="str">
        <f>Bridging!B11</f>
        <v>Look Ahead</v>
      </c>
      <c r="J7" s="59"/>
      <c r="K7" s="34"/>
    </row>
    <row r="8" spans="1:11">
      <c r="A8" s="210" t="str">
        <f>'Journey Awards'!A14</f>
        <v>Between Earth and Sky</v>
      </c>
      <c r="B8" s="48" t="str">
        <f>IF('Journey Awards'!I19="C","C",IF('Journey Awards'!I19="P","P",""))</f>
        <v/>
      </c>
      <c r="E8" s="31" t="str">
        <f>Petals!B11</f>
        <v>Tula</v>
      </c>
      <c r="F8" s="31" t="str">
        <f>Petals!C11</f>
        <v>Courageous and strong</v>
      </c>
      <c r="G8" s="50" t="str">
        <f>IF(Petals!I11="A","A","")</f>
        <v/>
      </c>
      <c r="I8" s="249">
        <v>1</v>
      </c>
      <c r="J8" s="252" t="str">
        <f>Bridging!C12</f>
        <v>Say the Girl Scout Promise together.</v>
      </c>
      <c r="K8" s="50" t="str">
        <f>IF(Bridging!I12="A","A","")</f>
        <v/>
      </c>
    </row>
    <row r="9" spans="1:11">
      <c r="A9" s="210" t="str">
        <f>'Journey Awards'!A22</f>
        <v>5 Flowers, 4 Stories, 3 Cheers for Animals!</v>
      </c>
      <c r="B9" s="48" t="str">
        <f>IF('Journey Awards'!I27="C","C",IF('Journey Awards'!I27="P","P",""))</f>
        <v/>
      </c>
      <c r="E9" s="31" t="str">
        <f>Petals!B12</f>
        <v>Mari</v>
      </c>
      <c r="F9" s="31" t="str">
        <f>Petals!C12</f>
        <v>Responsible for what I say and do</v>
      </c>
      <c r="G9" s="50" t="str">
        <f>IF(Petals!I12="A","A","")</f>
        <v/>
      </c>
      <c r="I9" s="249">
        <v>2</v>
      </c>
      <c r="J9" s="252" t="str">
        <f>Bridging!C13</f>
        <v>Ask the Brownies to teach you</v>
      </c>
      <c r="K9" s="50" t="str">
        <f>IF(Bridging!I13="A","A","")</f>
        <v/>
      </c>
    </row>
    <row r="10" spans="1:11">
      <c r="A10" s="94" t="s">
        <v>61</v>
      </c>
      <c r="B10" s="48" t="str">
        <f>IF(Bridging!I18="C","C",IF(Bridging!I18="P","P",""))</f>
        <v/>
      </c>
      <c r="E10" s="31" t="str">
        <f>Petals!B13</f>
        <v>Gloria</v>
      </c>
      <c r="F10" s="31" t="str">
        <f>Petals!C13</f>
        <v>Respect for myself &amp; others</v>
      </c>
      <c r="G10" s="50" t="str">
        <f>IF(Petals!I13="A","A","")</f>
        <v/>
      </c>
      <c r="I10" s="249">
        <v>4</v>
      </c>
      <c r="J10" s="252" t="str">
        <f>Bridging!C14</f>
        <v>Ask the Brownies to show you</v>
      </c>
      <c r="K10" s="50" t="str">
        <f>IF(Bridging!I14="A","A","")</f>
        <v/>
      </c>
    </row>
    <row r="11" spans="1:11">
      <c r="A11" s="250"/>
      <c r="B11" s="103"/>
      <c r="E11" s="31" t="str">
        <f>Petals!B14</f>
        <v>Gerri</v>
      </c>
      <c r="F11" s="31" t="str">
        <f>Petals!C14</f>
        <v>Respect authority</v>
      </c>
      <c r="G11" s="50" t="str">
        <f>IF(Petals!I14="A","A","")</f>
        <v/>
      </c>
      <c r="I11" s="232" t="str">
        <f>Bridging!C16</f>
        <v>Plan a Ceremony</v>
      </c>
      <c r="J11" s="59"/>
      <c r="K11" s="50" t="str">
        <f>IF(Bridging!I16="A","A","")</f>
        <v/>
      </c>
    </row>
    <row r="12" spans="1:11">
      <c r="A12" s="61" t="s">
        <v>108</v>
      </c>
      <c r="E12" s="31" t="str">
        <f>Petals!B15</f>
        <v>Clover</v>
      </c>
      <c r="F12" s="31" t="str">
        <f>Petals!C15</f>
        <v>Use resources wisely</v>
      </c>
      <c r="G12" s="50" t="str">
        <f>IF(Petals!I15="A","A","")</f>
        <v/>
      </c>
    </row>
    <row r="13" spans="1:11">
      <c r="A13" s="31" t="str">
        <f>'Fun Patches'!C5</f>
        <v>&lt;List Patch Here&gt;</v>
      </c>
      <c r="B13" s="50" t="str">
        <f>IF('Fun Patches'!I5="A","C","")</f>
        <v/>
      </c>
      <c r="E13" s="31" t="str">
        <f>Petals!B16</f>
        <v>Rosie</v>
      </c>
      <c r="F13" s="31" t="str">
        <f>Petals!C16</f>
        <v>Make the world a better place</v>
      </c>
      <c r="G13" s="50" t="str">
        <f>IF(Petals!I16="A","A","")</f>
        <v/>
      </c>
      <c r="I13" s="372" t="s">
        <v>71</v>
      </c>
      <c r="J13" s="372"/>
      <c r="K13" s="372"/>
    </row>
    <row r="14" spans="1:11">
      <c r="A14" s="31" t="str">
        <f>'Fun Patches'!C6</f>
        <v>&lt;List Patch Here&gt;</v>
      </c>
      <c r="B14" s="50" t="str">
        <f>IF('Fun Patches'!I6="A","C","")</f>
        <v/>
      </c>
      <c r="E14" s="31" t="str">
        <f>Petals!B17</f>
        <v>Vi</v>
      </c>
      <c r="F14" s="31" t="str">
        <f>Petals!C17</f>
        <v>Be a sister to every Girl Scout</v>
      </c>
      <c r="G14" s="50" t="str">
        <f>IF(Petals!I17="A","A","")</f>
        <v/>
      </c>
      <c r="I14" s="372"/>
      <c r="J14" s="372"/>
      <c r="K14" s="372"/>
    </row>
    <row r="15" spans="1:11">
      <c r="A15" s="31" t="str">
        <f>'Fun Patches'!C7</f>
        <v>&lt;List Patch Here&gt;</v>
      </c>
      <c r="B15" s="50" t="str">
        <f>IF('Fun Patches'!I7="A","C","")</f>
        <v/>
      </c>
      <c r="E15" s="73"/>
      <c r="F15" s="73"/>
      <c r="G15" s="212"/>
      <c r="I15" s="249"/>
      <c r="J15" s="252" t="str">
        <f>'Age-Level'!C6</f>
        <v>Cookie Rally (Year 1)</v>
      </c>
      <c r="K15" s="50" t="str">
        <f>IF('Age-Level'!I6="A","C","")</f>
        <v/>
      </c>
    </row>
    <row r="16" spans="1:11">
      <c r="A16" s="31" t="str">
        <f>'Fun Patches'!C8</f>
        <v>&lt;List Patch Here&gt;</v>
      </c>
      <c r="B16" s="50" t="str">
        <f>IF('Fun Patches'!I8="A","C","")</f>
        <v/>
      </c>
      <c r="D16" s="372" t="s">
        <v>151</v>
      </c>
      <c r="E16" s="307"/>
      <c r="F16" s="307"/>
      <c r="G16" s="307"/>
      <c r="I16" s="249"/>
      <c r="J16" s="252" t="str">
        <f>'Age-Level'!C7</f>
        <v>Cookie Sales (Year 1)</v>
      </c>
      <c r="K16" s="50" t="str">
        <f>IF('Age-Level'!I7="A","C","")</f>
        <v/>
      </c>
    </row>
    <row r="17" spans="1:11">
      <c r="A17" s="31" t="str">
        <f>'Fun Patches'!C9</f>
        <v>&lt;List Patch Here&gt;</v>
      </c>
      <c r="B17" s="50" t="str">
        <f>IF('Fun Patches'!I9="A","C","")</f>
        <v/>
      </c>
      <c r="D17" s="307"/>
      <c r="E17" s="307"/>
      <c r="F17" s="307"/>
      <c r="G17" s="307"/>
      <c r="I17" s="51"/>
      <c r="J17" s="252" t="str">
        <f>'Age-Level'!C8</f>
        <v>Cookie Pin (Year 1)</v>
      </c>
      <c r="K17" s="50" t="str">
        <f>IF('Age-Level'!I8="A","C","")</f>
        <v/>
      </c>
    </row>
    <row r="18" spans="1:11">
      <c r="A18" s="31" t="str">
        <f>'Fun Patches'!C10</f>
        <v>&lt;List Patch Here&gt;</v>
      </c>
      <c r="B18" s="50" t="str">
        <f>IF('Fun Patches'!I10="A","C","")</f>
        <v/>
      </c>
      <c r="D18" s="376" t="str">
        <f>Petals!B22</f>
        <v>Finance</v>
      </c>
      <c r="E18" s="377"/>
      <c r="F18" s="204" t="str">
        <f>Petals!B20</f>
        <v>Money Counts</v>
      </c>
      <c r="G18" s="50" t="str">
        <f>IF(Petals!I23="C","A","")</f>
        <v/>
      </c>
      <c r="I18" s="51"/>
      <c r="J18" s="252" t="str">
        <f>'Age-Level'!C9</f>
        <v>Cookie Rally (Year 2)</v>
      </c>
      <c r="K18" s="50" t="str">
        <f>IF('Age-Level'!I9="A","C","")</f>
        <v/>
      </c>
    </row>
    <row r="19" spans="1:11">
      <c r="A19" s="31" t="str">
        <f>'Fun Patches'!C11</f>
        <v>&lt;List Patch Here&gt;</v>
      </c>
      <c r="B19" s="50" t="str">
        <f>IF('Fun Patches'!I11="A","C","")</f>
        <v/>
      </c>
      <c r="D19" s="376" t="str">
        <f>Petals!B27</f>
        <v>Finance</v>
      </c>
      <c r="E19" s="377"/>
      <c r="F19" s="204" t="str">
        <f>Petals!B25</f>
        <v>Making Choices</v>
      </c>
      <c r="G19" s="50" t="str">
        <f>IF(Petals!I28="C","A","")</f>
        <v/>
      </c>
      <c r="I19" s="51"/>
      <c r="J19" s="252" t="str">
        <f>'Age-Level'!C10</f>
        <v>Cookie Sales (Year 2)</v>
      </c>
      <c r="K19" s="50" t="str">
        <f>IF('Age-Level'!I10="A","C","")</f>
        <v/>
      </c>
    </row>
    <row r="20" spans="1:11">
      <c r="A20" s="31" t="str">
        <f>'Fun Patches'!C12</f>
        <v>&lt;List Patch Here&gt;</v>
      </c>
      <c r="B20" s="50" t="str">
        <f>IF('Fun Patches'!I12="A","C","")</f>
        <v/>
      </c>
      <c r="D20" s="376" t="str">
        <f>Petals!B32</f>
        <v>Cookie</v>
      </c>
      <c r="E20" s="377"/>
      <c r="F20" s="204" t="str">
        <f>Petals!B30</f>
        <v>Count It Up</v>
      </c>
      <c r="G20" s="50" t="str">
        <f>IF(Petals!I33="C","A","")</f>
        <v/>
      </c>
      <c r="I20" s="52"/>
      <c r="J20" s="252" t="str">
        <f>'Age-Level'!C11</f>
        <v>Cookie Pin (Year 2)</v>
      </c>
      <c r="K20" s="50" t="str">
        <f>IF('Age-Level'!I11="A","C","")</f>
        <v/>
      </c>
    </row>
    <row r="21" spans="1:11">
      <c r="A21" s="31" t="str">
        <f>'Fun Patches'!C13</f>
        <v>&lt;List Patch Here&gt;</v>
      </c>
      <c r="B21" s="50" t="str">
        <f>IF('Fun Patches'!I13="A","C","")</f>
        <v/>
      </c>
      <c r="D21" s="376" t="str">
        <f>Petals!B37</f>
        <v>Cookie</v>
      </c>
      <c r="E21" s="377"/>
      <c r="F21" s="204" t="str">
        <f>Petals!B35</f>
        <v>Talk It Up</v>
      </c>
      <c r="G21" s="50" t="str">
        <f>IF(Petals!I38="C","A","")</f>
        <v/>
      </c>
      <c r="I21" s="53"/>
      <c r="J21" s="252" t="str">
        <f>'Age-Level'!C13</f>
        <v>Fall Sales (Year 1)</v>
      </c>
      <c r="K21" s="50" t="str">
        <f>IF('Age-Level'!I13="A","C","")</f>
        <v/>
      </c>
    </row>
    <row r="22" spans="1:11">
      <c r="A22" s="31" t="str">
        <f>'Fun Patches'!C14</f>
        <v>&lt;List Patch Here&gt;</v>
      </c>
      <c r="B22" s="50" t="str">
        <f>IF('Fun Patches'!I14="A","C","")</f>
        <v/>
      </c>
      <c r="I22" s="26"/>
      <c r="J22" s="252" t="str">
        <f>'Age-Level'!C14</f>
        <v>Fall Sales (Year 2)</v>
      </c>
      <c r="K22" s="50" t="str">
        <f>IF('Age-Level'!I14="A","C","")</f>
        <v/>
      </c>
    </row>
    <row r="23" spans="1:11">
      <c r="A23" s="31" t="str">
        <f>'Fun Patches'!C15</f>
        <v>&lt;List Patch Here&gt;</v>
      </c>
      <c r="B23" s="50" t="str">
        <f>IF('Fun Patches'!I15="A","C","")</f>
        <v/>
      </c>
      <c r="D23" s="372" t="s">
        <v>62</v>
      </c>
      <c r="E23" s="372"/>
      <c r="F23" s="372"/>
      <c r="G23" s="372"/>
      <c r="J23" s="252" t="str">
        <f>'Age-Level'!C16</f>
        <v>Thinking Day (Year 1)</v>
      </c>
      <c r="K23" s="50" t="str">
        <f>IF('Age-Level'!I16="A","C","")</f>
        <v/>
      </c>
    </row>
    <row r="24" spans="1:11">
      <c r="A24" s="31" t="str">
        <f>'Fun Patches'!C16</f>
        <v>&lt;List Patch Here&gt;</v>
      </c>
      <c r="B24" s="50" t="str">
        <f>IF('Fun Patches'!I16="A","C","")</f>
        <v/>
      </c>
      <c r="D24" s="372"/>
      <c r="E24" s="372"/>
      <c r="F24" s="372"/>
      <c r="G24" s="372"/>
      <c r="J24" s="252" t="str">
        <f>'Age-Level'!C17</f>
        <v>Thinking Day (Year 2)</v>
      </c>
      <c r="K24" s="50" t="str">
        <f>IF('Age-Level'!I17="A","C","")</f>
        <v/>
      </c>
    </row>
    <row r="25" spans="1:11">
      <c r="A25" s="31" t="str">
        <f>'Fun Patches'!C17</f>
        <v>&lt;List Patch Here&gt;</v>
      </c>
      <c r="B25" s="50" t="str">
        <f>IF('Fun Patches'!I17="A","C","")</f>
        <v/>
      </c>
      <c r="D25" s="250" t="str">
        <f>'Journey Awards'!A6</f>
        <v>Welcome to the Daisy Flower Garden</v>
      </c>
      <c r="F25" s="57"/>
      <c r="G25" s="248"/>
      <c r="J25" s="252" t="str">
        <f>'Age-Level'!C19</f>
        <v>Investiture</v>
      </c>
      <c r="K25" s="50" t="str">
        <f>IF('Age-Level'!I19="A","C","")</f>
        <v/>
      </c>
    </row>
    <row r="26" spans="1:11">
      <c r="A26" s="31" t="str">
        <f>'Fun Patches'!C18</f>
        <v>&lt;List Patch Here&gt;</v>
      </c>
      <c r="B26" s="50" t="str">
        <f>IF('Fun Patches'!I18="A","C","")</f>
        <v/>
      </c>
      <c r="D26" s="249"/>
      <c r="E26" s="373" t="s">
        <v>66</v>
      </c>
      <c r="F26" s="374"/>
      <c r="G26" s="50" t="str">
        <f>IF('Journey Awards'!I8="A","A","")</f>
        <v/>
      </c>
      <c r="J26" s="252" t="str">
        <f>'Age-Level'!C20</f>
        <v>Rededication (1st year)</v>
      </c>
      <c r="K26" s="50" t="str">
        <f>IF('Age-Level'!I20="A","C","")</f>
        <v/>
      </c>
    </row>
    <row r="27" spans="1:11">
      <c r="A27" s="31" t="str">
        <f>'Fun Patches'!C19</f>
        <v>&lt;List Patch Here&gt;</v>
      </c>
      <c r="B27" s="50" t="str">
        <f>IF('Fun Patches'!I19="A","C","")</f>
        <v/>
      </c>
      <c r="D27" s="249"/>
      <c r="E27" s="373" t="s">
        <v>67</v>
      </c>
      <c r="F27" s="374"/>
      <c r="G27" s="50" t="str">
        <f>IF('Journey Awards'!I9="A","A","")</f>
        <v/>
      </c>
      <c r="J27" s="252" t="str">
        <f>'Age-Level'!B21</f>
        <v>My Promise, My Faith (Year 1)</v>
      </c>
      <c r="K27" s="50" t="str">
        <f>IF('Age-Level'!I27="C","C","")</f>
        <v/>
      </c>
    </row>
    <row r="28" spans="1:11">
      <c r="A28" s="31" t="str">
        <f>'Fun Patches'!C20</f>
        <v>&lt;List Patch Here&gt;</v>
      </c>
      <c r="B28" s="50" t="str">
        <f>IF('Fun Patches'!I20="A","C","")</f>
        <v/>
      </c>
      <c r="D28" s="249"/>
      <c r="E28" s="373" t="s">
        <v>68</v>
      </c>
      <c r="F28" s="374"/>
      <c r="G28" s="50" t="str">
        <f>IF('Journey Awards'!I10="A","A","")</f>
        <v/>
      </c>
      <c r="J28" s="252" t="str">
        <f>'Age-Level'!B28</f>
        <v>My Promise, My Faith (Year 2)</v>
      </c>
      <c r="K28" s="50" t="str">
        <f>IF('Age-Level'!I34="C","C","")</f>
        <v/>
      </c>
    </row>
    <row r="29" spans="1:11">
      <c r="A29" s="31" t="str">
        <f>'Fun Patches'!C21</f>
        <v>&lt;List Patch Here&gt;</v>
      </c>
      <c r="B29" s="50" t="str">
        <f>IF('Fun Patches'!I21="A","C","")</f>
        <v/>
      </c>
      <c r="D29" s="106" t="str">
        <f>'Journey Awards'!A14</f>
        <v>Between Earth and Sky</v>
      </c>
      <c r="F29" s="59"/>
      <c r="G29" s="34"/>
      <c r="J29" s="252" t="str">
        <f>'Age-Level'!C36</f>
        <v>Global Action Award</v>
      </c>
      <c r="K29" s="50" t="str">
        <f>IF('Age-Level'!I36="A","C","")</f>
        <v/>
      </c>
    </row>
    <row r="30" spans="1:11">
      <c r="A30" s="31" t="str">
        <f>'Fun Patches'!C22</f>
        <v>&lt;List Patch Here&gt;</v>
      </c>
      <c r="B30" s="50" t="str">
        <f>IF('Fun Patches'!I22="A","C","")</f>
        <v/>
      </c>
      <c r="D30" s="249"/>
      <c r="E30" s="373" t="str">
        <f>'Journey Awards'!C16</f>
        <v>The Blue Bucket Award</v>
      </c>
      <c r="F30" s="374"/>
      <c r="G30" s="50" t="str">
        <f>IF('Journey Awards'!I16="A","A","")</f>
        <v/>
      </c>
      <c r="J30" s="252" t="str">
        <f>'Age-Level'!C38</f>
        <v>Journey Summit Pin</v>
      </c>
      <c r="K30" s="50" t="str">
        <f>IF('Age-Level'!I38="C","C","")</f>
        <v/>
      </c>
    </row>
    <row r="31" spans="1:11">
      <c r="A31" s="31" t="str">
        <f>'Fun Patches'!C23</f>
        <v>&lt;List Patch Here&gt;</v>
      </c>
      <c r="B31" s="50" t="str">
        <f>IF('Fun Patches'!I23="A","C","")</f>
        <v/>
      </c>
      <c r="D31" s="249"/>
      <c r="E31" s="373" t="str">
        <f>'Journey Awards'!C17</f>
        <v>The Firefly Award</v>
      </c>
      <c r="F31" s="374"/>
      <c r="G31" s="50" t="str">
        <f>IF('Journey Awards'!I17="A","A","")</f>
        <v/>
      </c>
      <c r="J31" s="252" t="str">
        <f>'Age-Level'!B39</f>
        <v>Safety Award</v>
      </c>
      <c r="K31" s="50" t="str">
        <f>IF('Age-Level'!I43="C","C","")</f>
        <v/>
      </c>
    </row>
    <row r="32" spans="1:11">
      <c r="A32" s="31" t="str">
        <f>'Fun Patches'!C24</f>
        <v>&lt;List Patch Here&gt;</v>
      </c>
      <c r="B32" s="50" t="str">
        <f>IF('Fun Patches'!I24="A","C","")</f>
        <v/>
      </c>
      <c r="D32" s="249"/>
      <c r="E32" s="373" t="str">
        <f>'Journey Awards'!C18</f>
        <v>The Clover Award</v>
      </c>
      <c r="F32" s="374"/>
      <c r="G32" s="50" t="str">
        <f>IF('Journey Awards'!I18="A","A","")</f>
        <v/>
      </c>
    </row>
    <row r="33" spans="1:11">
      <c r="A33" s="31" t="str">
        <f>'Fun Patches'!C25</f>
        <v>&lt;List Patch Here&gt;</v>
      </c>
      <c r="B33" s="50" t="str">
        <f>IF('Fun Patches'!I25="A","C","")</f>
        <v/>
      </c>
      <c r="D33" s="106" t="str">
        <f>'Journey Awards'!A22</f>
        <v>5 Flowers, 4 Stories, 3 Cheers for Animals!</v>
      </c>
      <c r="F33" s="59"/>
      <c r="G33" s="34" t="str">
        <f>IF('Journey Awards'!I15="A","A","")</f>
        <v/>
      </c>
      <c r="J33" s="61" t="s">
        <v>110</v>
      </c>
    </row>
    <row r="34" spans="1:11">
      <c r="A34" s="31" t="str">
        <f>'Fun Patches'!C26</f>
        <v>&lt;List Patch Here&gt;</v>
      </c>
      <c r="B34" s="50" t="str">
        <f>IF('Fun Patches'!I26="A","C","")</f>
        <v/>
      </c>
      <c r="D34" s="249"/>
      <c r="E34" s="373" t="str">
        <f>'Journey Awards'!C24</f>
        <v>Birdbath Award</v>
      </c>
      <c r="F34" s="374"/>
      <c r="G34" s="50" t="str">
        <f>IF('Journey Awards'!I24="A","A","")</f>
        <v/>
      </c>
      <c r="J34" s="31" t="str">
        <f>'Fun Patches'!C35</f>
        <v>&lt;List Patch Here&gt;</v>
      </c>
      <c r="K34" s="50" t="str">
        <f>IF('Fun Patches'!I35="A","C","")</f>
        <v/>
      </c>
    </row>
    <row r="35" spans="1:11">
      <c r="A35" s="31" t="str">
        <f>'Fun Patches'!C27</f>
        <v>&lt;List Patch Here&gt;</v>
      </c>
      <c r="B35" s="50" t="str">
        <f>IF('Fun Patches'!I27="A","C","")</f>
        <v/>
      </c>
      <c r="D35" s="249"/>
      <c r="E35" s="373" t="str">
        <f>'Journey Awards'!C25</f>
        <v>Red Robin Award</v>
      </c>
      <c r="F35" s="374"/>
      <c r="G35" s="50" t="str">
        <f>IF('Journey Awards'!I25="A","A","")</f>
        <v/>
      </c>
      <c r="J35" s="31" t="str">
        <f>'Fun Patches'!C36</f>
        <v>&lt;List Patch Here&gt;</v>
      </c>
      <c r="K35" s="50" t="str">
        <f>IF('Fun Patches'!I36="A","C","")</f>
        <v/>
      </c>
    </row>
    <row r="36" spans="1:11">
      <c r="A36" s="251" t="str">
        <f>'Fun Patches'!C28</f>
        <v>&lt;List Patch Here&gt;</v>
      </c>
      <c r="B36" s="50" t="str">
        <f>IF('Fun Patches'!I28="A","C","")</f>
        <v/>
      </c>
      <c r="D36" s="249"/>
      <c r="E36" s="373" t="str">
        <f>'Journey Awards'!C26</f>
        <v>Tula Award</v>
      </c>
      <c r="F36" s="374"/>
      <c r="G36" s="50" t="str">
        <f>IF('Journey Awards'!I26="A","A","")</f>
        <v/>
      </c>
      <c r="J36" s="31" t="str">
        <f>'Fun Patches'!C37</f>
        <v>&lt;List Patch Here&gt;</v>
      </c>
      <c r="K36" s="50" t="str">
        <f>IF('Fun Patches'!I37="A","C","")</f>
        <v/>
      </c>
    </row>
    <row r="37" spans="1:11">
      <c r="A37" s="253" t="str">
        <f>'Fun Patches'!C29</f>
        <v>&lt;List Patch Here&gt;</v>
      </c>
      <c r="B37" s="50" t="str">
        <f>IF('Fun Patches'!I29="A","C","")</f>
        <v/>
      </c>
      <c r="J37" s="31" t="str">
        <f>'Fun Patches'!C38</f>
        <v>&lt;List Patch Here&gt;</v>
      </c>
      <c r="K37" s="50" t="str">
        <f>IF('Fun Patches'!I38="A","C","")</f>
        <v/>
      </c>
    </row>
    <row r="38" spans="1:11" ht="12.75" customHeight="1">
      <c r="A38" s="282"/>
      <c r="B38" s="212"/>
      <c r="C38" s="146"/>
      <c r="D38" s="371" t="s">
        <v>110</v>
      </c>
      <c r="E38" s="307"/>
      <c r="F38" s="307"/>
      <c r="J38" s="31" t="str">
        <f>'Fun Patches'!C39</f>
        <v>&lt;List Patch Here&gt;</v>
      </c>
      <c r="K38" s="50" t="str">
        <f>IF('Fun Patches'!I39="A","C","")</f>
        <v/>
      </c>
    </row>
    <row r="39" spans="1:11" ht="13.5" customHeight="1">
      <c r="A39" s="107"/>
      <c r="B39" s="146"/>
      <c r="C39" s="146"/>
      <c r="E39" s="378" t="str">
        <f>'Fun Patches'!C30</f>
        <v>&lt;List Patch Here&gt;</v>
      </c>
      <c r="F39" s="379"/>
      <c r="G39" s="50" t="str">
        <f>IF('Fun Patches'!I30="A","C","")</f>
        <v/>
      </c>
      <c r="J39" s="31" t="str">
        <f>'Fun Patches'!C40</f>
        <v>&lt;List Patch Here&gt;</v>
      </c>
      <c r="K39" s="50" t="str">
        <f>IF('Fun Patches'!I40="A","C","")</f>
        <v/>
      </c>
    </row>
    <row r="40" spans="1:11" ht="13.5" customHeight="1">
      <c r="A40" s="147" t="s">
        <v>125</v>
      </c>
      <c r="B40" s="145"/>
      <c r="C40" s="146"/>
      <c r="E40" s="378" t="str">
        <f>'Fun Patches'!C31</f>
        <v>&lt;List Patch Here&gt;</v>
      </c>
      <c r="F40" s="379"/>
      <c r="G40" s="50" t="str">
        <f>IF('Fun Patches'!I31="A","C","")</f>
        <v/>
      </c>
      <c r="J40" s="31" t="str">
        <f>'Fun Patches'!C41</f>
        <v>&lt;List Patch Here&gt;</v>
      </c>
      <c r="K40" s="50" t="str">
        <f>IF('Fun Patches'!I41="A","C","")</f>
        <v/>
      </c>
    </row>
    <row r="41" spans="1:11" ht="13.5" customHeight="1">
      <c r="A41" s="149" t="s">
        <v>126</v>
      </c>
      <c r="B41" s="143"/>
      <c r="C41" s="144"/>
      <c r="E41" s="378" t="str">
        <f>'Fun Patches'!C32</f>
        <v>&lt;List Patch Here&gt;</v>
      </c>
      <c r="F41" s="379"/>
      <c r="G41" s="50" t="str">
        <f>IF('Fun Patches'!I32="A","C","")</f>
        <v/>
      </c>
      <c r="J41" s="31" t="str">
        <f>'Fun Patches'!C42</f>
        <v>&lt;List Patch Here&gt;</v>
      </c>
      <c r="K41" s="50" t="str">
        <f>IF('Fun Patches'!I42="A","C","")</f>
        <v/>
      </c>
    </row>
    <row r="42" spans="1:11">
      <c r="A42" s="150" t="s">
        <v>128</v>
      </c>
      <c r="B42" s="144"/>
      <c r="C42" s="144"/>
      <c r="E42" s="378" t="str">
        <f>'Fun Patches'!C33</f>
        <v>&lt;List Patch Here&gt;</v>
      </c>
      <c r="F42" s="379"/>
      <c r="G42" s="50" t="str">
        <f>IF('Fun Patches'!I33="A","C","")</f>
        <v/>
      </c>
      <c r="J42" s="31" t="str">
        <f>'Fun Patches'!C43</f>
        <v>&lt;List Patch Here&gt;</v>
      </c>
      <c r="K42" s="50" t="str">
        <f>IF('Fun Patches'!I43="A","C","")</f>
        <v/>
      </c>
    </row>
    <row r="43" spans="1:11">
      <c r="A43" s="151" t="s">
        <v>127</v>
      </c>
      <c r="B43" s="144"/>
      <c r="C43" s="144"/>
      <c r="E43" s="378" t="str">
        <f>'Fun Patches'!C34</f>
        <v>&lt;List Patch Here&gt;</v>
      </c>
      <c r="F43" s="379"/>
      <c r="G43" s="50" t="str">
        <f>IF('Fun Patches'!I34="A","C","")</f>
        <v/>
      </c>
      <c r="J43" s="31" t="str">
        <f>'Fun Patches'!C44</f>
        <v>&lt;List Patch Here&gt;</v>
      </c>
      <c r="K43" s="50" t="str">
        <f>IF('Fun Patches'!I44="A","C","")</f>
        <v/>
      </c>
    </row>
    <row r="44" spans="1:11">
      <c r="A44" s="148"/>
    </row>
  </sheetData>
  <sheetProtection password="C45A" sheet="1" objects="1" scenarios="1" selectLockedCells="1" selectUnlockedCells="1"/>
  <mergeCells count="25">
    <mergeCell ref="E43:F43"/>
    <mergeCell ref="E36:F36"/>
    <mergeCell ref="D38:F38"/>
    <mergeCell ref="E39:F39"/>
    <mergeCell ref="E40:F40"/>
    <mergeCell ref="E41:F41"/>
    <mergeCell ref="E42:F42"/>
    <mergeCell ref="E35:F35"/>
    <mergeCell ref="D19:E19"/>
    <mergeCell ref="D20:E20"/>
    <mergeCell ref="D21:E21"/>
    <mergeCell ref="D23:G24"/>
    <mergeCell ref="E26:F26"/>
    <mergeCell ref="E27:F27"/>
    <mergeCell ref="E28:F28"/>
    <mergeCell ref="E30:F30"/>
    <mergeCell ref="E31:F31"/>
    <mergeCell ref="E32:F32"/>
    <mergeCell ref="E34:F34"/>
    <mergeCell ref="D18:E18"/>
    <mergeCell ref="A1:B1"/>
    <mergeCell ref="D1:G1"/>
    <mergeCell ref="I1:K2"/>
    <mergeCell ref="I13:K14"/>
    <mergeCell ref="D16:G17"/>
  </mergeCells>
  <pageMargins left="0.75" right="0.75" top="1" bottom="1" header="0.5" footer="0.5"/>
  <pageSetup scale="83" orientation="landscape" horizontalDpi="300" verticalDpi="300" r:id="rId1"/>
  <headerFooter alignWithMargins="0">
    <oddHeader>&amp;C&amp;"Arial,Bold"&amp;12DaisyTrax
&amp;10&amp;D</oddHeader>
  </headerFooter>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44"/>
  <sheetViews>
    <sheetView showGridLines="0" zoomScaleNormal="100" workbookViewId="0">
      <selection activeCell="A2" sqref="A2"/>
    </sheetView>
  </sheetViews>
  <sheetFormatPr defaultRowHeight="12.75"/>
  <cols>
    <col min="1" max="1" width="32.7109375" bestFit="1" customWidth="1"/>
    <col min="2" max="2" width="3.140625" customWidth="1"/>
    <col min="3" max="3" width="3.7109375" customWidth="1"/>
    <col min="4" max="4" width="4" bestFit="1" customWidth="1"/>
    <col min="5" max="5" width="8.85546875" bestFit="1" customWidth="1"/>
    <col min="6" max="6" width="29.42578125" bestFit="1" customWidth="1"/>
    <col min="7" max="7" width="3.140625" customWidth="1"/>
    <col min="8" max="8" width="3.7109375" customWidth="1"/>
    <col min="9" max="9" width="2.7109375" bestFit="1" customWidth="1"/>
    <col min="10" max="10" width="34.7109375" bestFit="1" customWidth="1"/>
    <col min="11" max="11" width="3.140625" customWidth="1"/>
  </cols>
  <sheetData>
    <row r="1" spans="1:11" ht="20.25">
      <c r="A1" s="375" t="str">
        <f ca="1">MID(CELL("filename",A1),FIND(IF(ISERROR(FIND("]",CELL("filename",A1))),"$","]"),CELL("filename",A1))+1,256)</f>
        <v>Daisy 7</v>
      </c>
      <c r="B1" s="375"/>
      <c r="D1" s="372" t="s">
        <v>44</v>
      </c>
      <c r="E1" s="372"/>
      <c r="F1" s="372"/>
      <c r="G1" s="372"/>
      <c r="I1" s="372" t="s">
        <v>65</v>
      </c>
      <c r="J1" s="372"/>
      <c r="K1" s="372"/>
    </row>
    <row r="2" spans="1:11">
      <c r="D2" s="61" t="s">
        <v>43</v>
      </c>
      <c r="I2" s="372"/>
      <c r="J2" s="372"/>
      <c r="K2" s="372"/>
    </row>
    <row r="3" spans="1:11">
      <c r="A3" s="61" t="s">
        <v>64</v>
      </c>
      <c r="E3" s="31" t="str">
        <f>Petals!B6</f>
        <v>Center</v>
      </c>
      <c r="F3" s="31" t="str">
        <f>Petals!C6</f>
        <v>Promise Center</v>
      </c>
      <c r="G3" s="50" t="str">
        <f>IF(Petals!J6="A","A","")</f>
        <v/>
      </c>
      <c r="I3" s="215" t="str">
        <f>Bridging!B6</f>
        <v>Pass It On</v>
      </c>
      <c r="J3" s="215"/>
      <c r="K3" s="215"/>
    </row>
    <row r="4" spans="1:11">
      <c r="A4" s="66" t="s">
        <v>44</v>
      </c>
      <c r="B4" s="48" t="str">
        <f>IF(Petals!J18="C","C",IF(Petals!J18="P","P",""))</f>
        <v/>
      </c>
      <c r="D4" s="61" t="s">
        <v>44</v>
      </c>
      <c r="G4" s="34"/>
      <c r="I4" s="249">
        <v>1</v>
      </c>
      <c r="J4" s="252" t="str">
        <f>Bridging!C7</f>
        <v>Teach younger girls the GS Promise</v>
      </c>
      <c r="K4" s="50" t="str">
        <f>IF(Bridging!J7="A","A","")</f>
        <v/>
      </c>
    </row>
    <row r="5" spans="1:11">
      <c r="A5" s="211" t="s">
        <v>151</v>
      </c>
      <c r="B5" s="213">
        <f>INT(COUNTIF(G18:G21,"A"))</f>
        <v>0</v>
      </c>
      <c r="E5" s="31" t="str">
        <f>Petals!B8</f>
        <v>Lupe</v>
      </c>
      <c r="F5" s="31" t="str">
        <f>Petals!C8</f>
        <v>Honest and fair</v>
      </c>
      <c r="G5" s="50" t="str">
        <f>IF(Petals!J8="A","A","")</f>
        <v/>
      </c>
      <c r="I5" s="249">
        <v>2</v>
      </c>
      <c r="J5" s="252" t="str">
        <f>Bridging!C8</f>
        <v>Tell younger girls about the Flower</v>
      </c>
      <c r="K5" s="50" t="str">
        <f>IF(Bridging!J8="A","A","")</f>
        <v/>
      </c>
    </row>
    <row r="6" spans="1:11">
      <c r="A6" s="67" t="s">
        <v>62</v>
      </c>
      <c r="B6" s="54"/>
      <c r="E6" s="31" t="str">
        <f>Petals!B9</f>
        <v>Sunny</v>
      </c>
      <c r="F6" s="31" t="str">
        <f>Petals!C9</f>
        <v>Friendly and helpful</v>
      </c>
      <c r="G6" s="50" t="str">
        <f>IF(Petals!J9="A","A","")</f>
        <v/>
      </c>
      <c r="I6" s="249">
        <v>3</v>
      </c>
      <c r="J6" s="252" t="str">
        <f>Bridging!C9</f>
        <v>Play a game together!</v>
      </c>
      <c r="K6" s="50" t="str">
        <f>IF(Bridging!J9="A","A","")</f>
        <v/>
      </c>
    </row>
    <row r="7" spans="1:11">
      <c r="A7" s="210" t="str">
        <f>'Journey Awards'!A6</f>
        <v>Welcome to the Daisy Flower Garden</v>
      </c>
      <c r="B7" s="48" t="str">
        <f>IF('Journey Awards'!J11="C","C",IF('Journey Awards'!J11="P","P",""))</f>
        <v/>
      </c>
      <c r="E7" s="31" t="str">
        <f>Petals!B10</f>
        <v>Zinni</v>
      </c>
      <c r="F7" s="31" t="str">
        <f>Petals!C10</f>
        <v>Considerate and caring</v>
      </c>
      <c r="G7" s="50" t="str">
        <f>IF(Petals!J10="A","A","")</f>
        <v/>
      </c>
      <c r="I7" s="250" t="str">
        <f>Bridging!B11</f>
        <v>Look Ahead</v>
      </c>
      <c r="J7" s="59"/>
      <c r="K7" s="34"/>
    </row>
    <row r="8" spans="1:11">
      <c r="A8" s="210" t="str">
        <f>'Journey Awards'!A14</f>
        <v>Between Earth and Sky</v>
      </c>
      <c r="B8" s="48" t="str">
        <f>IF('Journey Awards'!J19="C","C",IF('Journey Awards'!J19="P","P",""))</f>
        <v/>
      </c>
      <c r="E8" s="31" t="str">
        <f>Petals!B11</f>
        <v>Tula</v>
      </c>
      <c r="F8" s="31" t="str">
        <f>Petals!C11</f>
        <v>Courageous and strong</v>
      </c>
      <c r="G8" s="50" t="str">
        <f>IF(Petals!J11="A","A","")</f>
        <v/>
      </c>
      <c r="I8" s="249">
        <v>1</v>
      </c>
      <c r="J8" s="252" t="str">
        <f>Bridging!C12</f>
        <v>Say the Girl Scout Promise together.</v>
      </c>
      <c r="K8" s="50" t="str">
        <f>IF(Bridging!J12="A","A","")</f>
        <v/>
      </c>
    </row>
    <row r="9" spans="1:11">
      <c r="A9" s="210" t="str">
        <f>'Journey Awards'!A22</f>
        <v>5 Flowers, 4 Stories, 3 Cheers for Animals!</v>
      </c>
      <c r="B9" s="48" t="str">
        <f>IF('Journey Awards'!J27="C","C",IF('Journey Awards'!J27="P","P",""))</f>
        <v/>
      </c>
      <c r="E9" s="31" t="str">
        <f>Petals!B12</f>
        <v>Mari</v>
      </c>
      <c r="F9" s="31" t="str">
        <f>Petals!C12</f>
        <v>Responsible for what I say and do</v>
      </c>
      <c r="G9" s="50" t="str">
        <f>IF(Petals!J12="A","A","")</f>
        <v/>
      </c>
      <c r="I9" s="249">
        <v>2</v>
      </c>
      <c r="J9" s="252" t="str">
        <f>Bridging!C13</f>
        <v>Ask the Brownies to teach you</v>
      </c>
      <c r="K9" s="50" t="str">
        <f>IF(Bridging!J13="A","A","")</f>
        <v/>
      </c>
    </row>
    <row r="10" spans="1:11">
      <c r="A10" s="94" t="s">
        <v>61</v>
      </c>
      <c r="B10" s="48" t="str">
        <f>IF(Bridging!J18="C","C",IF(Bridging!J18="P","P",""))</f>
        <v/>
      </c>
      <c r="E10" s="31" t="str">
        <f>Petals!B13</f>
        <v>Gloria</v>
      </c>
      <c r="F10" s="31" t="str">
        <f>Petals!C13</f>
        <v>Respect for myself &amp; others</v>
      </c>
      <c r="G10" s="50" t="str">
        <f>IF(Petals!J13="A","A","")</f>
        <v/>
      </c>
      <c r="I10" s="249">
        <v>4</v>
      </c>
      <c r="J10" s="252" t="str">
        <f>Bridging!C14</f>
        <v>Ask the Brownies to show you</v>
      </c>
      <c r="K10" s="50" t="str">
        <f>IF(Bridging!J14="A","A","")</f>
        <v/>
      </c>
    </row>
    <row r="11" spans="1:11">
      <c r="A11" s="250"/>
      <c r="B11" s="103"/>
      <c r="E11" s="31" t="str">
        <f>Petals!B14</f>
        <v>Gerri</v>
      </c>
      <c r="F11" s="31" t="str">
        <f>Petals!C14</f>
        <v>Respect authority</v>
      </c>
      <c r="G11" s="50" t="str">
        <f>IF(Petals!J14="A","A","")</f>
        <v/>
      </c>
      <c r="I11" s="232" t="str">
        <f>Bridging!C16</f>
        <v>Plan a Ceremony</v>
      </c>
      <c r="J11" s="59"/>
      <c r="K11" s="50" t="str">
        <f>IF(Bridging!J16="A","A","")</f>
        <v/>
      </c>
    </row>
    <row r="12" spans="1:11">
      <c r="A12" s="61" t="s">
        <v>108</v>
      </c>
      <c r="E12" s="31" t="str">
        <f>Petals!B15</f>
        <v>Clover</v>
      </c>
      <c r="F12" s="31" t="str">
        <f>Petals!C15</f>
        <v>Use resources wisely</v>
      </c>
      <c r="G12" s="50" t="str">
        <f>IF(Petals!J15="A","A","")</f>
        <v/>
      </c>
    </row>
    <row r="13" spans="1:11">
      <c r="A13" s="31" t="str">
        <f>'Fun Patches'!C5</f>
        <v>&lt;List Patch Here&gt;</v>
      </c>
      <c r="B13" s="50" t="str">
        <f>IF('Fun Patches'!J5="A","C","")</f>
        <v/>
      </c>
      <c r="E13" s="31" t="str">
        <f>Petals!B16</f>
        <v>Rosie</v>
      </c>
      <c r="F13" s="31" t="str">
        <f>Petals!C16</f>
        <v>Make the world a better place</v>
      </c>
      <c r="G13" s="50" t="str">
        <f>IF(Petals!J16="A","A","")</f>
        <v/>
      </c>
      <c r="I13" s="372" t="s">
        <v>71</v>
      </c>
      <c r="J13" s="372"/>
      <c r="K13" s="372"/>
    </row>
    <row r="14" spans="1:11">
      <c r="A14" s="31" t="str">
        <f>'Fun Patches'!C6</f>
        <v>&lt;List Patch Here&gt;</v>
      </c>
      <c r="B14" s="50" t="str">
        <f>IF('Fun Patches'!J6="A","C","")</f>
        <v/>
      </c>
      <c r="E14" s="31" t="str">
        <f>Petals!B17</f>
        <v>Vi</v>
      </c>
      <c r="F14" s="31" t="str">
        <f>Petals!C17</f>
        <v>Be a sister to every Girl Scout</v>
      </c>
      <c r="G14" s="50" t="str">
        <f>IF(Petals!J17="A","A","")</f>
        <v/>
      </c>
      <c r="I14" s="372"/>
      <c r="J14" s="372"/>
      <c r="K14" s="372"/>
    </row>
    <row r="15" spans="1:11">
      <c r="A15" s="31" t="str">
        <f>'Fun Patches'!C7</f>
        <v>&lt;List Patch Here&gt;</v>
      </c>
      <c r="B15" s="50" t="str">
        <f>IF('Fun Patches'!J7="A","C","")</f>
        <v/>
      </c>
      <c r="E15" s="73"/>
      <c r="F15" s="73"/>
      <c r="G15" s="212"/>
      <c r="I15" s="249"/>
      <c r="J15" s="252" t="str">
        <f>'Age-Level'!C6</f>
        <v>Cookie Rally (Year 1)</v>
      </c>
      <c r="K15" s="50" t="str">
        <f>IF('Age-Level'!J6="A","C","")</f>
        <v/>
      </c>
    </row>
    <row r="16" spans="1:11">
      <c r="A16" s="31" t="str">
        <f>'Fun Patches'!C8</f>
        <v>&lt;List Patch Here&gt;</v>
      </c>
      <c r="B16" s="50" t="str">
        <f>IF('Fun Patches'!J8="A","C","")</f>
        <v/>
      </c>
      <c r="D16" s="372" t="s">
        <v>151</v>
      </c>
      <c r="E16" s="307"/>
      <c r="F16" s="307"/>
      <c r="G16" s="307"/>
      <c r="I16" s="249"/>
      <c r="J16" s="252" t="str">
        <f>'Age-Level'!C7</f>
        <v>Cookie Sales (Year 1)</v>
      </c>
      <c r="K16" s="50" t="str">
        <f>IF('Age-Level'!J7="A","C","")</f>
        <v/>
      </c>
    </row>
    <row r="17" spans="1:11">
      <c r="A17" s="31" t="str">
        <f>'Fun Patches'!C9</f>
        <v>&lt;List Patch Here&gt;</v>
      </c>
      <c r="B17" s="50" t="str">
        <f>IF('Fun Patches'!J9="A","C","")</f>
        <v/>
      </c>
      <c r="D17" s="307"/>
      <c r="E17" s="307"/>
      <c r="F17" s="307"/>
      <c r="G17" s="307"/>
      <c r="I17" s="51"/>
      <c r="J17" s="252" t="str">
        <f>'Age-Level'!C8</f>
        <v>Cookie Pin (Year 1)</v>
      </c>
      <c r="K17" s="50" t="str">
        <f>IF('Age-Level'!J8="A","C","")</f>
        <v/>
      </c>
    </row>
    <row r="18" spans="1:11">
      <c r="A18" s="31" t="str">
        <f>'Fun Patches'!C10</f>
        <v>&lt;List Patch Here&gt;</v>
      </c>
      <c r="B18" s="50" t="str">
        <f>IF('Fun Patches'!J10="A","C","")</f>
        <v/>
      </c>
      <c r="D18" s="376" t="str">
        <f>Petals!B22</f>
        <v>Finance</v>
      </c>
      <c r="E18" s="377"/>
      <c r="F18" s="204" t="str">
        <f>Petals!B20</f>
        <v>Money Counts</v>
      </c>
      <c r="G18" s="50" t="str">
        <f>IF(Petals!J23="C","A","")</f>
        <v/>
      </c>
      <c r="I18" s="51"/>
      <c r="J18" s="252" t="str">
        <f>'Age-Level'!C9</f>
        <v>Cookie Rally (Year 2)</v>
      </c>
      <c r="K18" s="50" t="str">
        <f>IF('Age-Level'!J9="A","C","")</f>
        <v/>
      </c>
    </row>
    <row r="19" spans="1:11">
      <c r="A19" s="31" t="str">
        <f>'Fun Patches'!C11</f>
        <v>&lt;List Patch Here&gt;</v>
      </c>
      <c r="B19" s="50" t="str">
        <f>IF('Fun Patches'!J11="A","C","")</f>
        <v/>
      </c>
      <c r="D19" s="376" t="str">
        <f>Petals!B27</f>
        <v>Finance</v>
      </c>
      <c r="E19" s="377"/>
      <c r="F19" s="204" t="str">
        <f>Petals!B25</f>
        <v>Making Choices</v>
      </c>
      <c r="G19" s="50" t="str">
        <f>IF(Petals!J28="C","A","")</f>
        <v/>
      </c>
      <c r="I19" s="51"/>
      <c r="J19" s="252" t="str">
        <f>'Age-Level'!C10</f>
        <v>Cookie Sales (Year 2)</v>
      </c>
      <c r="K19" s="50" t="str">
        <f>IF('Age-Level'!J10="A","C","")</f>
        <v/>
      </c>
    </row>
    <row r="20" spans="1:11">
      <c r="A20" s="31" t="str">
        <f>'Fun Patches'!C12</f>
        <v>&lt;List Patch Here&gt;</v>
      </c>
      <c r="B20" s="50" t="str">
        <f>IF('Fun Patches'!J12="A","C","")</f>
        <v/>
      </c>
      <c r="D20" s="376" t="str">
        <f>Petals!B32</f>
        <v>Cookie</v>
      </c>
      <c r="E20" s="377"/>
      <c r="F20" s="204" t="str">
        <f>Petals!B30</f>
        <v>Count It Up</v>
      </c>
      <c r="G20" s="50" t="str">
        <f>IF(Petals!J33="C","A","")</f>
        <v/>
      </c>
      <c r="I20" s="52"/>
      <c r="J20" s="252" t="str">
        <f>'Age-Level'!C11</f>
        <v>Cookie Pin (Year 2)</v>
      </c>
      <c r="K20" s="50" t="str">
        <f>IF('Age-Level'!J11="A","C","")</f>
        <v/>
      </c>
    </row>
    <row r="21" spans="1:11">
      <c r="A21" s="31" t="str">
        <f>'Fun Patches'!C13</f>
        <v>&lt;List Patch Here&gt;</v>
      </c>
      <c r="B21" s="50" t="str">
        <f>IF('Fun Patches'!J13="A","C","")</f>
        <v/>
      </c>
      <c r="D21" s="376" t="str">
        <f>Petals!B37</f>
        <v>Cookie</v>
      </c>
      <c r="E21" s="377"/>
      <c r="F21" s="204" t="str">
        <f>Petals!B35</f>
        <v>Talk It Up</v>
      </c>
      <c r="G21" s="50" t="str">
        <f>IF(Petals!J38="C","A","")</f>
        <v/>
      </c>
      <c r="I21" s="53"/>
      <c r="J21" s="252" t="str">
        <f>'Age-Level'!C13</f>
        <v>Fall Sales (Year 1)</v>
      </c>
      <c r="K21" s="50" t="str">
        <f>IF('Age-Level'!J13="A","C","")</f>
        <v/>
      </c>
    </row>
    <row r="22" spans="1:11">
      <c r="A22" s="31" t="str">
        <f>'Fun Patches'!C14</f>
        <v>&lt;List Patch Here&gt;</v>
      </c>
      <c r="B22" s="50" t="str">
        <f>IF('Fun Patches'!J14="A","C","")</f>
        <v/>
      </c>
      <c r="I22" s="26"/>
      <c r="J22" s="252" t="str">
        <f>'Age-Level'!C14</f>
        <v>Fall Sales (Year 2)</v>
      </c>
      <c r="K22" s="50" t="str">
        <f>IF('Age-Level'!J14="A","C","")</f>
        <v/>
      </c>
    </row>
    <row r="23" spans="1:11">
      <c r="A23" s="31" t="str">
        <f>'Fun Patches'!C15</f>
        <v>&lt;List Patch Here&gt;</v>
      </c>
      <c r="B23" s="50" t="str">
        <f>IF('Fun Patches'!J15="A","C","")</f>
        <v/>
      </c>
      <c r="D23" s="372" t="s">
        <v>62</v>
      </c>
      <c r="E23" s="372"/>
      <c r="F23" s="372"/>
      <c r="G23" s="372"/>
      <c r="J23" s="252" t="str">
        <f>'Age-Level'!C16</f>
        <v>Thinking Day (Year 1)</v>
      </c>
      <c r="K23" s="50" t="str">
        <f>IF('Age-Level'!J16="A","C","")</f>
        <v/>
      </c>
    </row>
    <row r="24" spans="1:11">
      <c r="A24" s="31" t="str">
        <f>'Fun Patches'!C16</f>
        <v>&lt;List Patch Here&gt;</v>
      </c>
      <c r="B24" s="50" t="str">
        <f>IF('Fun Patches'!J16="A","C","")</f>
        <v/>
      </c>
      <c r="D24" s="372"/>
      <c r="E24" s="372"/>
      <c r="F24" s="372"/>
      <c r="G24" s="372"/>
      <c r="J24" s="252" t="str">
        <f>'Age-Level'!C17</f>
        <v>Thinking Day (Year 2)</v>
      </c>
      <c r="K24" s="50" t="str">
        <f>IF('Age-Level'!J17="A","C","")</f>
        <v/>
      </c>
    </row>
    <row r="25" spans="1:11">
      <c r="A25" s="31" t="str">
        <f>'Fun Patches'!C17</f>
        <v>&lt;List Patch Here&gt;</v>
      </c>
      <c r="B25" s="50" t="str">
        <f>IF('Fun Patches'!J17="A","C","")</f>
        <v/>
      </c>
      <c r="D25" s="250" t="str">
        <f>'Journey Awards'!A6</f>
        <v>Welcome to the Daisy Flower Garden</v>
      </c>
      <c r="F25" s="57"/>
      <c r="G25" s="248"/>
      <c r="J25" s="252" t="str">
        <f>'Age-Level'!C19</f>
        <v>Investiture</v>
      </c>
      <c r="K25" s="50" t="str">
        <f>IF('Age-Level'!J19="A","C","")</f>
        <v/>
      </c>
    </row>
    <row r="26" spans="1:11">
      <c r="A26" s="31" t="str">
        <f>'Fun Patches'!C18</f>
        <v>&lt;List Patch Here&gt;</v>
      </c>
      <c r="B26" s="50" t="str">
        <f>IF('Fun Patches'!J18="A","C","")</f>
        <v/>
      </c>
      <c r="D26" s="249"/>
      <c r="E26" s="373" t="s">
        <v>66</v>
      </c>
      <c r="F26" s="374"/>
      <c r="G26" s="50" t="str">
        <f>IF('Journey Awards'!J8="A","A","")</f>
        <v/>
      </c>
      <c r="J26" s="252" t="str">
        <f>'Age-Level'!C20</f>
        <v>Rededication (1st year)</v>
      </c>
      <c r="K26" s="50" t="str">
        <f>IF('Age-Level'!J20="A","C","")</f>
        <v/>
      </c>
    </row>
    <row r="27" spans="1:11">
      <c r="A27" s="31" t="str">
        <f>'Fun Patches'!C19</f>
        <v>&lt;List Patch Here&gt;</v>
      </c>
      <c r="B27" s="50" t="str">
        <f>IF('Fun Patches'!J19="A","C","")</f>
        <v/>
      </c>
      <c r="D27" s="249"/>
      <c r="E27" s="373" t="s">
        <v>67</v>
      </c>
      <c r="F27" s="374"/>
      <c r="G27" s="50" t="str">
        <f>IF('Journey Awards'!J9="A","A","")</f>
        <v/>
      </c>
      <c r="J27" s="252" t="str">
        <f>'Age-Level'!B21</f>
        <v>My Promise, My Faith (Year 1)</v>
      </c>
      <c r="K27" s="50" t="str">
        <f>IF('Age-Level'!J27="C","C","")</f>
        <v/>
      </c>
    </row>
    <row r="28" spans="1:11">
      <c r="A28" s="31" t="str">
        <f>'Fun Patches'!C20</f>
        <v>&lt;List Patch Here&gt;</v>
      </c>
      <c r="B28" s="50" t="str">
        <f>IF('Fun Patches'!J20="A","C","")</f>
        <v/>
      </c>
      <c r="D28" s="249"/>
      <c r="E28" s="373" t="s">
        <v>68</v>
      </c>
      <c r="F28" s="374"/>
      <c r="G28" s="50" t="str">
        <f>IF('Journey Awards'!J10="A","A","")</f>
        <v/>
      </c>
      <c r="J28" s="252" t="str">
        <f>'Age-Level'!B28</f>
        <v>My Promise, My Faith (Year 2)</v>
      </c>
      <c r="K28" s="50" t="str">
        <f>IF('Age-Level'!J34="C","C","")</f>
        <v/>
      </c>
    </row>
    <row r="29" spans="1:11">
      <c r="A29" s="31" t="str">
        <f>'Fun Patches'!C21</f>
        <v>&lt;List Patch Here&gt;</v>
      </c>
      <c r="B29" s="50" t="str">
        <f>IF('Fun Patches'!J21="A","C","")</f>
        <v/>
      </c>
      <c r="D29" s="106" t="str">
        <f>'Journey Awards'!A14</f>
        <v>Between Earth and Sky</v>
      </c>
      <c r="F29" s="59"/>
      <c r="G29" s="34"/>
      <c r="J29" s="252" t="str">
        <f>'Age-Level'!C36</f>
        <v>Global Action Award</v>
      </c>
      <c r="K29" s="50" t="str">
        <f>IF('Age-Level'!J36="A","C","")</f>
        <v/>
      </c>
    </row>
    <row r="30" spans="1:11">
      <c r="A30" s="31" t="str">
        <f>'Fun Patches'!C22</f>
        <v>&lt;List Patch Here&gt;</v>
      </c>
      <c r="B30" s="50" t="str">
        <f>IF('Fun Patches'!J22="A","C","")</f>
        <v/>
      </c>
      <c r="D30" s="249"/>
      <c r="E30" s="373" t="str">
        <f>'Journey Awards'!C16</f>
        <v>The Blue Bucket Award</v>
      </c>
      <c r="F30" s="374"/>
      <c r="G30" s="50" t="str">
        <f>IF('Journey Awards'!J16="A","A","")</f>
        <v/>
      </c>
      <c r="J30" s="252" t="str">
        <f>'Age-Level'!C38</f>
        <v>Journey Summit Pin</v>
      </c>
      <c r="K30" s="50" t="str">
        <f>IF('Age-Level'!J38="C","C","")</f>
        <v/>
      </c>
    </row>
    <row r="31" spans="1:11">
      <c r="A31" s="31" t="str">
        <f>'Fun Patches'!C23</f>
        <v>&lt;List Patch Here&gt;</v>
      </c>
      <c r="B31" s="50" t="str">
        <f>IF('Fun Patches'!J23="A","C","")</f>
        <v/>
      </c>
      <c r="D31" s="249"/>
      <c r="E31" s="373" t="str">
        <f>'Journey Awards'!C17</f>
        <v>The Firefly Award</v>
      </c>
      <c r="F31" s="374"/>
      <c r="G31" s="50" t="str">
        <f>IF('Journey Awards'!J17="A","A","")</f>
        <v/>
      </c>
      <c r="J31" s="252" t="str">
        <f>'Age-Level'!B39</f>
        <v>Safety Award</v>
      </c>
      <c r="K31" s="50" t="str">
        <f>IF('Age-Level'!J43="C","C","")</f>
        <v/>
      </c>
    </row>
    <row r="32" spans="1:11">
      <c r="A32" s="31" t="str">
        <f>'Fun Patches'!C24</f>
        <v>&lt;List Patch Here&gt;</v>
      </c>
      <c r="B32" s="50" t="str">
        <f>IF('Fun Patches'!J24="A","C","")</f>
        <v/>
      </c>
      <c r="D32" s="249"/>
      <c r="E32" s="373" t="str">
        <f>'Journey Awards'!C18</f>
        <v>The Clover Award</v>
      </c>
      <c r="F32" s="374"/>
      <c r="G32" s="50" t="str">
        <f>IF('Journey Awards'!J18="A","A","")</f>
        <v/>
      </c>
    </row>
    <row r="33" spans="1:11">
      <c r="A33" s="31" t="str">
        <f>'Fun Patches'!C25</f>
        <v>&lt;List Patch Here&gt;</v>
      </c>
      <c r="B33" s="50" t="str">
        <f>IF('Fun Patches'!J25="A","C","")</f>
        <v/>
      </c>
      <c r="D33" s="106" t="str">
        <f>'Journey Awards'!A22</f>
        <v>5 Flowers, 4 Stories, 3 Cheers for Animals!</v>
      </c>
      <c r="F33" s="59"/>
      <c r="G33" s="34" t="str">
        <f>IF('Journey Awards'!J15="A","A","")</f>
        <v/>
      </c>
      <c r="J33" s="61" t="s">
        <v>110</v>
      </c>
    </row>
    <row r="34" spans="1:11">
      <c r="A34" s="31" t="str">
        <f>'Fun Patches'!C26</f>
        <v>&lt;List Patch Here&gt;</v>
      </c>
      <c r="B34" s="50" t="str">
        <f>IF('Fun Patches'!J26="A","C","")</f>
        <v/>
      </c>
      <c r="D34" s="249"/>
      <c r="E34" s="373" t="str">
        <f>'Journey Awards'!C24</f>
        <v>Birdbath Award</v>
      </c>
      <c r="F34" s="374"/>
      <c r="G34" s="50" t="str">
        <f>IF('Journey Awards'!J24="A","A","")</f>
        <v/>
      </c>
      <c r="J34" s="31" t="str">
        <f>'Fun Patches'!C35</f>
        <v>&lt;List Patch Here&gt;</v>
      </c>
      <c r="K34" s="50" t="str">
        <f>IF('Fun Patches'!J35="A","C","")</f>
        <v/>
      </c>
    </row>
    <row r="35" spans="1:11">
      <c r="A35" s="31" t="str">
        <f>'Fun Patches'!C27</f>
        <v>&lt;List Patch Here&gt;</v>
      </c>
      <c r="B35" s="50" t="str">
        <f>IF('Fun Patches'!J27="A","C","")</f>
        <v/>
      </c>
      <c r="D35" s="249"/>
      <c r="E35" s="373" t="str">
        <f>'Journey Awards'!C25</f>
        <v>Red Robin Award</v>
      </c>
      <c r="F35" s="374"/>
      <c r="G35" s="50" t="str">
        <f>IF('Journey Awards'!J25="A","A","")</f>
        <v/>
      </c>
      <c r="J35" s="31" t="str">
        <f>'Fun Patches'!C36</f>
        <v>&lt;List Patch Here&gt;</v>
      </c>
      <c r="K35" s="50" t="str">
        <f>IF('Fun Patches'!J36="A","C","")</f>
        <v/>
      </c>
    </row>
    <row r="36" spans="1:11">
      <c r="A36" s="251" t="str">
        <f>'Fun Patches'!C28</f>
        <v>&lt;List Patch Here&gt;</v>
      </c>
      <c r="B36" s="50" t="str">
        <f>IF('Fun Patches'!J28="A","C","")</f>
        <v/>
      </c>
      <c r="D36" s="249"/>
      <c r="E36" s="373" t="str">
        <f>'Journey Awards'!C26</f>
        <v>Tula Award</v>
      </c>
      <c r="F36" s="374"/>
      <c r="G36" s="50" t="str">
        <f>IF('Journey Awards'!J26="A","A","")</f>
        <v/>
      </c>
      <c r="J36" s="31" t="str">
        <f>'Fun Patches'!C37</f>
        <v>&lt;List Patch Here&gt;</v>
      </c>
      <c r="K36" s="50" t="str">
        <f>IF('Fun Patches'!J37="A","C","")</f>
        <v/>
      </c>
    </row>
    <row r="37" spans="1:11">
      <c r="A37" s="253" t="str">
        <f>'Fun Patches'!C29</f>
        <v>&lt;List Patch Here&gt;</v>
      </c>
      <c r="B37" s="50" t="str">
        <f>IF('Fun Patches'!J29="A","C","")</f>
        <v/>
      </c>
      <c r="J37" s="31" t="str">
        <f>'Fun Patches'!C38</f>
        <v>&lt;List Patch Here&gt;</v>
      </c>
      <c r="K37" s="50" t="str">
        <f>IF('Fun Patches'!J38="A","C","")</f>
        <v/>
      </c>
    </row>
    <row r="38" spans="1:11" ht="12.75" customHeight="1">
      <c r="A38" s="282"/>
      <c r="B38" s="212"/>
      <c r="C38" s="146"/>
      <c r="D38" s="371" t="s">
        <v>110</v>
      </c>
      <c r="E38" s="307"/>
      <c r="F38" s="307"/>
      <c r="J38" s="31" t="str">
        <f>'Fun Patches'!C39</f>
        <v>&lt;List Patch Here&gt;</v>
      </c>
      <c r="K38" s="50" t="str">
        <f>IF('Fun Patches'!J39="A","C","")</f>
        <v/>
      </c>
    </row>
    <row r="39" spans="1:11" ht="13.5" customHeight="1">
      <c r="A39" s="107"/>
      <c r="B39" s="146"/>
      <c r="C39" s="146"/>
      <c r="E39" s="378" t="str">
        <f>'Fun Patches'!C30</f>
        <v>&lt;List Patch Here&gt;</v>
      </c>
      <c r="F39" s="379"/>
      <c r="G39" s="50" t="str">
        <f>IF('Fun Patches'!J30="A","C","")</f>
        <v/>
      </c>
      <c r="J39" s="31" t="str">
        <f>'Fun Patches'!C40</f>
        <v>&lt;List Patch Here&gt;</v>
      </c>
      <c r="K39" s="50" t="str">
        <f>IF('Fun Patches'!J40="A","C","")</f>
        <v/>
      </c>
    </row>
    <row r="40" spans="1:11" ht="13.5" customHeight="1">
      <c r="A40" s="147" t="s">
        <v>125</v>
      </c>
      <c r="B40" s="145"/>
      <c r="C40" s="146"/>
      <c r="E40" s="378" t="str">
        <f>'Fun Patches'!C31</f>
        <v>&lt;List Patch Here&gt;</v>
      </c>
      <c r="F40" s="379"/>
      <c r="G40" s="50" t="str">
        <f>IF('Fun Patches'!J31="A","C","")</f>
        <v/>
      </c>
      <c r="J40" s="31" t="str">
        <f>'Fun Patches'!C41</f>
        <v>&lt;List Patch Here&gt;</v>
      </c>
      <c r="K40" s="50" t="str">
        <f>IF('Fun Patches'!J41="A","C","")</f>
        <v/>
      </c>
    </row>
    <row r="41" spans="1:11" ht="13.5" customHeight="1">
      <c r="A41" s="149" t="s">
        <v>126</v>
      </c>
      <c r="B41" s="143"/>
      <c r="C41" s="144"/>
      <c r="E41" s="378" t="str">
        <f>'Fun Patches'!C32</f>
        <v>&lt;List Patch Here&gt;</v>
      </c>
      <c r="F41" s="379"/>
      <c r="G41" s="50" t="str">
        <f>IF('Fun Patches'!J32="A","C","")</f>
        <v/>
      </c>
      <c r="J41" s="31" t="str">
        <f>'Fun Patches'!C42</f>
        <v>&lt;List Patch Here&gt;</v>
      </c>
      <c r="K41" s="50" t="str">
        <f>IF('Fun Patches'!J42="A","C","")</f>
        <v/>
      </c>
    </row>
    <row r="42" spans="1:11">
      <c r="A42" s="150" t="s">
        <v>128</v>
      </c>
      <c r="B42" s="144"/>
      <c r="C42" s="144"/>
      <c r="E42" s="378" t="str">
        <f>'Fun Patches'!C33</f>
        <v>&lt;List Patch Here&gt;</v>
      </c>
      <c r="F42" s="379"/>
      <c r="G42" s="50" t="str">
        <f>IF('Fun Patches'!J33="A","C","")</f>
        <v/>
      </c>
      <c r="J42" s="31" t="str">
        <f>'Fun Patches'!C43</f>
        <v>&lt;List Patch Here&gt;</v>
      </c>
      <c r="K42" s="50" t="str">
        <f>IF('Fun Patches'!J43="A","C","")</f>
        <v/>
      </c>
    </row>
    <row r="43" spans="1:11">
      <c r="A43" s="151" t="s">
        <v>127</v>
      </c>
      <c r="B43" s="144"/>
      <c r="C43" s="144"/>
      <c r="E43" s="378" t="str">
        <f>'Fun Patches'!C34</f>
        <v>&lt;List Patch Here&gt;</v>
      </c>
      <c r="F43" s="379"/>
      <c r="G43" s="50" t="str">
        <f>IF('Fun Patches'!J34="A","C","")</f>
        <v/>
      </c>
      <c r="J43" s="31" t="str">
        <f>'Fun Patches'!C44</f>
        <v>&lt;List Patch Here&gt;</v>
      </c>
      <c r="K43" s="50" t="str">
        <f>IF('Fun Patches'!J44="A","C","")</f>
        <v/>
      </c>
    </row>
    <row r="44" spans="1:11">
      <c r="A44" s="148"/>
    </row>
  </sheetData>
  <sheetProtection password="C45A" sheet="1" objects="1" scenarios="1" selectLockedCells="1" selectUnlockedCells="1"/>
  <mergeCells count="25">
    <mergeCell ref="E43:F43"/>
    <mergeCell ref="E36:F36"/>
    <mergeCell ref="D38:F38"/>
    <mergeCell ref="E39:F39"/>
    <mergeCell ref="E40:F40"/>
    <mergeCell ref="E41:F41"/>
    <mergeCell ref="E42:F42"/>
    <mergeCell ref="E35:F35"/>
    <mergeCell ref="D19:E19"/>
    <mergeCell ref="D20:E20"/>
    <mergeCell ref="D21:E21"/>
    <mergeCell ref="D23:G24"/>
    <mergeCell ref="E26:F26"/>
    <mergeCell ref="E27:F27"/>
    <mergeCell ref="E28:F28"/>
    <mergeCell ref="E30:F30"/>
    <mergeCell ref="E31:F31"/>
    <mergeCell ref="E32:F32"/>
    <mergeCell ref="E34:F34"/>
    <mergeCell ref="D18:E18"/>
    <mergeCell ref="A1:B1"/>
    <mergeCell ref="D1:G1"/>
    <mergeCell ref="I1:K2"/>
    <mergeCell ref="I13:K14"/>
    <mergeCell ref="D16:G17"/>
  </mergeCells>
  <pageMargins left="0.75" right="0.75" top="1" bottom="1" header="0.5" footer="0.5"/>
  <pageSetup scale="83" orientation="landscape" horizontalDpi="300" verticalDpi="300" r:id="rId1"/>
  <headerFooter alignWithMargins="0">
    <oddHeader>&amp;C&amp;"Arial,Bold"&amp;12DaisyTrax
&amp;10&amp;D</oddHeader>
  </headerFooter>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44"/>
  <sheetViews>
    <sheetView showGridLines="0" zoomScaleNormal="100" workbookViewId="0">
      <selection activeCell="A2" sqref="A2"/>
    </sheetView>
  </sheetViews>
  <sheetFormatPr defaultRowHeight="12.75"/>
  <cols>
    <col min="1" max="1" width="32.7109375" bestFit="1" customWidth="1"/>
    <col min="2" max="2" width="3.140625" customWidth="1"/>
    <col min="3" max="3" width="3.7109375" customWidth="1"/>
    <col min="4" max="4" width="4" bestFit="1" customWidth="1"/>
    <col min="5" max="5" width="8.85546875" bestFit="1" customWidth="1"/>
    <col min="6" max="6" width="29.42578125" bestFit="1" customWidth="1"/>
    <col min="7" max="7" width="3.140625" customWidth="1"/>
    <col min="8" max="8" width="3.7109375" customWidth="1"/>
    <col min="9" max="9" width="2.7109375" bestFit="1" customWidth="1"/>
    <col min="10" max="10" width="34.7109375" bestFit="1" customWidth="1"/>
    <col min="11" max="11" width="3.140625" customWidth="1"/>
  </cols>
  <sheetData>
    <row r="1" spans="1:11" ht="20.25">
      <c r="A1" s="375" t="str">
        <f ca="1">MID(CELL("filename",A1),FIND(IF(ISERROR(FIND("]",CELL("filename",A1))),"$","]"),CELL("filename",A1))+1,256)</f>
        <v>Daisy 8</v>
      </c>
      <c r="B1" s="375"/>
      <c r="D1" s="372" t="s">
        <v>44</v>
      </c>
      <c r="E1" s="372"/>
      <c r="F1" s="372"/>
      <c r="G1" s="372"/>
      <c r="I1" s="372" t="s">
        <v>65</v>
      </c>
      <c r="J1" s="372"/>
      <c r="K1" s="372"/>
    </row>
    <row r="2" spans="1:11">
      <c r="D2" s="61" t="s">
        <v>43</v>
      </c>
      <c r="I2" s="372"/>
      <c r="J2" s="372"/>
      <c r="K2" s="372"/>
    </row>
    <row r="3" spans="1:11">
      <c r="A3" s="61" t="s">
        <v>64</v>
      </c>
      <c r="E3" s="31" t="str">
        <f>Petals!B6</f>
        <v>Center</v>
      </c>
      <c r="F3" s="31" t="str">
        <f>Petals!C6</f>
        <v>Promise Center</v>
      </c>
      <c r="G3" s="50" t="str">
        <f>IF(Petals!K6="A","A","")</f>
        <v/>
      </c>
      <c r="I3" s="215" t="str">
        <f>Bridging!B6</f>
        <v>Pass It On</v>
      </c>
      <c r="J3" s="215"/>
      <c r="K3" s="215"/>
    </row>
    <row r="4" spans="1:11">
      <c r="A4" s="66" t="s">
        <v>44</v>
      </c>
      <c r="B4" s="48" t="str">
        <f>IF(Petals!K18="C","C",IF(Petals!K18="P","P",""))</f>
        <v/>
      </c>
      <c r="D4" s="61" t="s">
        <v>44</v>
      </c>
      <c r="G4" s="34"/>
      <c r="I4" s="249">
        <v>1</v>
      </c>
      <c r="J4" s="252" t="str">
        <f>Bridging!C7</f>
        <v>Teach younger girls the GS Promise</v>
      </c>
      <c r="K4" s="50" t="str">
        <f>IF(Bridging!K7="A","A","")</f>
        <v/>
      </c>
    </row>
    <row r="5" spans="1:11">
      <c r="A5" s="211" t="s">
        <v>151</v>
      </c>
      <c r="B5" s="213">
        <f>INT(COUNTIF(G18:G21,"A"))</f>
        <v>0</v>
      </c>
      <c r="E5" s="31" t="str">
        <f>Petals!B8</f>
        <v>Lupe</v>
      </c>
      <c r="F5" s="31" t="str">
        <f>Petals!C8</f>
        <v>Honest and fair</v>
      </c>
      <c r="G5" s="50" t="str">
        <f>IF(Petals!K8="A","A","")</f>
        <v/>
      </c>
      <c r="I5" s="249">
        <v>2</v>
      </c>
      <c r="J5" s="252" t="str">
        <f>Bridging!C8</f>
        <v>Tell younger girls about the Flower</v>
      </c>
      <c r="K5" s="50" t="str">
        <f>IF(Bridging!K8="A","A","")</f>
        <v/>
      </c>
    </row>
    <row r="6" spans="1:11">
      <c r="A6" s="67" t="s">
        <v>62</v>
      </c>
      <c r="B6" s="54"/>
      <c r="E6" s="31" t="str">
        <f>Petals!B9</f>
        <v>Sunny</v>
      </c>
      <c r="F6" s="31" t="str">
        <f>Petals!C9</f>
        <v>Friendly and helpful</v>
      </c>
      <c r="G6" s="50" t="str">
        <f>IF(Petals!K9="A","A","")</f>
        <v/>
      </c>
      <c r="I6" s="249">
        <v>3</v>
      </c>
      <c r="J6" s="252" t="str">
        <f>Bridging!C9</f>
        <v>Play a game together!</v>
      </c>
      <c r="K6" s="50" t="str">
        <f>IF(Bridging!K9="A","A","")</f>
        <v/>
      </c>
    </row>
    <row r="7" spans="1:11">
      <c r="A7" s="210" t="str">
        <f>'Journey Awards'!A6</f>
        <v>Welcome to the Daisy Flower Garden</v>
      </c>
      <c r="B7" s="48" t="str">
        <f>IF('Journey Awards'!K11="C","C",IF('Journey Awards'!K11="P","P",""))</f>
        <v/>
      </c>
      <c r="E7" s="31" t="str">
        <f>Petals!B10</f>
        <v>Zinni</v>
      </c>
      <c r="F7" s="31" t="str">
        <f>Petals!C10</f>
        <v>Considerate and caring</v>
      </c>
      <c r="G7" s="50" t="str">
        <f>IF(Petals!K10="A","A","")</f>
        <v/>
      </c>
      <c r="I7" s="250" t="str">
        <f>Bridging!B11</f>
        <v>Look Ahead</v>
      </c>
      <c r="J7" s="59"/>
      <c r="K7" s="34"/>
    </row>
    <row r="8" spans="1:11">
      <c r="A8" s="210" t="str">
        <f>'Journey Awards'!A14</f>
        <v>Between Earth and Sky</v>
      </c>
      <c r="B8" s="48" t="str">
        <f>IF('Journey Awards'!K19="C","C",IF('Journey Awards'!K19="P","P",""))</f>
        <v/>
      </c>
      <c r="E8" s="31" t="str">
        <f>Petals!B11</f>
        <v>Tula</v>
      </c>
      <c r="F8" s="31" t="str">
        <f>Petals!C11</f>
        <v>Courageous and strong</v>
      </c>
      <c r="G8" s="50" t="str">
        <f>IF(Petals!K11="A","A","")</f>
        <v/>
      </c>
      <c r="I8" s="249">
        <v>1</v>
      </c>
      <c r="J8" s="252" t="str">
        <f>Bridging!C12</f>
        <v>Say the Girl Scout Promise together.</v>
      </c>
      <c r="K8" s="50" t="str">
        <f>IF(Bridging!K12="A","A","")</f>
        <v/>
      </c>
    </row>
    <row r="9" spans="1:11">
      <c r="A9" s="210" t="str">
        <f>'Journey Awards'!A22</f>
        <v>5 Flowers, 4 Stories, 3 Cheers for Animals!</v>
      </c>
      <c r="B9" s="48" t="str">
        <f>IF('Journey Awards'!K27="C","C",IF('Journey Awards'!K27="P","P",""))</f>
        <v/>
      </c>
      <c r="E9" s="31" t="str">
        <f>Petals!B12</f>
        <v>Mari</v>
      </c>
      <c r="F9" s="31" t="str">
        <f>Petals!C12</f>
        <v>Responsible for what I say and do</v>
      </c>
      <c r="G9" s="50" t="str">
        <f>IF(Petals!K12="A","A","")</f>
        <v/>
      </c>
      <c r="I9" s="249">
        <v>2</v>
      </c>
      <c r="J9" s="252" t="str">
        <f>Bridging!C13</f>
        <v>Ask the Brownies to teach you</v>
      </c>
      <c r="K9" s="50" t="str">
        <f>IF(Bridging!K13="A","A","")</f>
        <v/>
      </c>
    </row>
    <row r="10" spans="1:11">
      <c r="A10" s="94" t="s">
        <v>61</v>
      </c>
      <c r="B10" s="48" t="str">
        <f>IF(Bridging!K18="C","C",IF(Bridging!K18="P","P",""))</f>
        <v/>
      </c>
      <c r="E10" s="31" t="str">
        <f>Petals!B13</f>
        <v>Gloria</v>
      </c>
      <c r="F10" s="31" t="str">
        <f>Petals!C13</f>
        <v>Respect for myself &amp; others</v>
      </c>
      <c r="G10" s="50" t="str">
        <f>IF(Petals!K13="A","A","")</f>
        <v/>
      </c>
      <c r="I10" s="249">
        <v>4</v>
      </c>
      <c r="J10" s="252" t="str">
        <f>Bridging!C14</f>
        <v>Ask the Brownies to show you</v>
      </c>
      <c r="K10" s="50" t="str">
        <f>IF(Bridging!K14="A","A","")</f>
        <v/>
      </c>
    </row>
    <row r="11" spans="1:11">
      <c r="A11" s="250"/>
      <c r="B11" s="103"/>
      <c r="E11" s="31" t="str">
        <f>Petals!B14</f>
        <v>Gerri</v>
      </c>
      <c r="F11" s="31" t="str">
        <f>Petals!C14</f>
        <v>Respect authority</v>
      </c>
      <c r="G11" s="50" t="str">
        <f>IF(Petals!K14="A","A","")</f>
        <v/>
      </c>
      <c r="I11" s="232" t="str">
        <f>Bridging!C16</f>
        <v>Plan a Ceremony</v>
      </c>
      <c r="J11" s="59"/>
      <c r="K11" s="50" t="str">
        <f>IF(Bridging!K16="A","A","")</f>
        <v/>
      </c>
    </row>
    <row r="12" spans="1:11">
      <c r="A12" s="61" t="s">
        <v>108</v>
      </c>
      <c r="E12" s="31" t="str">
        <f>Petals!B15</f>
        <v>Clover</v>
      </c>
      <c r="F12" s="31" t="str">
        <f>Petals!C15</f>
        <v>Use resources wisely</v>
      </c>
      <c r="G12" s="50" t="str">
        <f>IF(Petals!K15="A","A","")</f>
        <v/>
      </c>
    </row>
    <row r="13" spans="1:11">
      <c r="A13" s="31" t="str">
        <f>'Fun Patches'!C5</f>
        <v>&lt;List Patch Here&gt;</v>
      </c>
      <c r="B13" s="50" t="str">
        <f>IF('Fun Patches'!K5="A","C","")</f>
        <v/>
      </c>
      <c r="E13" s="31" t="str">
        <f>Petals!B16</f>
        <v>Rosie</v>
      </c>
      <c r="F13" s="31" t="str">
        <f>Petals!C16</f>
        <v>Make the world a better place</v>
      </c>
      <c r="G13" s="50" t="str">
        <f>IF(Petals!K16="A","A","")</f>
        <v/>
      </c>
      <c r="I13" s="372" t="s">
        <v>71</v>
      </c>
      <c r="J13" s="372"/>
      <c r="K13" s="372"/>
    </row>
    <row r="14" spans="1:11">
      <c r="A14" s="31" t="str">
        <f>'Fun Patches'!C6</f>
        <v>&lt;List Patch Here&gt;</v>
      </c>
      <c r="B14" s="50" t="str">
        <f>IF('Fun Patches'!K6="A","C","")</f>
        <v/>
      </c>
      <c r="E14" s="31" t="str">
        <f>Petals!B17</f>
        <v>Vi</v>
      </c>
      <c r="F14" s="31" t="str">
        <f>Petals!C17</f>
        <v>Be a sister to every Girl Scout</v>
      </c>
      <c r="G14" s="50" t="str">
        <f>IF(Petals!K17="A","A","")</f>
        <v/>
      </c>
      <c r="I14" s="372"/>
      <c r="J14" s="372"/>
      <c r="K14" s="372"/>
    </row>
    <row r="15" spans="1:11">
      <c r="A15" s="31" t="str">
        <f>'Fun Patches'!C7</f>
        <v>&lt;List Patch Here&gt;</v>
      </c>
      <c r="B15" s="50" t="str">
        <f>IF('Fun Patches'!K7="A","C","")</f>
        <v/>
      </c>
      <c r="E15" s="73"/>
      <c r="F15" s="73"/>
      <c r="G15" s="212"/>
      <c r="I15" s="249"/>
      <c r="J15" s="252" t="str">
        <f>'Age-Level'!C6</f>
        <v>Cookie Rally (Year 1)</v>
      </c>
      <c r="K15" s="50" t="str">
        <f>IF('Age-Level'!K6="A","C","")</f>
        <v/>
      </c>
    </row>
    <row r="16" spans="1:11">
      <c r="A16" s="31" t="str">
        <f>'Fun Patches'!C8</f>
        <v>&lt;List Patch Here&gt;</v>
      </c>
      <c r="B16" s="50" t="str">
        <f>IF('Fun Patches'!K8="A","C","")</f>
        <v/>
      </c>
      <c r="D16" s="372" t="s">
        <v>151</v>
      </c>
      <c r="E16" s="307"/>
      <c r="F16" s="307"/>
      <c r="G16" s="307"/>
      <c r="I16" s="249"/>
      <c r="J16" s="252" t="str">
        <f>'Age-Level'!C7</f>
        <v>Cookie Sales (Year 1)</v>
      </c>
      <c r="K16" s="50" t="str">
        <f>IF('Age-Level'!K7="A","C","")</f>
        <v/>
      </c>
    </row>
    <row r="17" spans="1:11">
      <c r="A17" s="31" t="str">
        <f>'Fun Patches'!C9</f>
        <v>&lt;List Patch Here&gt;</v>
      </c>
      <c r="B17" s="50" t="str">
        <f>IF('Fun Patches'!K9="A","C","")</f>
        <v/>
      </c>
      <c r="D17" s="307"/>
      <c r="E17" s="307"/>
      <c r="F17" s="307"/>
      <c r="G17" s="307"/>
      <c r="I17" s="51"/>
      <c r="J17" s="252" t="str">
        <f>'Age-Level'!C8</f>
        <v>Cookie Pin (Year 1)</v>
      </c>
      <c r="K17" s="50" t="str">
        <f>IF('Age-Level'!K8="A","C","")</f>
        <v/>
      </c>
    </row>
    <row r="18" spans="1:11">
      <c r="A18" s="31" t="str">
        <f>'Fun Patches'!C10</f>
        <v>&lt;List Patch Here&gt;</v>
      </c>
      <c r="B18" s="50" t="str">
        <f>IF('Fun Patches'!K10="A","C","")</f>
        <v/>
      </c>
      <c r="D18" s="376" t="str">
        <f>Petals!B22</f>
        <v>Finance</v>
      </c>
      <c r="E18" s="377"/>
      <c r="F18" s="204" t="str">
        <f>Petals!B20</f>
        <v>Money Counts</v>
      </c>
      <c r="G18" s="50" t="str">
        <f>IF(Petals!K23="C","A","")</f>
        <v/>
      </c>
      <c r="I18" s="51"/>
      <c r="J18" s="252" t="str">
        <f>'Age-Level'!C9</f>
        <v>Cookie Rally (Year 2)</v>
      </c>
      <c r="K18" s="50" t="str">
        <f>IF('Age-Level'!K9="A","C","")</f>
        <v/>
      </c>
    </row>
    <row r="19" spans="1:11">
      <c r="A19" s="31" t="str">
        <f>'Fun Patches'!C11</f>
        <v>&lt;List Patch Here&gt;</v>
      </c>
      <c r="B19" s="50" t="str">
        <f>IF('Fun Patches'!K11="A","C","")</f>
        <v/>
      </c>
      <c r="D19" s="376" t="str">
        <f>Petals!B27</f>
        <v>Finance</v>
      </c>
      <c r="E19" s="377"/>
      <c r="F19" s="204" t="str">
        <f>Petals!B25</f>
        <v>Making Choices</v>
      </c>
      <c r="G19" s="50" t="str">
        <f>IF(Petals!K28="C","A","")</f>
        <v/>
      </c>
      <c r="I19" s="51"/>
      <c r="J19" s="252" t="str">
        <f>'Age-Level'!C10</f>
        <v>Cookie Sales (Year 2)</v>
      </c>
      <c r="K19" s="50" t="str">
        <f>IF('Age-Level'!K10="A","C","")</f>
        <v/>
      </c>
    </row>
    <row r="20" spans="1:11">
      <c r="A20" s="31" t="str">
        <f>'Fun Patches'!C12</f>
        <v>&lt;List Patch Here&gt;</v>
      </c>
      <c r="B20" s="50" t="str">
        <f>IF('Fun Patches'!K12="A","C","")</f>
        <v/>
      </c>
      <c r="D20" s="376" t="str">
        <f>Petals!B32</f>
        <v>Cookie</v>
      </c>
      <c r="E20" s="377"/>
      <c r="F20" s="204" t="str">
        <f>Petals!B30</f>
        <v>Count It Up</v>
      </c>
      <c r="G20" s="50" t="str">
        <f>IF(Petals!K33="C","A","")</f>
        <v/>
      </c>
      <c r="I20" s="52"/>
      <c r="J20" s="252" t="str">
        <f>'Age-Level'!C11</f>
        <v>Cookie Pin (Year 2)</v>
      </c>
      <c r="K20" s="50" t="str">
        <f>IF('Age-Level'!K11="A","C","")</f>
        <v/>
      </c>
    </row>
    <row r="21" spans="1:11">
      <c r="A21" s="31" t="str">
        <f>'Fun Patches'!C13</f>
        <v>&lt;List Patch Here&gt;</v>
      </c>
      <c r="B21" s="50" t="str">
        <f>IF('Fun Patches'!K13="A","C","")</f>
        <v/>
      </c>
      <c r="D21" s="376" t="str">
        <f>Petals!B37</f>
        <v>Cookie</v>
      </c>
      <c r="E21" s="377"/>
      <c r="F21" s="204" t="str">
        <f>Petals!B35</f>
        <v>Talk It Up</v>
      </c>
      <c r="G21" s="50" t="str">
        <f>IF(Petals!K38="C","A","")</f>
        <v/>
      </c>
      <c r="I21" s="53"/>
      <c r="J21" s="252" t="str">
        <f>'Age-Level'!C13</f>
        <v>Fall Sales (Year 1)</v>
      </c>
      <c r="K21" s="50" t="str">
        <f>IF('Age-Level'!K13="A","C","")</f>
        <v/>
      </c>
    </row>
    <row r="22" spans="1:11">
      <c r="A22" s="31" t="str">
        <f>'Fun Patches'!C14</f>
        <v>&lt;List Patch Here&gt;</v>
      </c>
      <c r="B22" s="50" t="str">
        <f>IF('Fun Patches'!K14="A","C","")</f>
        <v/>
      </c>
      <c r="I22" s="26"/>
      <c r="J22" s="252" t="str">
        <f>'Age-Level'!C14</f>
        <v>Fall Sales (Year 2)</v>
      </c>
      <c r="K22" s="50" t="str">
        <f>IF('Age-Level'!K14="A","C","")</f>
        <v/>
      </c>
    </row>
    <row r="23" spans="1:11">
      <c r="A23" s="31" t="str">
        <f>'Fun Patches'!C15</f>
        <v>&lt;List Patch Here&gt;</v>
      </c>
      <c r="B23" s="50" t="str">
        <f>IF('Fun Patches'!K15="A","C","")</f>
        <v/>
      </c>
      <c r="D23" s="372" t="s">
        <v>62</v>
      </c>
      <c r="E23" s="372"/>
      <c r="F23" s="372"/>
      <c r="G23" s="372"/>
      <c r="J23" s="252" t="str">
        <f>'Age-Level'!C16</f>
        <v>Thinking Day (Year 1)</v>
      </c>
      <c r="K23" s="50" t="str">
        <f>IF('Age-Level'!K16="A","C","")</f>
        <v/>
      </c>
    </row>
    <row r="24" spans="1:11">
      <c r="A24" s="31" t="str">
        <f>'Fun Patches'!C16</f>
        <v>&lt;List Patch Here&gt;</v>
      </c>
      <c r="B24" s="50" t="str">
        <f>IF('Fun Patches'!K16="A","C","")</f>
        <v/>
      </c>
      <c r="D24" s="372"/>
      <c r="E24" s="372"/>
      <c r="F24" s="372"/>
      <c r="G24" s="372"/>
      <c r="J24" s="252" t="str">
        <f>'Age-Level'!C17</f>
        <v>Thinking Day (Year 2)</v>
      </c>
      <c r="K24" s="50" t="str">
        <f>IF('Age-Level'!K17="A","C","")</f>
        <v/>
      </c>
    </row>
    <row r="25" spans="1:11">
      <c r="A25" s="31" t="str">
        <f>'Fun Patches'!C17</f>
        <v>&lt;List Patch Here&gt;</v>
      </c>
      <c r="B25" s="50" t="str">
        <f>IF('Fun Patches'!K17="A","C","")</f>
        <v/>
      </c>
      <c r="D25" s="250" t="str">
        <f>'Journey Awards'!A6</f>
        <v>Welcome to the Daisy Flower Garden</v>
      </c>
      <c r="F25" s="57"/>
      <c r="G25" s="248"/>
      <c r="J25" s="252" t="str">
        <f>'Age-Level'!C19</f>
        <v>Investiture</v>
      </c>
      <c r="K25" s="50" t="str">
        <f>IF('Age-Level'!K19="A","C","")</f>
        <v/>
      </c>
    </row>
    <row r="26" spans="1:11">
      <c r="A26" s="31" t="str">
        <f>'Fun Patches'!C18</f>
        <v>&lt;List Patch Here&gt;</v>
      </c>
      <c r="B26" s="50" t="str">
        <f>IF('Fun Patches'!K18="A","C","")</f>
        <v/>
      </c>
      <c r="D26" s="249"/>
      <c r="E26" s="373" t="s">
        <v>66</v>
      </c>
      <c r="F26" s="374"/>
      <c r="G26" s="50" t="str">
        <f>IF('Journey Awards'!K8="A","A","")</f>
        <v/>
      </c>
      <c r="J26" s="252" t="str">
        <f>'Age-Level'!C20</f>
        <v>Rededication (1st year)</v>
      </c>
      <c r="K26" s="50" t="str">
        <f>IF('Age-Level'!K20="A","C","")</f>
        <v/>
      </c>
    </row>
    <row r="27" spans="1:11">
      <c r="A27" s="31" t="str">
        <f>'Fun Patches'!C19</f>
        <v>&lt;List Patch Here&gt;</v>
      </c>
      <c r="B27" s="50" t="str">
        <f>IF('Fun Patches'!K19="A","C","")</f>
        <v/>
      </c>
      <c r="D27" s="249"/>
      <c r="E27" s="373" t="s">
        <v>67</v>
      </c>
      <c r="F27" s="374"/>
      <c r="G27" s="50" t="str">
        <f>IF('Journey Awards'!K9="A","A","")</f>
        <v/>
      </c>
      <c r="J27" s="252" t="str">
        <f>'Age-Level'!B21</f>
        <v>My Promise, My Faith (Year 1)</v>
      </c>
      <c r="K27" s="50" t="str">
        <f>IF('Age-Level'!K27="C","C","")</f>
        <v/>
      </c>
    </row>
    <row r="28" spans="1:11">
      <c r="A28" s="31" t="str">
        <f>'Fun Patches'!C20</f>
        <v>&lt;List Patch Here&gt;</v>
      </c>
      <c r="B28" s="50" t="str">
        <f>IF('Fun Patches'!K20="A","C","")</f>
        <v/>
      </c>
      <c r="D28" s="249"/>
      <c r="E28" s="373" t="s">
        <v>68</v>
      </c>
      <c r="F28" s="374"/>
      <c r="G28" s="50" t="str">
        <f>IF('Journey Awards'!K10="A","A","")</f>
        <v/>
      </c>
      <c r="J28" s="252" t="str">
        <f>'Age-Level'!B28</f>
        <v>My Promise, My Faith (Year 2)</v>
      </c>
      <c r="K28" s="50" t="str">
        <f>IF('Age-Level'!K34="C","C","")</f>
        <v/>
      </c>
    </row>
    <row r="29" spans="1:11">
      <c r="A29" s="31" t="str">
        <f>'Fun Patches'!C21</f>
        <v>&lt;List Patch Here&gt;</v>
      </c>
      <c r="B29" s="50" t="str">
        <f>IF('Fun Patches'!K21="A","C","")</f>
        <v/>
      </c>
      <c r="D29" s="106" t="str">
        <f>'Journey Awards'!A14</f>
        <v>Between Earth and Sky</v>
      </c>
      <c r="F29" s="59"/>
      <c r="G29" s="34"/>
      <c r="J29" s="252" t="str">
        <f>'Age-Level'!C36</f>
        <v>Global Action Award</v>
      </c>
      <c r="K29" s="50" t="str">
        <f>IF('Age-Level'!K36="A","C","")</f>
        <v/>
      </c>
    </row>
    <row r="30" spans="1:11">
      <c r="A30" s="31" t="str">
        <f>'Fun Patches'!C22</f>
        <v>&lt;List Patch Here&gt;</v>
      </c>
      <c r="B30" s="50" t="str">
        <f>IF('Fun Patches'!K22="A","C","")</f>
        <v/>
      </c>
      <c r="D30" s="249"/>
      <c r="E30" s="373" t="str">
        <f>'Journey Awards'!C16</f>
        <v>The Blue Bucket Award</v>
      </c>
      <c r="F30" s="374"/>
      <c r="G30" s="50" t="str">
        <f>IF('Journey Awards'!K16="A","A","")</f>
        <v/>
      </c>
      <c r="J30" s="252" t="str">
        <f>'Age-Level'!C38</f>
        <v>Journey Summit Pin</v>
      </c>
      <c r="K30" s="50" t="str">
        <f>IF('Age-Level'!K38="C","C","")</f>
        <v/>
      </c>
    </row>
    <row r="31" spans="1:11">
      <c r="A31" s="31" t="str">
        <f>'Fun Patches'!C23</f>
        <v>&lt;List Patch Here&gt;</v>
      </c>
      <c r="B31" s="50" t="str">
        <f>IF('Fun Patches'!K23="A","C","")</f>
        <v/>
      </c>
      <c r="D31" s="249"/>
      <c r="E31" s="373" t="str">
        <f>'Journey Awards'!C17</f>
        <v>The Firefly Award</v>
      </c>
      <c r="F31" s="374"/>
      <c r="G31" s="50" t="str">
        <f>IF('Journey Awards'!K17="A","A","")</f>
        <v/>
      </c>
      <c r="J31" s="252" t="str">
        <f>'Age-Level'!B39</f>
        <v>Safety Award</v>
      </c>
      <c r="K31" s="50" t="str">
        <f>IF('Age-Level'!K43="C","C","")</f>
        <v/>
      </c>
    </row>
    <row r="32" spans="1:11">
      <c r="A32" s="31" t="str">
        <f>'Fun Patches'!C24</f>
        <v>&lt;List Patch Here&gt;</v>
      </c>
      <c r="B32" s="50" t="str">
        <f>IF('Fun Patches'!K24="A","C","")</f>
        <v/>
      </c>
      <c r="D32" s="249"/>
      <c r="E32" s="373" t="str">
        <f>'Journey Awards'!C18</f>
        <v>The Clover Award</v>
      </c>
      <c r="F32" s="374"/>
      <c r="G32" s="50" t="str">
        <f>IF('Journey Awards'!K18="A","A","")</f>
        <v/>
      </c>
    </row>
    <row r="33" spans="1:11">
      <c r="A33" s="31" t="str">
        <f>'Fun Patches'!C25</f>
        <v>&lt;List Patch Here&gt;</v>
      </c>
      <c r="B33" s="50" t="str">
        <f>IF('Fun Patches'!K25="A","C","")</f>
        <v/>
      </c>
      <c r="D33" s="106" t="str">
        <f>'Journey Awards'!A22</f>
        <v>5 Flowers, 4 Stories, 3 Cheers for Animals!</v>
      </c>
      <c r="F33" s="59"/>
      <c r="G33" s="34" t="str">
        <f>IF('Journey Awards'!K15="A","A","")</f>
        <v/>
      </c>
      <c r="J33" s="61" t="s">
        <v>110</v>
      </c>
    </row>
    <row r="34" spans="1:11">
      <c r="A34" s="31" t="str">
        <f>'Fun Patches'!C26</f>
        <v>&lt;List Patch Here&gt;</v>
      </c>
      <c r="B34" s="50" t="str">
        <f>IF('Fun Patches'!K26="A","C","")</f>
        <v/>
      </c>
      <c r="D34" s="249"/>
      <c r="E34" s="373" t="str">
        <f>'Journey Awards'!C24</f>
        <v>Birdbath Award</v>
      </c>
      <c r="F34" s="374"/>
      <c r="G34" s="50" t="str">
        <f>IF('Journey Awards'!K24="A","A","")</f>
        <v/>
      </c>
      <c r="J34" s="31" t="str">
        <f>'Fun Patches'!C35</f>
        <v>&lt;List Patch Here&gt;</v>
      </c>
      <c r="K34" s="50" t="str">
        <f>IF('Fun Patches'!K35="A","C","")</f>
        <v/>
      </c>
    </row>
    <row r="35" spans="1:11">
      <c r="A35" s="31" t="str">
        <f>'Fun Patches'!C27</f>
        <v>&lt;List Patch Here&gt;</v>
      </c>
      <c r="B35" s="50" t="str">
        <f>IF('Fun Patches'!K27="A","C","")</f>
        <v/>
      </c>
      <c r="D35" s="249"/>
      <c r="E35" s="373" t="str">
        <f>'Journey Awards'!C25</f>
        <v>Red Robin Award</v>
      </c>
      <c r="F35" s="374"/>
      <c r="G35" s="50" t="str">
        <f>IF('Journey Awards'!K25="A","A","")</f>
        <v/>
      </c>
      <c r="J35" s="31" t="str">
        <f>'Fun Patches'!C36</f>
        <v>&lt;List Patch Here&gt;</v>
      </c>
      <c r="K35" s="50" t="str">
        <f>IF('Fun Patches'!K36="A","C","")</f>
        <v/>
      </c>
    </row>
    <row r="36" spans="1:11">
      <c r="A36" s="251" t="str">
        <f>'Fun Patches'!C28</f>
        <v>&lt;List Patch Here&gt;</v>
      </c>
      <c r="B36" s="50" t="str">
        <f>IF('Fun Patches'!K28="A","C","")</f>
        <v/>
      </c>
      <c r="D36" s="249"/>
      <c r="E36" s="373" t="str">
        <f>'Journey Awards'!C26</f>
        <v>Tula Award</v>
      </c>
      <c r="F36" s="374"/>
      <c r="G36" s="50" t="str">
        <f>IF('Journey Awards'!K26="A","A","")</f>
        <v/>
      </c>
      <c r="J36" s="31" t="str">
        <f>'Fun Patches'!C37</f>
        <v>&lt;List Patch Here&gt;</v>
      </c>
      <c r="K36" s="50" t="str">
        <f>IF('Fun Patches'!K37="A","C","")</f>
        <v/>
      </c>
    </row>
    <row r="37" spans="1:11">
      <c r="A37" s="253" t="str">
        <f>'Fun Patches'!C29</f>
        <v>&lt;List Patch Here&gt;</v>
      </c>
      <c r="B37" s="50" t="str">
        <f>IF('Fun Patches'!K29="A","C","")</f>
        <v/>
      </c>
      <c r="J37" s="31" t="str">
        <f>'Fun Patches'!C38</f>
        <v>&lt;List Patch Here&gt;</v>
      </c>
      <c r="K37" s="50" t="str">
        <f>IF('Fun Patches'!K38="A","C","")</f>
        <v/>
      </c>
    </row>
    <row r="38" spans="1:11" ht="12.75" customHeight="1">
      <c r="A38" s="282"/>
      <c r="B38" s="212"/>
      <c r="C38" s="146"/>
      <c r="D38" s="371" t="s">
        <v>110</v>
      </c>
      <c r="E38" s="307"/>
      <c r="F38" s="307"/>
      <c r="J38" s="31" t="str">
        <f>'Fun Patches'!C39</f>
        <v>&lt;List Patch Here&gt;</v>
      </c>
      <c r="K38" s="50" t="str">
        <f>IF('Fun Patches'!K39="A","C","")</f>
        <v/>
      </c>
    </row>
    <row r="39" spans="1:11" ht="13.5" customHeight="1">
      <c r="A39" s="107"/>
      <c r="B39" s="146"/>
      <c r="C39" s="146"/>
      <c r="E39" s="378" t="str">
        <f>'Fun Patches'!C30</f>
        <v>&lt;List Patch Here&gt;</v>
      </c>
      <c r="F39" s="379"/>
      <c r="G39" s="50" t="str">
        <f>IF('Fun Patches'!K30="A","C","")</f>
        <v/>
      </c>
      <c r="J39" s="31" t="str">
        <f>'Fun Patches'!C40</f>
        <v>&lt;List Patch Here&gt;</v>
      </c>
      <c r="K39" s="50" t="str">
        <f>IF('Fun Patches'!K40="A","C","")</f>
        <v/>
      </c>
    </row>
    <row r="40" spans="1:11" ht="13.5" customHeight="1">
      <c r="A40" s="147" t="s">
        <v>125</v>
      </c>
      <c r="B40" s="145"/>
      <c r="C40" s="146"/>
      <c r="E40" s="378" t="str">
        <f>'Fun Patches'!C31</f>
        <v>&lt;List Patch Here&gt;</v>
      </c>
      <c r="F40" s="379"/>
      <c r="G40" s="50" t="str">
        <f>IF('Fun Patches'!K31="A","C","")</f>
        <v/>
      </c>
      <c r="J40" s="31" t="str">
        <f>'Fun Patches'!C41</f>
        <v>&lt;List Patch Here&gt;</v>
      </c>
      <c r="K40" s="50" t="str">
        <f>IF('Fun Patches'!K41="A","C","")</f>
        <v/>
      </c>
    </row>
    <row r="41" spans="1:11" ht="13.5" customHeight="1">
      <c r="A41" s="149" t="s">
        <v>126</v>
      </c>
      <c r="B41" s="143"/>
      <c r="C41" s="144"/>
      <c r="E41" s="378" t="str">
        <f>'Fun Patches'!C32</f>
        <v>&lt;List Patch Here&gt;</v>
      </c>
      <c r="F41" s="379"/>
      <c r="G41" s="50" t="str">
        <f>IF('Fun Patches'!K32="A","C","")</f>
        <v/>
      </c>
      <c r="J41" s="31" t="str">
        <f>'Fun Patches'!C42</f>
        <v>&lt;List Patch Here&gt;</v>
      </c>
      <c r="K41" s="50" t="str">
        <f>IF('Fun Patches'!K42="A","C","")</f>
        <v/>
      </c>
    </row>
    <row r="42" spans="1:11">
      <c r="A42" s="150" t="s">
        <v>128</v>
      </c>
      <c r="B42" s="144"/>
      <c r="C42" s="144"/>
      <c r="E42" s="378" t="str">
        <f>'Fun Patches'!C33</f>
        <v>&lt;List Patch Here&gt;</v>
      </c>
      <c r="F42" s="379"/>
      <c r="G42" s="50" t="str">
        <f>IF('Fun Patches'!K33="A","C","")</f>
        <v/>
      </c>
      <c r="J42" s="31" t="str">
        <f>'Fun Patches'!C43</f>
        <v>&lt;List Patch Here&gt;</v>
      </c>
      <c r="K42" s="50" t="str">
        <f>IF('Fun Patches'!K43="A","C","")</f>
        <v/>
      </c>
    </row>
    <row r="43" spans="1:11">
      <c r="A43" s="151" t="s">
        <v>127</v>
      </c>
      <c r="B43" s="144"/>
      <c r="C43" s="144"/>
      <c r="E43" s="378" t="str">
        <f>'Fun Patches'!C34</f>
        <v>&lt;List Patch Here&gt;</v>
      </c>
      <c r="F43" s="379"/>
      <c r="G43" s="50" t="str">
        <f>IF('Fun Patches'!K34="A","C","")</f>
        <v/>
      </c>
      <c r="J43" s="31" t="str">
        <f>'Fun Patches'!C44</f>
        <v>&lt;List Patch Here&gt;</v>
      </c>
      <c r="K43" s="50" t="str">
        <f>IF('Fun Patches'!K44="A","C","")</f>
        <v/>
      </c>
    </row>
    <row r="44" spans="1:11">
      <c r="A44" s="148"/>
    </row>
  </sheetData>
  <sheetProtection password="C45A" sheet="1" objects="1" scenarios="1" selectLockedCells="1" selectUnlockedCells="1"/>
  <mergeCells count="25">
    <mergeCell ref="E43:F43"/>
    <mergeCell ref="E36:F36"/>
    <mergeCell ref="D38:F38"/>
    <mergeCell ref="E39:F39"/>
    <mergeCell ref="E40:F40"/>
    <mergeCell ref="E41:F41"/>
    <mergeCell ref="E42:F42"/>
    <mergeCell ref="E35:F35"/>
    <mergeCell ref="D19:E19"/>
    <mergeCell ref="D20:E20"/>
    <mergeCell ref="D21:E21"/>
    <mergeCell ref="D23:G24"/>
    <mergeCell ref="E26:F26"/>
    <mergeCell ref="E27:F27"/>
    <mergeCell ref="E28:F28"/>
    <mergeCell ref="E30:F30"/>
    <mergeCell ref="E31:F31"/>
    <mergeCell ref="E32:F32"/>
    <mergeCell ref="E34:F34"/>
    <mergeCell ref="D18:E18"/>
    <mergeCell ref="A1:B1"/>
    <mergeCell ref="D1:G1"/>
    <mergeCell ref="I1:K2"/>
    <mergeCell ref="I13:K14"/>
    <mergeCell ref="D16:G17"/>
  </mergeCells>
  <pageMargins left="0.75" right="0.75" top="1" bottom="1" header="0.5" footer="0.5"/>
  <pageSetup scale="83" orientation="landscape" horizontalDpi="300" verticalDpi="300" r:id="rId1"/>
  <headerFooter alignWithMargins="0">
    <oddHeader>&amp;C&amp;"Arial,Bold"&amp;12DaisyTrax
&amp;10&amp;D</oddHeader>
  </headerFooter>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44"/>
  <sheetViews>
    <sheetView showGridLines="0" zoomScaleNormal="100" workbookViewId="0">
      <selection activeCell="A2" sqref="A2"/>
    </sheetView>
  </sheetViews>
  <sheetFormatPr defaultRowHeight="12.75"/>
  <cols>
    <col min="1" max="1" width="32.7109375" bestFit="1" customWidth="1"/>
    <col min="2" max="2" width="3.140625" customWidth="1"/>
    <col min="3" max="3" width="3.7109375" customWidth="1"/>
    <col min="4" max="4" width="4" bestFit="1" customWidth="1"/>
    <col min="5" max="5" width="8.85546875" bestFit="1" customWidth="1"/>
    <col min="6" max="6" width="29.42578125" bestFit="1" customWidth="1"/>
    <col min="7" max="7" width="3.140625" customWidth="1"/>
    <col min="8" max="8" width="3.7109375" customWidth="1"/>
    <col min="9" max="9" width="2.7109375" bestFit="1" customWidth="1"/>
    <col min="10" max="10" width="34.7109375" bestFit="1" customWidth="1"/>
    <col min="11" max="11" width="3.140625" customWidth="1"/>
  </cols>
  <sheetData>
    <row r="1" spans="1:11" ht="20.25">
      <c r="A1" s="375" t="str">
        <f ca="1">MID(CELL("filename",A1),FIND(IF(ISERROR(FIND("]",CELL("filename",A1))),"$","]"),CELL("filename",A1))+1,256)</f>
        <v>Daisy 9</v>
      </c>
      <c r="B1" s="375"/>
      <c r="D1" s="372" t="s">
        <v>44</v>
      </c>
      <c r="E1" s="372"/>
      <c r="F1" s="372"/>
      <c r="G1" s="372"/>
      <c r="I1" s="372" t="s">
        <v>65</v>
      </c>
      <c r="J1" s="372"/>
      <c r="K1" s="372"/>
    </row>
    <row r="2" spans="1:11">
      <c r="D2" s="61" t="s">
        <v>43</v>
      </c>
      <c r="I2" s="372"/>
      <c r="J2" s="372"/>
      <c r="K2" s="372"/>
    </row>
    <row r="3" spans="1:11">
      <c r="A3" s="61" t="s">
        <v>64</v>
      </c>
      <c r="E3" s="31" t="str">
        <f>Petals!B6</f>
        <v>Center</v>
      </c>
      <c r="F3" s="31" t="str">
        <f>Petals!C6</f>
        <v>Promise Center</v>
      </c>
      <c r="G3" s="50" t="str">
        <f>IF(Petals!L6="A","A","")</f>
        <v/>
      </c>
      <c r="I3" s="215" t="str">
        <f>Bridging!B6</f>
        <v>Pass It On</v>
      </c>
      <c r="J3" s="215"/>
      <c r="K3" s="215"/>
    </row>
    <row r="4" spans="1:11">
      <c r="A4" s="66" t="s">
        <v>44</v>
      </c>
      <c r="B4" s="48" t="str">
        <f>IF(Petals!L18="C","C",IF(Petals!L18="P","P",""))</f>
        <v/>
      </c>
      <c r="D4" s="61" t="s">
        <v>44</v>
      </c>
      <c r="G4" s="34"/>
      <c r="I4" s="249">
        <v>1</v>
      </c>
      <c r="J4" s="252" t="str">
        <f>Bridging!C7</f>
        <v>Teach younger girls the GS Promise</v>
      </c>
      <c r="K4" s="50" t="str">
        <f>IF(Bridging!L7="A","A","")</f>
        <v/>
      </c>
    </row>
    <row r="5" spans="1:11">
      <c r="A5" s="211" t="s">
        <v>151</v>
      </c>
      <c r="B5" s="213">
        <f>INT(COUNTIF(G18:G21,"A"))</f>
        <v>0</v>
      </c>
      <c r="E5" s="31" t="str">
        <f>Petals!B8</f>
        <v>Lupe</v>
      </c>
      <c r="F5" s="31" t="str">
        <f>Petals!C8</f>
        <v>Honest and fair</v>
      </c>
      <c r="G5" s="50" t="str">
        <f>IF(Petals!L8="A","A","")</f>
        <v/>
      </c>
      <c r="I5" s="249">
        <v>2</v>
      </c>
      <c r="J5" s="252" t="str">
        <f>Bridging!C8</f>
        <v>Tell younger girls about the Flower</v>
      </c>
      <c r="K5" s="50" t="str">
        <f>IF(Bridging!L8="A","A","")</f>
        <v/>
      </c>
    </row>
    <row r="6" spans="1:11">
      <c r="A6" s="67" t="s">
        <v>62</v>
      </c>
      <c r="B6" s="54"/>
      <c r="E6" s="31" t="str">
        <f>Petals!B9</f>
        <v>Sunny</v>
      </c>
      <c r="F6" s="31" t="str">
        <f>Petals!C9</f>
        <v>Friendly and helpful</v>
      </c>
      <c r="G6" s="50" t="str">
        <f>IF(Petals!L9="A","A","")</f>
        <v/>
      </c>
      <c r="I6" s="249">
        <v>3</v>
      </c>
      <c r="J6" s="252" t="str">
        <f>Bridging!C9</f>
        <v>Play a game together!</v>
      </c>
      <c r="K6" s="50" t="str">
        <f>IF(Bridging!L9="A","A","")</f>
        <v/>
      </c>
    </row>
    <row r="7" spans="1:11">
      <c r="A7" s="210" t="str">
        <f>'Journey Awards'!A6</f>
        <v>Welcome to the Daisy Flower Garden</v>
      </c>
      <c r="B7" s="48" t="str">
        <f>IF('Journey Awards'!L11="C","C",IF('Journey Awards'!L11="P","P",""))</f>
        <v/>
      </c>
      <c r="E7" s="31" t="str">
        <f>Petals!B10</f>
        <v>Zinni</v>
      </c>
      <c r="F7" s="31" t="str">
        <f>Petals!C10</f>
        <v>Considerate and caring</v>
      </c>
      <c r="G7" s="50" t="str">
        <f>IF(Petals!L10="A","A","")</f>
        <v/>
      </c>
      <c r="I7" s="250" t="str">
        <f>Bridging!B11</f>
        <v>Look Ahead</v>
      </c>
      <c r="J7" s="59"/>
      <c r="K7" s="34"/>
    </row>
    <row r="8" spans="1:11">
      <c r="A8" s="210" t="str">
        <f>'Journey Awards'!A14</f>
        <v>Between Earth and Sky</v>
      </c>
      <c r="B8" s="48" t="str">
        <f>IF('Journey Awards'!L19="C","C",IF('Journey Awards'!L19="P","P",""))</f>
        <v/>
      </c>
      <c r="E8" s="31" t="str">
        <f>Petals!B11</f>
        <v>Tula</v>
      </c>
      <c r="F8" s="31" t="str">
        <f>Petals!C11</f>
        <v>Courageous and strong</v>
      </c>
      <c r="G8" s="50" t="str">
        <f>IF(Petals!L11="A","A","")</f>
        <v/>
      </c>
      <c r="I8" s="249">
        <v>1</v>
      </c>
      <c r="J8" s="252" t="str">
        <f>Bridging!C12</f>
        <v>Say the Girl Scout Promise together.</v>
      </c>
      <c r="K8" s="50" t="str">
        <f>IF(Bridging!L12="A","A","")</f>
        <v/>
      </c>
    </row>
    <row r="9" spans="1:11">
      <c r="A9" s="210" t="str">
        <f>'Journey Awards'!A22</f>
        <v>5 Flowers, 4 Stories, 3 Cheers for Animals!</v>
      </c>
      <c r="B9" s="48" t="str">
        <f>IF('Journey Awards'!L27="C","C",IF('Journey Awards'!L27="P","P",""))</f>
        <v/>
      </c>
      <c r="E9" s="31" t="str">
        <f>Petals!B12</f>
        <v>Mari</v>
      </c>
      <c r="F9" s="31" t="str">
        <f>Petals!C12</f>
        <v>Responsible for what I say and do</v>
      </c>
      <c r="G9" s="50" t="str">
        <f>IF(Petals!L12="A","A","")</f>
        <v/>
      </c>
      <c r="I9" s="249">
        <v>2</v>
      </c>
      <c r="J9" s="252" t="str">
        <f>Bridging!C13</f>
        <v>Ask the Brownies to teach you</v>
      </c>
      <c r="K9" s="50" t="str">
        <f>IF(Bridging!L13="A","A","")</f>
        <v/>
      </c>
    </row>
    <row r="10" spans="1:11">
      <c r="A10" s="94" t="s">
        <v>61</v>
      </c>
      <c r="B10" s="48" t="str">
        <f>IF(Bridging!L18="C","C",IF(Bridging!L18="P","P",""))</f>
        <v/>
      </c>
      <c r="E10" s="31" t="str">
        <f>Petals!B13</f>
        <v>Gloria</v>
      </c>
      <c r="F10" s="31" t="str">
        <f>Petals!C13</f>
        <v>Respect for myself &amp; others</v>
      </c>
      <c r="G10" s="50" t="str">
        <f>IF(Petals!L13="A","A","")</f>
        <v/>
      </c>
      <c r="I10" s="249">
        <v>4</v>
      </c>
      <c r="J10" s="252" t="str">
        <f>Bridging!C14</f>
        <v>Ask the Brownies to show you</v>
      </c>
      <c r="K10" s="50" t="str">
        <f>IF(Bridging!L14="A","A","")</f>
        <v/>
      </c>
    </row>
    <row r="11" spans="1:11">
      <c r="A11" s="250"/>
      <c r="B11" s="103"/>
      <c r="E11" s="31" t="str">
        <f>Petals!B14</f>
        <v>Gerri</v>
      </c>
      <c r="F11" s="31" t="str">
        <f>Petals!C14</f>
        <v>Respect authority</v>
      </c>
      <c r="G11" s="50" t="str">
        <f>IF(Petals!L14="A","A","")</f>
        <v/>
      </c>
      <c r="I11" s="232" t="str">
        <f>Bridging!C16</f>
        <v>Plan a Ceremony</v>
      </c>
      <c r="J11" s="59"/>
      <c r="K11" s="50" t="str">
        <f>IF(Bridging!L16="A","A","")</f>
        <v/>
      </c>
    </row>
    <row r="12" spans="1:11">
      <c r="A12" s="61" t="s">
        <v>108</v>
      </c>
      <c r="E12" s="31" t="str">
        <f>Petals!B15</f>
        <v>Clover</v>
      </c>
      <c r="F12" s="31" t="str">
        <f>Petals!C15</f>
        <v>Use resources wisely</v>
      </c>
      <c r="G12" s="50" t="str">
        <f>IF(Petals!L15="A","A","")</f>
        <v/>
      </c>
    </row>
    <row r="13" spans="1:11">
      <c r="A13" s="31" t="str">
        <f>'Fun Patches'!C5</f>
        <v>&lt;List Patch Here&gt;</v>
      </c>
      <c r="B13" s="50" t="str">
        <f>IF('Fun Patches'!L5="A","C","")</f>
        <v/>
      </c>
      <c r="E13" s="31" t="str">
        <f>Petals!B16</f>
        <v>Rosie</v>
      </c>
      <c r="F13" s="31" t="str">
        <f>Petals!C16</f>
        <v>Make the world a better place</v>
      </c>
      <c r="G13" s="50" t="str">
        <f>IF(Petals!L16="A","A","")</f>
        <v/>
      </c>
      <c r="I13" s="372" t="s">
        <v>71</v>
      </c>
      <c r="J13" s="372"/>
      <c r="K13" s="372"/>
    </row>
    <row r="14" spans="1:11">
      <c r="A14" s="31" t="str">
        <f>'Fun Patches'!C6</f>
        <v>&lt;List Patch Here&gt;</v>
      </c>
      <c r="B14" s="50" t="str">
        <f>IF('Fun Patches'!L6="A","C","")</f>
        <v/>
      </c>
      <c r="E14" s="31" t="str">
        <f>Petals!B17</f>
        <v>Vi</v>
      </c>
      <c r="F14" s="31" t="str">
        <f>Petals!C17</f>
        <v>Be a sister to every Girl Scout</v>
      </c>
      <c r="G14" s="50" t="str">
        <f>IF(Petals!L17="A","A","")</f>
        <v/>
      </c>
      <c r="I14" s="372"/>
      <c r="J14" s="372"/>
      <c r="K14" s="372"/>
    </row>
    <row r="15" spans="1:11">
      <c r="A15" s="31" t="str">
        <f>'Fun Patches'!C7</f>
        <v>&lt;List Patch Here&gt;</v>
      </c>
      <c r="B15" s="50" t="str">
        <f>IF('Fun Patches'!L7="A","C","")</f>
        <v/>
      </c>
      <c r="E15" s="73"/>
      <c r="F15" s="73"/>
      <c r="G15" s="212"/>
      <c r="I15" s="249"/>
      <c r="J15" s="252" t="str">
        <f>'Age-Level'!C6</f>
        <v>Cookie Rally (Year 1)</v>
      </c>
      <c r="K15" s="50" t="str">
        <f>IF('Age-Level'!L6="A","C","")</f>
        <v/>
      </c>
    </row>
    <row r="16" spans="1:11">
      <c r="A16" s="31" t="str">
        <f>'Fun Patches'!C8</f>
        <v>&lt;List Patch Here&gt;</v>
      </c>
      <c r="B16" s="50" t="str">
        <f>IF('Fun Patches'!L8="A","C","")</f>
        <v/>
      </c>
      <c r="D16" s="372" t="s">
        <v>151</v>
      </c>
      <c r="E16" s="307"/>
      <c r="F16" s="307"/>
      <c r="G16" s="307"/>
      <c r="I16" s="249"/>
      <c r="J16" s="252" t="str">
        <f>'Age-Level'!C7</f>
        <v>Cookie Sales (Year 1)</v>
      </c>
      <c r="K16" s="50" t="str">
        <f>IF('Age-Level'!L7="A","C","")</f>
        <v/>
      </c>
    </row>
    <row r="17" spans="1:11">
      <c r="A17" s="31" t="str">
        <f>'Fun Patches'!C9</f>
        <v>&lt;List Patch Here&gt;</v>
      </c>
      <c r="B17" s="50" t="str">
        <f>IF('Fun Patches'!L9="A","C","")</f>
        <v/>
      </c>
      <c r="D17" s="307"/>
      <c r="E17" s="307"/>
      <c r="F17" s="307"/>
      <c r="G17" s="307"/>
      <c r="I17" s="51"/>
      <c r="J17" s="252" t="str">
        <f>'Age-Level'!C8</f>
        <v>Cookie Pin (Year 1)</v>
      </c>
      <c r="K17" s="50" t="str">
        <f>IF('Age-Level'!L8="A","C","")</f>
        <v/>
      </c>
    </row>
    <row r="18" spans="1:11">
      <c r="A18" s="31" t="str">
        <f>'Fun Patches'!C10</f>
        <v>&lt;List Patch Here&gt;</v>
      </c>
      <c r="B18" s="50" t="str">
        <f>IF('Fun Patches'!L10="A","C","")</f>
        <v/>
      </c>
      <c r="D18" s="376" t="str">
        <f>Petals!B22</f>
        <v>Finance</v>
      </c>
      <c r="E18" s="377"/>
      <c r="F18" s="204" t="str">
        <f>Petals!B20</f>
        <v>Money Counts</v>
      </c>
      <c r="G18" s="50" t="str">
        <f>IF(Petals!L23="C","A","")</f>
        <v/>
      </c>
      <c r="I18" s="51"/>
      <c r="J18" s="252" t="str">
        <f>'Age-Level'!C9</f>
        <v>Cookie Rally (Year 2)</v>
      </c>
      <c r="K18" s="50" t="str">
        <f>IF('Age-Level'!L9="A","C","")</f>
        <v/>
      </c>
    </row>
    <row r="19" spans="1:11">
      <c r="A19" s="31" t="str">
        <f>'Fun Patches'!C11</f>
        <v>&lt;List Patch Here&gt;</v>
      </c>
      <c r="B19" s="50" t="str">
        <f>IF('Fun Patches'!L11="A","C","")</f>
        <v/>
      </c>
      <c r="D19" s="376" t="str">
        <f>Petals!B27</f>
        <v>Finance</v>
      </c>
      <c r="E19" s="377"/>
      <c r="F19" s="204" t="str">
        <f>Petals!B25</f>
        <v>Making Choices</v>
      </c>
      <c r="G19" s="50" t="str">
        <f>IF(Petals!L28="C","A","")</f>
        <v/>
      </c>
      <c r="I19" s="51"/>
      <c r="J19" s="252" t="str">
        <f>'Age-Level'!C10</f>
        <v>Cookie Sales (Year 2)</v>
      </c>
      <c r="K19" s="50" t="str">
        <f>IF('Age-Level'!L10="A","C","")</f>
        <v/>
      </c>
    </row>
    <row r="20" spans="1:11">
      <c r="A20" s="31" t="str">
        <f>'Fun Patches'!C12</f>
        <v>&lt;List Patch Here&gt;</v>
      </c>
      <c r="B20" s="50" t="str">
        <f>IF('Fun Patches'!L12="A","C","")</f>
        <v/>
      </c>
      <c r="D20" s="376" t="str">
        <f>Petals!B32</f>
        <v>Cookie</v>
      </c>
      <c r="E20" s="377"/>
      <c r="F20" s="204" t="str">
        <f>Petals!B30</f>
        <v>Count It Up</v>
      </c>
      <c r="G20" s="50" t="str">
        <f>IF(Petals!L33="C","A","")</f>
        <v/>
      </c>
      <c r="I20" s="52"/>
      <c r="J20" s="252" t="str">
        <f>'Age-Level'!C11</f>
        <v>Cookie Pin (Year 2)</v>
      </c>
      <c r="K20" s="50" t="str">
        <f>IF('Age-Level'!L11="A","C","")</f>
        <v/>
      </c>
    </row>
    <row r="21" spans="1:11">
      <c r="A21" s="31" t="str">
        <f>'Fun Patches'!C13</f>
        <v>&lt;List Patch Here&gt;</v>
      </c>
      <c r="B21" s="50" t="str">
        <f>IF('Fun Patches'!L13="A","C","")</f>
        <v/>
      </c>
      <c r="D21" s="376" t="str">
        <f>Petals!B37</f>
        <v>Cookie</v>
      </c>
      <c r="E21" s="377"/>
      <c r="F21" s="204" t="str">
        <f>Petals!B35</f>
        <v>Talk It Up</v>
      </c>
      <c r="G21" s="50" t="str">
        <f>IF(Petals!L38="C","A","")</f>
        <v/>
      </c>
      <c r="I21" s="53"/>
      <c r="J21" s="252" t="str">
        <f>'Age-Level'!C13</f>
        <v>Fall Sales (Year 1)</v>
      </c>
      <c r="K21" s="50" t="str">
        <f>IF('Age-Level'!L13="A","C","")</f>
        <v/>
      </c>
    </row>
    <row r="22" spans="1:11">
      <c r="A22" s="31" t="str">
        <f>'Fun Patches'!C14</f>
        <v>&lt;List Patch Here&gt;</v>
      </c>
      <c r="B22" s="50" t="str">
        <f>IF('Fun Patches'!L14="A","C","")</f>
        <v/>
      </c>
      <c r="I22" s="26"/>
      <c r="J22" s="252" t="str">
        <f>'Age-Level'!C14</f>
        <v>Fall Sales (Year 2)</v>
      </c>
      <c r="K22" s="50" t="str">
        <f>IF('Age-Level'!L14="A","C","")</f>
        <v/>
      </c>
    </row>
    <row r="23" spans="1:11">
      <c r="A23" s="31" t="str">
        <f>'Fun Patches'!C15</f>
        <v>&lt;List Patch Here&gt;</v>
      </c>
      <c r="B23" s="50" t="str">
        <f>IF('Fun Patches'!L15="A","C","")</f>
        <v/>
      </c>
      <c r="D23" s="372" t="s">
        <v>62</v>
      </c>
      <c r="E23" s="372"/>
      <c r="F23" s="372"/>
      <c r="G23" s="372"/>
      <c r="J23" s="252" t="str">
        <f>'Age-Level'!C16</f>
        <v>Thinking Day (Year 1)</v>
      </c>
      <c r="K23" s="50" t="str">
        <f>IF('Age-Level'!L16="A","C","")</f>
        <v/>
      </c>
    </row>
    <row r="24" spans="1:11">
      <c r="A24" s="31" t="str">
        <f>'Fun Patches'!C16</f>
        <v>&lt;List Patch Here&gt;</v>
      </c>
      <c r="B24" s="50" t="str">
        <f>IF('Fun Patches'!L16="A","C","")</f>
        <v/>
      </c>
      <c r="D24" s="372"/>
      <c r="E24" s="372"/>
      <c r="F24" s="372"/>
      <c r="G24" s="372"/>
      <c r="J24" s="252" t="str">
        <f>'Age-Level'!C17</f>
        <v>Thinking Day (Year 2)</v>
      </c>
      <c r="K24" s="50" t="str">
        <f>IF('Age-Level'!L17="A","C","")</f>
        <v/>
      </c>
    </row>
    <row r="25" spans="1:11">
      <c r="A25" s="31" t="str">
        <f>'Fun Patches'!C17</f>
        <v>&lt;List Patch Here&gt;</v>
      </c>
      <c r="B25" s="50" t="str">
        <f>IF('Fun Patches'!L17="A","C","")</f>
        <v/>
      </c>
      <c r="D25" s="250" t="str">
        <f>'Journey Awards'!A6</f>
        <v>Welcome to the Daisy Flower Garden</v>
      </c>
      <c r="F25" s="57"/>
      <c r="G25" s="248"/>
      <c r="J25" s="252" t="str">
        <f>'Age-Level'!C19</f>
        <v>Investiture</v>
      </c>
      <c r="K25" s="50" t="str">
        <f>IF('Age-Level'!L19="A","C","")</f>
        <v/>
      </c>
    </row>
    <row r="26" spans="1:11">
      <c r="A26" s="31" t="str">
        <f>'Fun Patches'!C18</f>
        <v>&lt;List Patch Here&gt;</v>
      </c>
      <c r="B26" s="50" t="str">
        <f>IF('Fun Patches'!L18="A","C","")</f>
        <v/>
      </c>
      <c r="D26" s="249"/>
      <c r="E26" s="373" t="s">
        <v>66</v>
      </c>
      <c r="F26" s="374"/>
      <c r="G26" s="50" t="str">
        <f>IF('Journey Awards'!L8="A","A","")</f>
        <v/>
      </c>
      <c r="J26" s="252" t="str">
        <f>'Age-Level'!C20</f>
        <v>Rededication (1st year)</v>
      </c>
      <c r="K26" s="50" t="str">
        <f>IF('Age-Level'!L20="A","C","")</f>
        <v/>
      </c>
    </row>
    <row r="27" spans="1:11">
      <c r="A27" s="31" t="str">
        <f>'Fun Patches'!C19</f>
        <v>&lt;List Patch Here&gt;</v>
      </c>
      <c r="B27" s="50" t="str">
        <f>IF('Fun Patches'!L19="A","C","")</f>
        <v/>
      </c>
      <c r="D27" s="249"/>
      <c r="E27" s="373" t="s">
        <v>67</v>
      </c>
      <c r="F27" s="374"/>
      <c r="G27" s="50" t="str">
        <f>IF('Journey Awards'!L9="A","A","")</f>
        <v/>
      </c>
      <c r="J27" s="252" t="str">
        <f>'Age-Level'!B21</f>
        <v>My Promise, My Faith (Year 1)</v>
      </c>
      <c r="K27" s="50" t="str">
        <f>IF('Age-Level'!L27="C","C","")</f>
        <v/>
      </c>
    </row>
    <row r="28" spans="1:11">
      <c r="A28" s="31" t="str">
        <f>'Fun Patches'!C20</f>
        <v>&lt;List Patch Here&gt;</v>
      </c>
      <c r="B28" s="50" t="str">
        <f>IF('Fun Patches'!L20="A","C","")</f>
        <v/>
      </c>
      <c r="D28" s="249"/>
      <c r="E28" s="373" t="s">
        <v>68</v>
      </c>
      <c r="F28" s="374"/>
      <c r="G28" s="50" t="str">
        <f>IF('Journey Awards'!L10="A","A","")</f>
        <v/>
      </c>
      <c r="J28" s="252" t="str">
        <f>'Age-Level'!B28</f>
        <v>My Promise, My Faith (Year 2)</v>
      </c>
      <c r="K28" s="50" t="str">
        <f>IF('Age-Level'!L34="C","C","")</f>
        <v/>
      </c>
    </row>
    <row r="29" spans="1:11">
      <c r="A29" s="31" t="str">
        <f>'Fun Patches'!C21</f>
        <v>&lt;List Patch Here&gt;</v>
      </c>
      <c r="B29" s="50" t="str">
        <f>IF('Fun Patches'!L21="A","C","")</f>
        <v/>
      </c>
      <c r="D29" s="106" t="str">
        <f>'Journey Awards'!A14</f>
        <v>Between Earth and Sky</v>
      </c>
      <c r="F29" s="59"/>
      <c r="G29" s="34"/>
      <c r="J29" s="252" t="str">
        <f>'Age-Level'!C36</f>
        <v>Global Action Award</v>
      </c>
      <c r="K29" s="50" t="str">
        <f>IF('Age-Level'!L36="A","C","")</f>
        <v/>
      </c>
    </row>
    <row r="30" spans="1:11">
      <c r="A30" s="31" t="str">
        <f>'Fun Patches'!C22</f>
        <v>&lt;List Patch Here&gt;</v>
      </c>
      <c r="B30" s="50" t="str">
        <f>IF('Fun Patches'!L22="A","C","")</f>
        <v/>
      </c>
      <c r="D30" s="249"/>
      <c r="E30" s="373" t="str">
        <f>'Journey Awards'!C16</f>
        <v>The Blue Bucket Award</v>
      </c>
      <c r="F30" s="374"/>
      <c r="G30" s="50" t="str">
        <f>IF('Journey Awards'!L16="A","A","")</f>
        <v/>
      </c>
      <c r="J30" s="252" t="str">
        <f>'Age-Level'!C38</f>
        <v>Journey Summit Pin</v>
      </c>
      <c r="K30" s="50" t="str">
        <f>IF('Age-Level'!L38="C","C","")</f>
        <v/>
      </c>
    </row>
    <row r="31" spans="1:11">
      <c r="A31" s="31" t="str">
        <f>'Fun Patches'!C23</f>
        <v>&lt;List Patch Here&gt;</v>
      </c>
      <c r="B31" s="50" t="str">
        <f>IF('Fun Patches'!L23="A","C","")</f>
        <v/>
      </c>
      <c r="D31" s="249"/>
      <c r="E31" s="373" t="str">
        <f>'Journey Awards'!C17</f>
        <v>The Firefly Award</v>
      </c>
      <c r="F31" s="374"/>
      <c r="G31" s="50" t="str">
        <f>IF('Journey Awards'!L17="A","A","")</f>
        <v/>
      </c>
      <c r="J31" s="252" t="str">
        <f>'Age-Level'!B39</f>
        <v>Safety Award</v>
      </c>
      <c r="K31" s="50" t="str">
        <f>IF('Age-Level'!L43="C","C","")</f>
        <v/>
      </c>
    </row>
    <row r="32" spans="1:11">
      <c r="A32" s="31" t="str">
        <f>'Fun Patches'!C24</f>
        <v>&lt;List Patch Here&gt;</v>
      </c>
      <c r="B32" s="50" t="str">
        <f>IF('Fun Patches'!L24="A","C","")</f>
        <v/>
      </c>
      <c r="D32" s="249"/>
      <c r="E32" s="373" t="str">
        <f>'Journey Awards'!C18</f>
        <v>The Clover Award</v>
      </c>
      <c r="F32" s="374"/>
      <c r="G32" s="50" t="str">
        <f>IF('Journey Awards'!L18="A","A","")</f>
        <v/>
      </c>
    </row>
    <row r="33" spans="1:11">
      <c r="A33" s="31" t="str">
        <f>'Fun Patches'!C25</f>
        <v>&lt;List Patch Here&gt;</v>
      </c>
      <c r="B33" s="50" t="str">
        <f>IF('Fun Patches'!L25="A","C","")</f>
        <v/>
      </c>
      <c r="D33" s="106" t="str">
        <f>'Journey Awards'!A22</f>
        <v>5 Flowers, 4 Stories, 3 Cheers for Animals!</v>
      </c>
      <c r="F33" s="59"/>
      <c r="G33" s="34" t="str">
        <f>IF('Journey Awards'!L15="A","A","")</f>
        <v/>
      </c>
      <c r="J33" s="61" t="s">
        <v>110</v>
      </c>
    </row>
    <row r="34" spans="1:11">
      <c r="A34" s="31" t="str">
        <f>'Fun Patches'!C26</f>
        <v>&lt;List Patch Here&gt;</v>
      </c>
      <c r="B34" s="50" t="str">
        <f>IF('Fun Patches'!L26="A","C","")</f>
        <v/>
      </c>
      <c r="D34" s="249"/>
      <c r="E34" s="373" t="str">
        <f>'Journey Awards'!C24</f>
        <v>Birdbath Award</v>
      </c>
      <c r="F34" s="374"/>
      <c r="G34" s="50" t="str">
        <f>IF('Journey Awards'!L24="A","A","")</f>
        <v/>
      </c>
      <c r="J34" s="31" t="str">
        <f>'Fun Patches'!C35</f>
        <v>&lt;List Patch Here&gt;</v>
      </c>
      <c r="K34" s="50" t="str">
        <f>IF('Fun Patches'!L35="A","C","")</f>
        <v/>
      </c>
    </row>
    <row r="35" spans="1:11">
      <c r="A35" s="31" t="str">
        <f>'Fun Patches'!C27</f>
        <v>&lt;List Patch Here&gt;</v>
      </c>
      <c r="B35" s="50" t="str">
        <f>IF('Fun Patches'!L27="A","C","")</f>
        <v/>
      </c>
      <c r="D35" s="249"/>
      <c r="E35" s="373" t="str">
        <f>'Journey Awards'!C25</f>
        <v>Red Robin Award</v>
      </c>
      <c r="F35" s="374"/>
      <c r="G35" s="50" t="str">
        <f>IF('Journey Awards'!L25="A","A","")</f>
        <v/>
      </c>
      <c r="J35" s="31" t="str">
        <f>'Fun Patches'!C36</f>
        <v>&lt;List Patch Here&gt;</v>
      </c>
      <c r="K35" s="50" t="str">
        <f>IF('Fun Patches'!L36="A","C","")</f>
        <v/>
      </c>
    </row>
    <row r="36" spans="1:11">
      <c r="A36" s="251" t="str">
        <f>'Fun Patches'!C28</f>
        <v>&lt;List Patch Here&gt;</v>
      </c>
      <c r="B36" s="50" t="str">
        <f>IF('Fun Patches'!L28="A","C","")</f>
        <v/>
      </c>
      <c r="D36" s="249"/>
      <c r="E36" s="373" t="str">
        <f>'Journey Awards'!C26</f>
        <v>Tula Award</v>
      </c>
      <c r="F36" s="374"/>
      <c r="G36" s="50" t="str">
        <f>IF('Journey Awards'!L26="A","A","")</f>
        <v/>
      </c>
      <c r="J36" s="31" t="str">
        <f>'Fun Patches'!C37</f>
        <v>&lt;List Patch Here&gt;</v>
      </c>
      <c r="K36" s="50" t="str">
        <f>IF('Fun Patches'!L37="A","C","")</f>
        <v/>
      </c>
    </row>
    <row r="37" spans="1:11">
      <c r="A37" s="253" t="str">
        <f>'Fun Patches'!C29</f>
        <v>&lt;List Patch Here&gt;</v>
      </c>
      <c r="B37" s="50" t="str">
        <f>IF('Fun Patches'!L29="A","C","")</f>
        <v/>
      </c>
      <c r="J37" s="31" t="str">
        <f>'Fun Patches'!C38</f>
        <v>&lt;List Patch Here&gt;</v>
      </c>
      <c r="K37" s="50" t="str">
        <f>IF('Fun Patches'!L38="A","C","")</f>
        <v/>
      </c>
    </row>
    <row r="38" spans="1:11" ht="12.75" customHeight="1">
      <c r="A38" s="282"/>
      <c r="B38" s="212"/>
      <c r="C38" s="146"/>
      <c r="D38" s="371" t="s">
        <v>110</v>
      </c>
      <c r="E38" s="307"/>
      <c r="F38" s="307"/>
      <c r="J38" s="31" t="str">
        <f>'Fun Patches'!C39</f>
        <v>&lt;List Patch Here&gt;</v>
      </c>
      <c r="K38" s="50" t="str">
        <f>IF('Fun Patches'!L39="A","C","")</f>
        <v/>
      </c>
    </row>
    <row r="39" spans="1:11" ht="13.5" customHeight="1">
      <c r="A39" s="107"/>
      <c r="B39" s="146"/>
      <c r="C39" s="146"/>
      <c r="E39" s="378" t="str">
        <f>'Fun Patches'!C30</f>
        <v>&lt;List Patch Here&gt;</v>
      </c>
      <c r="F39" s="379"/>
      <c r="G39" s="50" t="str">
        <f>IF('Fun Patches'!L30="A","C","")</f>
        <v/>
      </c>
      <c r="J39" s="31" t="str">
        <f>'Fun Patches'!C40</f>
        <v>&lt;List Patch Here&gt;</v>
      </c>
      <c r="K39" s="50" t="str">
        <f>IF('Fun Patches'!L40="A","C","")</f>
        <v/>
      </c>
    </row>
    <row r="40" spans="1:11" ht="13.5" customHeight="1">
      <c r="A40" s="147" t="s">
        <v>125</v>
      </c>
      <c r="B40" s="145"/>
      <c r="C40" s="146"/>
      <c r="E40" s="378" t="str">
        <f>'Fun Patches'!C31</f>
        <v>&lt;List Patch Here&gt;</v>
      </c>
      <c r="F40" s="379"/>
      <c r="G40" s="50" t="str">
        <f>IF('Fun Patches'!L31="A","C","")</f>
        <v/>
      </c>
      <c r="J40" s="31" t="str">
        <f>'Fun Patches'!C41</f>
        <v>&lt;List Patch Here&gt;</v>
      </c>
      <c r="K40" s="50" t="str">
        <f>IF('Fun Patches'!L41="A","C","")</f>
        <v/>
      </c>
    </row>
    <row r="41" spans="1:11" ht="13.5" customHeight="1">
      <c r="A41" s="149" t="s">
        <v>126</v>
      </c>
      <c r="B41" s="143"/>
      <c r="C41" s="144"/>
      <c r="E41" s="378" t="str">
        <f>'Fun Patches'!C32</f>
        <v>&lt;List Patch Here&gt;</v>
      </c>
      <c r="F41" s="379"/>
      <c r="G41" s="50" t="str">
        <f>IF('Fun Patches'!L32="A","C","")</f>
        <v/>
      </c>
      <c r="J41" s="31" t="str">
        <f>'Fun Patches'!C42</f>
        <v>&lt;List Patch Here&gt;</v>
      </c>
      <c r="K41" s="50" t="str">
        <f>IF('Fun Patches'!L42="A","C","")</f>
        <v/>
      </c>
    </row>
    <row r="42" spans="1:11">
      <c r="A42" s="150" t="s">
        <v>128</v>
      </c>
      <c r="B42" s="144"/>
      <c r="C42" s="144"/>
      <c r="E42" s="378" t="str">
        <f>'Fun Patches'!C33</f>
        <v>&lt;List Patch Here&gt;</v>
      </c>
      <c r="F42" s="379"/>
      <c r="G42" s="50" t="str">
        <f>IF('Fun Patches'!L33="A","C","")</f>
        <v/>
      </c>
      <c r="J42" s="31" t="str">
        <f>'Fun Patches'!C43</f>
        <v>&lt;List Patch Here&gt;</v>
      </c>
      <c r="K42" s="50" t="str">
        <f>IF('Fun Patches'!L43="A","C","")</f>
        <v/>
      </c>
    </row>
    <row r="43" spans="1:11">
      <c r="A43" s="151" t="s">
        <v>127</v>
      </c>
      <c r="B43" s="144"/>
      <c r="C43" s="144"/>
      <c r="E43" s="378" t="str">
        <f>'Fun Patches'!C34</f>
        <v>&lt;List Patch Here&gt;</v>
      </c>
      <c r="F43" s="379"/>
      <c r="G43" s="50" t="str">
        <f>IF('Fun Patches'!L34="A","C","")</f>
        <v/>
      </c>
      <c r="J43" s="31" t="str">
        <f>'Fun Patches'!C44</f>
        <v>&lt;List Patch Here&gt;</v>
      </c>
      <c r="K43" s="50" t="str">
        <f>IF('Fun Patches'!L44="A","C","")</f>
        <v/>
      </c>
    </row>
    <row r="44" spans="1:11">
      <c r="A44" s="148"/>
    </row>
  </sheetData>
  <sheetProtection password="C45A" sheet="1" objects="1" scenarios="1" selectLockedCells="1" selectUnlockedCells="1"/>
  <mergeCells count="25">
    <mergeCell ref="E43:F43"/>
    <mergeCell ref="E36:F36"/>
    <mergeCell ref="D38:F38"/>
    <mergeCell ref="E39:F39"/>
    <mergeCell ref="E40:F40"/>
    <mergeCell ref="E41:F41"/>
    <mergeCell ref="E42:F42"/>
    <mergeCell ref="E35:F35"/>
    <mergeCell ref="D19:E19"/>
    <mergeCell ref="D20:E20"/>
    <mergeCell ref="D21:E21"/>
    <mergeCell ref="D23:G24"/>
    <mergeCell ref="E26:F26"/>
    <mergeCell ref="E27:F27"/>
    <mergeCell ref="E28:F28"/>
    <mergeCell ref="E30:F30"/>
    <mergeCell ref="E31:F31"/>
    <mergeCell ref="E32:F32"/>
    <mergeCell ref="E34:F34"/>
    <mergeCell ref="D18:E18"/>
    <mergeCell ref="A1:B1"/>
    <mergeCell ref="D1:G1"/>
    <mergeCell ref="I1:K2"/>
    <mergeCell ref="I13:K14"/>
    <mergeCell ref="D16:G17"/>
  </mergeCells>
  <pageMargins left="0.75" right="0.75" top="1" bottom="1" header="0.5" footer="0.5"/>
  <pageSetup scale="83" orientation="landscape" horizontalDpi="300" verticalDpi="300" r:id="rId1"/>
  <headerFooter alignWithMargins="0">
    <oddHeader>&amp;C&amp;"Arial,Bold"&amp;12DaisyTrax
&amp;10&amp;D</oddHeader>
  </headerFooter>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44"/>
  <sheetViews>
    <sheetView showGridLines="0" zoomScaleNormal="100" workbookViewId="0">
      <selection activeCell="A2" sqref="A2"/>
    </sheetView>
  </sheetViews>
  <sheetFormatPr defaultRowHeight="12.75"/>
  <cols>
    <col min="1" max="1" width="32.7109375" bestFit="1" customWidth="1"/>
    <col min="2" max="2" width="3.140625" customWidth="1"/>
    <col min="3" max="3" width="3.7109375" customWidth="1"/>
    <col min="4" max="4" width="4" bestFit="1" customWidth="1"/>
    <col min="5" max="5" width="8.85546875" bestFit="1" customWidth="1"/>
    <col min="6" max="6" width="29.42578125" bestFit="1" customWidth="1"/>
    <col min="7" max="7" width="3.140625" customWidth="1"/>
    <col min="8" max="8" width="3.7109375" customWidth="1"/>
    <col min="9" max="9" width="2.7109375" bestFit="1" customWidth="1"/>
    <col min="10" max="10" width="34.7109375" bestFit="1" customWidth="1"/>
    <col min="11" max="11" width="3.140625" customWidth="1"/>
  </cols>
  <sheetData>
    <row r="1" spans="1:11" ht="20.25">
      <c r="A1" s="375" t="str">
        <f ca="1">MID(CELL("filename",A1),FIND(IF(ISERROR(FIND("]",CELL("filename",A1))),"$","]"),CELL("filename",A1))+1,256)</f>
        <v>Daisy 10</v>
      </c>
      <c r="B1" s="375"/>
      <c r="D1" s="372" t="s">
        <v>44</v>
      </c>
      <c r="E1" s="372"/>
      <c r="F1" s="372"/>
      <c r="G1" s="372"/>
      <c r="I1" s="372" t="s">
        <v>65</v>
      </c>
      <c r="J1" s="372"/>
      <c r="K1" s="372"/>
    </row>
    <row r="2" spans="1:11">
      <c r="D2" s="61" t="s">
        <v>43</v>
      </c>
      <c r="I2" s="372"/>
      <c r="J2" s="372"/>
      <c r="K2" s="372"/>
    </row>
    <row r="3" spans="1:11">
      <c r="A3" s="61" t="s">
        <v>64</v>
      </c>
      <c r="E3" s="31" t="str">
        <f>Petals!B6</f>
        <v>Center</v>
      </c>
      <c r="F3" s="31" t="str">
        <f>Petals!C6</f>
        <v>Promise Center</v>
      </c>
      <c r="G3" s="50" t="str">
        <f>IF(Petals!M6="A","A","")</f>
        <v/>
      </c>
      <c r="I3" s="215" t="str">
        <f>Bridging!B6</f>
        <v>Pass It On</v>
      </c>
      <c r="J3" s="215"/>
      <c r="K3" s="215"/>
    </row>
    <row r="4" spans="1:11">
      <c r="A4" s="66" t="s">
        <v>44</v>
      </c>
      <c r="B4" s="48" t="str">
        <f>IF(Petals!M18="C","C",IF(Petals!M18="P","P",""))</f>
        <v/>
      </c>
      <c r="D4" s="61" t="s">
        <v>44</v>
      </c>
      <c r="G4" s="34"/>
      <c r="I4" s="249">
        <v>1</v>
      </c>
      <c r="J4" s="252" t="str">
        <f>Bridging!C7</f>
        <v>Teach younger girls the GS Promise</v>
      </c>
      <c r="K4" s="50" t="str">
        <f>IF(Bridging!M7="A","A","")</f>
        <v/>
      </c>
    </row>
    <row r="5" spans="1:11">
      <c r="A5" s="211" t="s">
        <v>151</v>
      </c>
      <c r="B5" s="213">
        <f>INT(COUNTIF(G18:G21,"A"))</f>
        <v>0</v>
      </c>
      <c r="E5" s="31" t="str">
        <f>Petals!B8</f>
        <v>Lupe</v>
      </c>
      <c r="F5" s="31" t="str">
        <f>Petals!C8</f>
        <v>Honest and fair</v>
      </c>
      <c r="G5" s="50" t="str">
        <f>IF(Petals!M8="A","A","")</f>
        <v/>
      </c>
      <c r="I5" s="249">
        <v>2</v>
      </c>
      <c r="J5" s="252" t="str">
        <f>Bridging!C8</f>
        <v>Tell younger girls about the Flower</v>
      </c>
      <c r="K5" s="50" t="str">
        <f>IF(Bridging!M8="A","A","")</f>
        <v/>
      </c>
    </row>
    <row r="6" spans="1:11">
      <c r="A6" s="67" t="s">
        <v>62</v>
      </c>
      <c r="B6" s="54"/>
      <c r="E6" s="31" t="str">
        <f>Petals!B9</f>
        <v>Sunny</v>
      </c>
      <c r="F6" s="31" t="str">
        <f>Petals!C9</f>
        <v>Friendly and helpful</v>
      </c>
      <c r="G6" s="50" t="str">
        <f>IF(Petals!M9="A","A","")</f>
        <v/>
      </c>
      <c r="I6" s="249">
        <v>3</v>
      </c>
      <c r="J6" s="252" t="str">
        <f>Bridging!C9</f>
        <v>Play a game together!</v>
      </c>
      <c r="K6" s="50" t="str">
        <f>IF(Bridging!M9="A","A","")</f>
        <v/>
      </c>
    </row>
    <row r="7" spans="1:11">
      <c r="A7" s="210" t="str">
        <f>'Journey Awards'!A6</f>
        <v>Welcome to the Daisy Flower Garden</v>
      </c>
      <c r="B7" s="48" t="str">
        <f>IF('Journey Awards'!M11="C","C",IF('Journey Awards'!M11="P","P",""))</f>
        <v/>
      </c>
      <c r="E7" s="31" t="str">
        <f>Petals!B10</f>
        <v>Zinni</v>
      </c>
      <c r="F7" s="31" t="str">
        <f>Petals!C10</f>
        <v>Considerate and caring</v>
      </c>
      <c r="G7" s="50" t="str">
        <f>IF(Petals!M10="A","A","")</f>
        <v/>
      </c>
      <c r="I7" s="250" t="str">
        <f>Bridging!B11</f>
        <v>Look Ahead</v>
      </c>
      <c r="J7" s="59"/>
      <c r="K7" s="34"/>
    </row>
    <row r="8" spans="1:11">
      <c r="A8" s="210" t="str">
        <f>'Journey Awards'!A14</f>
        <v>Between Earth and Sky</v>
      </c>
      <c r="B8" s="48" t="str">
        <f>IF('Journey Awards'!M19="C","C",IF('Journey Awards'!M19="P","P",""))</f>
        <v/>
      </c>
      <c r="E8" s="31" t="str">
        <f>Petals!B11</f>
        <v>Tula</v>
      </c>
      <c r="F8" s="31" t="str">
        <f>Petals!C11</f>
        <v>Courageous and strong</v>
      </c>
      <c r="G8" s="50" t="str">
        <f>IF(Petals!M11="A","A","")</f>
        <v/>
      </c>
      <c r="I8" s="249">
        <v>1</v>
      </c>
      <c r="J8" s="252" t="str">
        <f>Bridging!C12</f>
        <v>Say the Girl Scout Promise together.</v>
      </c>
      <c r="K8" s="50" t="str">
        <f>IF(Bridging!M12="A","A","")</f>
        <v/>
      </c>
    </row>
    <row r="9" spans="1:11">
      <c r="A9" s="210" t="str">
        <f>'Journey Awards'!A22</f>
        <v>5 Flowers, 4 Stories, 3 Cheers for Animals!</v>
      </c>
      <c r="B9" s="48" t="str">
        <f>IF('Journey Awards'!M27="C","C",IF('Journey Awards'!M27="P","P",""))</f>
        <v/>
      </c>
      <c r="E9" s="31" t="str">
        <f>Petals!B12</f>
        <v>Mari</v>
      </c>
      <c r="F9" s="31" t="str">
        <f>Petals!C12</f>
        <v>Responsible for what I say and do</v>
      </c>
      <c r="G9" s="50" t="str">
        <f>IF(Petals!M12="A","A","")</f>
        <v/>
      </c>
      <c r="I9" s="249">
        <v>2</v>
      </c>
      <c r="J9" s="252" t="str">
        <f>Bridging!C13</f>
        <v>Ask the Brownies to teach you</v>
      </c>
      <c r="K9" s="50" t="str">
        <f>IF(Bridging!M13="A","A","")</f>
        <v/>
      </c>
    </row>
    <row r="10" spans="1:11">
      <c r="A10" s="94" t="s">
        <v>61</v>
      </c>
      <c r="B10" s="48" t="str">
        <f>IF(Bridging!M18="C","C",IF(Bridging!M18="P","P",""))</f>
        <v/>
      </c>
      <c r="E10" s="31" t="str">
        <f>Petals!B13</f>
        <v>Gloria</v>
      </c>
      <c r="F10" s="31" t="str">
        <f>Petals!C13</f>
        <v>Respect for myself &amp; others</v>
      </c>
      <c r="G10" s="50" t="str">
        <f>IF(Petals!M13="A","A","")</f>
        <v/>
      </c>
      <c r="I10" s="249">
        <v>4</v>
      </c>
      <c r="J10" s="252" t="str">
        <f>Bridging!C14</f>
        <v>Ask the Brownies to show you</v>
      </c>
      <c r="K10" s="50" t="str">
        <f>IF(Bridging!M14="A","A","")</f>
        <v/>
      </c>
    </row>
    <row r="11" spans="1:11">
      <c r="A11" s="250"/>
      <c r="B11" s="103"/>
      <c r="E11" s="31" t="str">
        <f>Petals!B14</f>
        <v>Gerri</v>
      </c>
      <c r="F11" s="31" t="str">
        <f>Petals!C14</f>
        <v>Respect authority</v>
      </c>
      <c r="G11" s="50" t="str">
        <f>IF(Petals!M14="A","A","")</f>
        <v/>
      </c>
      <c r="I11" s="232" t="str">
        <f>Bridging!C16</f>
        <v>Plan a Ceremony</v>
      </c>
      <c r="J11" s="59"/>
      <c r="K11" s="50" t="str">
        <f>IF(Bridging!M16="A","A","")</f>
        <v/>
      </c>
    </row>
    <row r="12" spans="1:11">
      <c r="A12" s="61" t="s">
        <v>108</v>
      </c>
      <c r="E12" s="31" t="str">
        <f>Petals!B15</f>
        <v>Clover</v>
      </c>
      <c r="F12" s="31" t="str">
        <f>Petals!C15</f>
        <v>Use resources wisely</v>
      </c>
      <c r="G12" s="50" t="str">
        <f>IF(Petals!M15="A","A","")</f>
        <v/>
      </c>
    </row>
    <row r="13" spans="1:11">
      <c r="A13" s="31" t="str">
        <f>'Fun Patches'!C5</f>
        <v>&lt;List Patch Here&gt;</v>
      </c>
      <c r="B13" s="50" t="str">
        <f>IF('Fun Patches'!M5="A","C","")</f>
        <v/>
      </c>
      <c r="E13" s="31" t="str">
        <f>Petals!B16</f>
        <v>Rosie</v>
      </c>
      <c r="F13" s="31" t="str">
        <f>Petals!C16</f>
        <v>Make the world a better place</v>
      </c>
      <c r="G13" s="50" t="str">
        <f>IF(Petals!M16="A","A","")</f>
        <v/>
      </c>
      <c r="I13" s="372" t="s">
        <v>71</v>
      </c>
      <c r="J13" s="372"/>
      <c r="K13" s="372"/>
    </row>
    <row r="14" spans="1:11">
      <c r="A14" s="31" t="str">
        <f>'Fun Patches'!C6</f>
        <v>&lt;List Patch Here&gt;</v>
      </c>
      <c r="B14" s="50" t="str">
        <f>IF('Fun Patches'!M6="A","C","")</f>
        <v/>
      </c>
      <c r="E14" s="31" t="str">
        <f>Petals!B17</f>
        <v>Vi</v>
      </c>
      <c r="F14" s="31" t="str">
        <f>Petals!C17</f>
        <v>Be a sister to every Girl Scout</v>
      </c>
      <c r="G14" s="50" t="str">
        <f>IF(Petals!M17="A","A","")</f>
        <v/>
      </c>
      <c r="I14" s="372"/>
      <c r="J14" s="372"/>
      <c r="K14" s="372"/>
    </row>
    <row r="15" spans="1:11">
      <c r="A15" s="31" t="str">
        <f>'Fun Patches'!C7</f>
        <v>&lt;List Patch Here&gt;</v>
      </c>
      <c r="B15" s="50" t="str">
        <f>IF('Fun Patches'!M7="A","C","")</f>
        <v/>
      </c>
      <c r="E15" s="73"/>
      <c r="F15" s="73"/>
      <c r="G15" s="212"/>
      <c r="I15" s="249"/>
      <c r="J15" s="252" t="str">
        <f>'Age-Level'!C6</f>
        <v>Cookie Rally (Year 1)</v>
      </c>
      <c r="K15" s="50" t="str">
        <f>IF('Age-Level'!M6="A","C","")</f>
        <v/>
      </c>
    </row>
    <row r="16" spans="1:11">
      <c r="A16" s="31" t="str">
        <f>'Fun Patches'!C8</f>
        <v>&lt;List Patch Here&gt;</v>
      </c>
      <c r="B16" s="50" t="str">
        <f>IF('Fun Patches'!M8="A","C","")</f>
        <v/>
      </c>
      <c r="D16" s="372" t="s">
        <v>151</v>
      </c>
      <c r="E16" s="307"/>
      <c r="F16" s="307"/>
      <c r="G16" s="307"/>
      <c r="I16" s="249"/>
      <c r="J16" s="252" t="str">
        <f>'Age-Level'!C7</f>
        <v>Cookie Sales (Year 1)</v>
      </c>
      <c r="K16" s="50" t="str">
        <f>IF('Age-Level'!M7="A","C","")</f>
        <v/>
      </c>
    </row>
    <row r="17" spans="1:11">
      <c r="A17" s="31" t="str">
        <f>'Fun Patches'!C9</f>
        <v>&lt;List Patch Here&gt;</v>
      </c>
      <c r="B17" s="50" t="str">
        <f>IF('Fun Patches'!M9="A","C","")</f>
        <v/>
      </c>
      <c r="D17" s="307"/>
      <c r="E17" s="307"/>
      <c r="F17" s="307"/>
      <c r="G17" s="307"/>
      <c r="I17" s="51"/>
      <c r="J17" s="252" t="str">
        <f>'Age-Level'!C8</f>
        <v>Cookie Pin (Year 1)</v>
      </c>
      <c r="K17" s="50" t="str">
        <f>IF('Age-Level'!M8="A","C","")</f>
        <v/>
      </c>
    </row>
    <row r="18" spans="1:11">
      <c r="A18" s="31" t="str">
        <f>'Fun Patches'!C10</f>
        <v>&lt;List Patch Here&gt;</v>
      </c>
      <c r="B18" s="50" t="str">
        <f>IF('Fun Patches'!M10="A","C","")</f>
        <v/>
      </c>
      <c r="D18" s="376" t="str">
        <f>Petals!B22</f>
        <v>Finance</v>
      </c>
      <c r="E18" s="377"/>
      <c r="F18" s="204" t="str">
        <f>Petals!B20</f>
        <v>Money Counts</v>
      </c>
      <c r="G18" s="50" t="str">
        <f>IF(Petals!M23="C","A","")</f>
        <v/>
      </c>
      <c r="I18" s="51"/>
      <c r="J18" s="252" t="str">
        <f>'Age-Level'!C9</f>
        <v>Cookie Rally (Year 2)</v>
      </c>
      <c r="K18" s="50" t="str">
        <f>IF('Age-Level'!M9="A","C","")</f>
        <v/>
      </c>
    </row>
    <row r="19" spans="1:11">
      <c r="A19" s="31" t="str">
        <f>'Fun Patches'!C11</f>
        <v>&lt;List Patch Here&gt;</v>
      </c>
      <c r="B19" s="50" t="str">
        <f>IF('Fun Patches'!M11="A","C","")</f>
        <v/>
      </c>
      <c r="D19" s="376" t="str">
        <f>Petals!B27</f>
        <v>Finance</v>
      </c>
      <c r="E19" s="377"/>
      <c r="F19" s="204" t="str">
        <f>Petals!B25</f>
        <v>Making Choices</v>
      </c>
      <c r="G19" s="50" t="str">
        <f>IF(Petals!M28="C","A","")</f>
        <v/>
      </c>
      <c r="I19" s="51"/>
      <c r="J19" s="252" t="str">
        <f>'Age-Level'!C10</f>
        <v>Cookie Sales (Year 2)</v>
      </c>
      <c r="K19" s="50" t="str">
        <f>IF('Age-Level'!M10="A","C","")</f>
        <v/>
      </c>
    </row>
    <row r="20" spans="1:11">
      <c r="A20" s="31" t="str">
        <f>'Fun Patches'!C12</f>
        <v>&lt;List Patch Here&gt;</v>
      </c>
      <c r="B20" s="50" t="str">
        <f>IF('Fun Patches'!M12="A","C","")</f>
        <v/>
      </c>
      <c r="D20" s="376" t="str">
        <f>Petals!B32</f>
        <v>Cookie</v>
      </c>
      <c r="E20" s="377"/>
      <c r="F20" s="204" t="str">
        <f>Petals!B30</f>
        <v>Count It Up</v>
      </c>
      <c r="G20" s="50" t="str">
        <f>IF(Petals!M33="C","A","")</f>
        <v/>
      </c>
      <c r="I20" s="52"/>
      <c r="J20" s="252" t="str">
        <f>'Age-Level'!C11</f>
        <v>Cookie Pin (Year 2)</v>
      </c>
      <c r="K20" s="50" t="str">
        <f>IF('Age-Level'!M11="A","C","")</f>
        <v/>
      </c>
    </row>
    <row r="21" spans="1:11">
      <c r="A21" s="31" t="str">
        <f>'Fun Patches'!C13</f>
        <v>&lt;List Patch Here&gt;</v>
      </c>
      <c r="B21" s="50" t="str">
        <f>IF('Fun Patches'!M13="A","C","")</f>
        <v/>
      </c>
      <c r="D21" s="376" t="str">
        <f>Petals!B37</f>
        <v>Cookie</v>
      </c>
      <c r="E21" s="377"/>
      <c r="F21" s="204" t="str">
        <f>Petals!B35</f>
        <v>Talk It Up</v>
      </c>
      <c r="G21" s="50" t="str">
        <f>IF(Petals!M38="C","A","")</f>
        <v/>
      </c>
      <c r="I21" s="53"/>
      <c r="J21" s="252" t="str">
        <f>'Age-Level'!C13</f>
        <v>Fall Sales (Year 1)</v>
      </c>
      <c r="K21" s="50" t="str">
        <f>IF('Age-Level'!M13="A","C","")</f>
        <v/>
      </c>
    </row>
    <row r="22" spans="1:11">
      <c r="A22" s="31" t="str">
        <f>'Fun Patches'!C14</f>
        <v>&lt;List Patch Here&gt;</v>
      </c>
      <c r="B22" s="50" t="str">
        <f>IF('Fun Patches'!M14="A","C","")</f>
        <v/>
      </c>
      <c r="I22" s="26"/>
      <c r="J22" s="252" t="str">
        <f>'Age-Level'!C14</f>
        <v>Fall Sales (Year 2)</v>
      </c>
      <c r="K22" s="50" t="str">
        <f>IF('Age-Level'!M14="A","C","")</f>
        <v/>
      </c>
    </row>
    <row r="23" spans="1:11">
      <c r="A23" s="31" t="str">
        <f>'Fun Patches'!C15</f>
        <v>&lt;List Patch Here&gt;</v>
      </c>
      <c r="B23" s="50" t="str">
        <f>IF('Fun Patches'!M15="A","C","")</f>
        <v/>
      </c>
      <c r="D23" s="372" t="s">
        <v>62</v>
      </c>
      <c r="E23" s="372"/>
      <c r="F23" s="372"/>
      <c r="G23" s="372"/>
      <c r="J23" s="252" t="str">
        <f>'Age-Level'!C16</f>
        <v>Thinking Day (Year 1)</v>
      </c>
      <c r="K23" s="50" t="str">
        <f>IF('Age-Level'!M16="A","C","")</f>
        <v/>
      </c>
    </row>
    <row r="24" spans="1:11">
      <c r="A24" s="31" t="str">
        <f>'Fun Patches'!C16</f>
        <v>&lt;List Patch Here&gt;</v>
      </c>
      <c r="B24" s="50" t="str">
        <f>IF('Fun Patches'!M16="A","C","")</f>
        <v/>
      </c>
      <c r="D24" s="372"/>
      <c r="E24" s="372"/>
      <c r="F24" s="372"/>
      <c r="G24" s="372"/>
      <c r="J24" s="252" t="str">
        <f>'Age-Level'!C17</f>
        <v>Thinking Day (Year 2)</v>
      </c>
      <c r="K24" s="50" t="str">
        <f>IF('Age-Level'!M17="A","C","")</f>
        <v/>
      </c>
    </row>
    <row r="25" spans="1:11">
      <c r="A25" s="31" t="str">
        <f>'Fun Patches'!C17</f>
        <v>&lt;List Patch Here&gt;</v>
      </c>
      <c r="B25" s="50" t="str">
        <f>IF('Fun Patches'!M17="A","C","")</f>
        <v/>
      </c>
      <c r="D25" s="250" t="str">
        <f>'Journey Awards'!A6</f>
        <v>Welcome to the Daisy Flower Garden</v>
      </c>
      <c r="F25" s="57"/>
      <c r="G25" s="248"/>
      <c r="J25" s="252" t="str">
        <f>'Age-Level'!C19</f>
        <v>Investiture</v>
      </c>
      <c r="K25" s="50" t="str">
        <f>IF('Age-Level'!M19="A","C","")</f>
        <v/>
      </c>
    </row>
    <row r="26" spans="1:11">
      <c r="A26" s="31" t="str">
        <f>'Fun Patches'!C18</f>
        <v>&lt;List Patch Here&gt;</v>
      </c>
      <c r="B26" s="50" t="str">
        <f>IF('Fun Patches'!M18="A","C","")</f>
        <v/>
      </c>
      <c r="D26" s="249"/>
      <c r="E26" s="373" t="s">
        <v>66</v>
      </c>
      <c r="F26" s="374"/>
      <c r="G26" s="50" t="str">
        <f>IF('Journey Awards'!M8="A","A","")</f>
        <v/>
      </c>
      <c r="J26" s="252" t="str">
        <f>'Age-Level'!C20</f>
        <v>Rededication (1st year)</v>
      </c>
      <c r="K26" s="50" t="str">
        <f>IF('Age-Level'!M20="A","C","")</f>
        <v/>
      </c>
    </row>
    <row r="27" spans="1:11">
      <c r="A27" s="31" t="str">
        <f>'Fun Patches'!C19</f>
        <v>&lt;List Patch Here&gt;</v>
      </c>
      <c r="B27" s="50" t="str">
        <f>IF('Fun Patches'!M19="A","C","")</f>
        <v/>
      </c>
      <c r="D27" s="249"/>
      <c r="E27" s="373" t="s">
        <v>67</v>
      </c>
      <c r="F27" s="374"/>
      <c r="G27" s="50" t="str">
        <f>IF('Journey Awards'!M9="A","A","")</f>
        <v/>
      </c>
      <c r="J27" s="252" t="str">
        <f>'Age-Level'!B21</f>
        <v>My Promise, My Faith (Year 1)</v>
      </c>
      <c r="K27" s="50" t="str">
        <f>IF('Age-Level'!M27="C","C","")</f>
        <v/>
      </c>
    </row>
    <row r="28" spans="1:11">
      <c r="A28" s="31" t="str">
        <f>'Fun Patches'!C20</f>
        <v>&lt;List Patch Here&gt;</v>
      </c>
      <c r="B28" s="50" t="str">
        <f>IF('Fun Patches'!M20="A","C","")</f>
        <v/>
      </c>
      <c r="D28" s="249"/>
      <c r="E28" s="373" t="s">
        <v>68</v>
      </c>
      <c r="F28" s="374"/>
      <c r="G28" s="50" t="str">
        <f>IF('Journey Awards'!M10="A","A","")</f>
        <v/>
      </c>
      <c r="J28" s="252" t="str">
        <f>'Age-Level'!B28</f>
        <v>My Promise, My Faith (Year 2)</v>
      </c>
      <c r="K28" s="50" t="str">
        <f>IF('Age-Level'!M34="C","C","")</f>
        <v/>
      </c>
    </row>
    <row r="29" spans="1:11">
      <c r="A29" s="31" t="str">
        <f>'Fun Patches'!C21</f>
        <v>&lt;List Patch Here&gt;</v>
      </c>
      <c r="B29" s="50" t="str">
        <f>IF('Fun Patches'!M21="A","C","")</f>
        <v/>
      </c>
      <c r="D29" s="106" t="str">
        <f>'Journey Awards'!A14</f>
        <v>Between Earth and Sky</v>
      </c>
      <c r="F29" s="59"/>
      <c r="G29" s="34"/>
      <c r="J29" s="252" t="str">
        <f>'Age-Level'!C36</f>
        <v>Global Action Award</v>
      </c>
      <c r="K29" s="50" t="str">
        <f>IF('Age-Level'!M36="A","C","")</f>
        <v/>
      </c>
    </row>
    <row r="30" spans="1:11">
      <c r="A30" s="31" t="str">
        <f>'Fun Patches'!C22</f>
        <v>&lt;List Patch Here&gt;</v>
      </c>
      <c r="B30" s="50" t="str">
        <f>IF('Fun Patches'!M22="A","C","")</f>
        <v/>
      </c>
      <c r="D30" s="249"/>
      <c r="E30" s="373" t="str">
        <f>'Journey Awards'!C16</f>
        <v>The Blue Bucket Award</v>
      </c>
      <c r="F30" s="374"/>
      <c r="G30" s="50" t="str">
        <f>IF('Journey Awards'!M16="A","A","")</f>
        <v/>
      </c>
      <c r="J30" s="252" t="str">
        <f>'Age-Level'!C38</f>
        <v>Journey Summit Pin</v>
      </c>
      <c r="K30" s="50" t="str">
        <f>IF('Age-Level'!M38="C","C","")</f>
        <v/>
      </c>
    </row>
    <row r="31" spans="1:11">
      <c r="A31" s="31" t="str">
        <f>'Fun Patches'!C23</f>
        <v>&lt;List Patch Here&gt;</v>
      </c>
      <c r="B31" s="50" t="str">
        <f>IF('Fun Patches'!M23="A","C","")</f>
        <v/>
      </c>
      <c r="D31" s="249"/>
      <c r="E31" s="373" t="str">
        <f>'Journey Awards'!C17</f>
        <v>The Firefly Award</v>
      </c>
      <c r="F31" s="374"/>
      <c r="G31" s="50" t="str">
        <f>IF('Journey Awards'!M17="A","A","")</f>
        <v/>
      </c>
      <c r="J31" s="252" t="str">
        <f>'Age-Level'!B39</f>
        <v>Safety Award</v>
      </c>
      <c r="K31" s="50" t="str">
        <f>IF('Age-Level'!M43="C","C","")</f>
        <v/>
      </c>
    </row>
    <row r="32" spans="1:11">
      <c r="A32" s="31" t="str">
        <f>'Fun Patches'!C24</f>
        <v>&lt;List Patch Here&gt;</v>
      </c>
      <c r="B32" s="50" t="str">
        <f>IF('Fun Patches'!M24="A","C","")</f>
        <v/>
      </c>
      <c r="D32" s="249"/>
      <c r="E32" s="373" t="str">
        <f>'Journey Awards'!C18</f>
        <v>The Clover Award</v>
      </c>
      <c r="F32" s="374"/>
      <c r="G32" s="50" t="str">
        <f>IF('Journey Awards'!M18="A","A","")</f>
        <v/>
      </c>
    </row>
    <row r="33" spans="1:11">
      <c r="A33" s="31" t="str">
        <f>'Fun Patches'!C25</f>
        <v>&lt;List Patch Here&gt;</v>
      </c>
      <c r="B33" s="50" t="str">
        <f>IF('Fun Patches'!M25="A","C","")</f>
        <v/>
      </c>
      <c r="D33" s="106" t="str">
        <f>'Journey Awards'!A22</f>
        <v>5 Flowers, 4 Stories, 3 Cheers for Animals!</v>
      </c>
      <c r="F33" s="59"/>
      <c r="G33" s="34" t="str">
        <f>IF('Journey Awards'!M15="A","A","")</f>
        <v/>
      </c>
      <c r="J33" s="61" t="s">
        <v>110</v>
      </c>
    </row>
    <row r="34" spans="1:11">
      <c r="A34" s="31" t="str">
        <f>'Fun Patches'!C26</f>
        <v>&lt;List Patch Here&gt;</v>
      </c>
      <c r="B34" s="50" t="str">
        <f>IF('Fun Patches'!M26="A","C","")</f>
        <v/>
      </c>
      <c r="D34" s="249"/>
      <c r="E34" s="373" t="str">
        <f>'Journey Awards'!C24</f>
        <v>Birdbath Award</v>
      </c>
      <c r="F34" s="374"/>
      <c r="G34" s="50" t="str">
        <f>IF('Journey Awards'!M24="A","A","")</f>
        <v/>
      </c>
      <c r="J34" s="31" t="str">
        <f>'Fun Patches'!C35</f>
        <v>&lt;List Patch Here&gt;</v>
      </c>
      <c r="K34" s="50" t="str">
        <f>IF('Fun Patches'!M35="A","C","")</f>
        <v/>
      </c>
    </row>
    <row r="35" spans="1:11">
      <c r="A35" s="31" t="str">
        <f>'Fun Patches'!C27</f>
        <v>&lt;List Patch Here&gt;</v>
      </c>
      <c r="B35" s="50" t="str">
        <f>IF('Fun Patches'!M27="A","C","")</f>
        <v/>
      </c>
      <c r="D35" s="249"/>
      <c r="E35" s="373" t="str">
        <f>'Journey Awards'!C25</f>
        <v>Red Robin Award</v>
      </c>
      <c r="F35" s="374"/>
      <c r="G35" s="50" t="str">
        <f>IF('Journey Awards'!M25="A","A","")</f>
        <v/>
      </c>
      <c r="J35" s="31" t="str">
        <f>'Fun Patches'!C36</f>
        <v>&lt;List Patch Here&gt;</v>
      </c>
      <c r="K35" s="50" t="str">
        <f>IF('Fun Patches'!M36="A","C","")</f>
        <v/>
      </c>
    </row>
    <row r="36" spans="1:11">
      <c r="A36" s="251" t="str">
        <f>'Fun Patches'!C28</f>
        <v>&lt;List Patch Here&gt;</v>
      </c>
      <c r="B36" s="50" t="str">
        <f>IF('Fun Patches'!M28="A","C","")</f>
        <v/>
      </c>
      <c r="D36" s="249"/>
      <c r="E36" s="373" t="str">
        <f>'Journey Awards'!C26</f>
        <v>Tula Award</v>
      </c>
      <c r="F36" s="374"/>
      <c r="G36" s="50" t="str">
        <f>IF('Journey Awards'!M26="A","A","")</f>
        <v/>
      </c>
      <c r="J36" s="31" t="str">
        <f>'Fun Patches'!C37</f>
        <v>&lt;List Patch Here&gt;</v>
      </c>
      <c r="K36" s="50" t="str">
        <f>IF('Fun Patches'!M37="A","C","")</f>
        <v/>
      </c>
    </row>
    <row r="37" spans="1:11">
      <c r="A37" s="253" t="str">
        <f>'Fun Patches'!C29</f>
        <v>&lt;List Patch Here&gt;</v>
      </c>
      <c r="B37" s="50" t="str">
        <f>IF('Fun Patches'!M29="A","C","")</f>
        <v/>
      </c>
      <c r="J37" s="31" t="str">
        <f>'Fun Patches'!C38</f>
        <v>&lt;List Patch Here&gt;</v>
      </c>
      <c r="K37" s="50" t="str">
        <f>IF('Fun Patches'!M38="A","C","")</f>
        <v/>
      </c>
    </row>
    <row r="38" spans="1:11" ht="12.75" customHeight="1">
      <c r="A38" s="282"/>
      <c r="B38" s="212"/>
      <c r="C38" s="146"/>
      <c r="D38" s="371" t="s">
        <v>110</v>
      </c>
      <c r="E38" s="307"/>
      <c r="F38" s="307"/>
      <c r="J38" s="31" t="str">
        <f>'Fun Patches'!C39</f>
        <v>&lt;List Patch Here&gt;</v>
      </c>
      <c r="K38" s="50" t="str">
        <f>IF('Fun Patches'!M39="A","C","")</f>
        <v/>
      </c>
    </row>
    <row r="39" spans="1:11" ht="13.5" customHeight="1">
      <c r="A39" s="107"/>
      <c r="B39" s="146"/>
      <c r="C39" s="146"/>
      <c r="E39" s="378" t="str">
        <f>'Fun Patches'!C30</f>
        <v>&lt;List Patch Here&gt;</v>
      </c>
      <c r="F39" s="379"/>
      <c r="G39" s="50" t="str">
        <f>IF('Fun Patches'!M30="A","C","")</f>
        <v/>
      </c>
      <c r="J39" s="31" t="str">
        <f>'Fun Patches'!C40</f>
        <v>&lt;List Patch Here&gt;</v>
      </c>
      <c r="K39" s="50" t="str">
        <f>IF('Fun Patches'!M40="A","C","")</f>
        <v/>
      </c>
    </row>
    <row r="40" spans="1:11" ht="13.5" customHeight="1">
      <c r="A40" s="147" t="s">
        <v>125</v>
      </c>
      <c r="B40" s="145"/>
      <c r="C40" s="146"/>
      <c r="E40" s="378" t="str">
        <f>'Fun Patches'!C31</f>
        <v>&lt;List Patch Here&gt;</v>
      </c>
      <c r="F40" s="379"/>
      <c r="G40" s="50" t="str">
        <f>IF('Fun Patches'!M31="A","C","")</f>
        <v/>
      </c>
      <c r="J40" s="31" t="str">
        <f>'Fun Patches'!C41</f>
        <v>&lt;List Patch Here&gt;</v>
      </c>
      <c r="K40" s="50" t="str">
        <f>IF('Fun Patches'!M41="A","C","")</f>
        <v/>
      </c>
    </row>
    <row r="41" spans="1:11" ht="13.5" customHeight="1">
      <c r="A41" s="149" t="s">
        <v>126</v>
      </c>
      <c r="B41" s="143"/>
      <c r="C41" s="144"/>
      <c r="E41" s="378" t="str">
        <f>'Fun Patches'!C32</f>
        <v>&lt;List Patch Here&gt;</v>
      </c>
      <c r="F41" s="379"/>
      <c r="G41" s="50" t="str">
        <f>IF('Fun Patches'!M32="A","C","")</f>
        <v/>
      </c>
      <c r="J41" s="31" t="str">
        <f>'Fun Patches'!C42</f>
        <v>&lt;List Patch Here&gt;</v>
      </c>
      <c r="K41" s="50" t="str">
        <f>IF('Fun Patches'!M42="A","C","")</f>
        <v/>
      </c>
    </row>
    <row r="42" spans="1:11">
      <c r="A42" s="150" t="s">
        <v>128</v>
      </c>
      <c r="B42" s="144"/>
      <c r="C42" s="144"/>
      <c r="E42" s="378" t="str">
        <f>'Fun Patches'!C33</f>
        <v>&lt;List Patch Here&gt;</v>
      </c>
      <c r="F42" s="379"/>
      <c r="G42" s="50" t="str">
        <f>IF('Fun Patches'!M33="A","C","")</f>
        <v/>
      </c>
      <c r="J42" s="31" t="str">
        <f>'Fun Patches'!C43</f>
        <v>&lt;List Patch Here&gt;</v>
      </c>
      <c r="K42" s="50" t="str">
        <f>IF('Fun Patches'!M43="A","C","")</f>
        <v/>
      </c>
    </row>
    <row r="43" spans="1:11">
      <c r="A43" s="151" t="s">
        <v>127</v>
      </c>
      <c r="B43" s="144"/>
      <c r="C43" s="144"/>
      <c r="E43" s="378" t="str">
        <f>'Fun Patches'!C34</f>
        <v>&lt;List Patch Here&gt;</v>
      </c>
      <c r="F43" s="379"/>
      <c r="G43" s="50" t="str">
        <f>IF('Fun Patches'!M34="A","C","")</f>
        <v/>
      </c>
      <c r="J43" s="31" t="str">
        <f>'Fun Patches'!C44</f>
        <v>&lt;List Patch Here&gt;</v>
      </c>
      <c r="K43" s="50" t="str">
        <f>IF('Fun Patches'!M44="A","C","")</f>
        <v/>
      </c>
    </row>
    <row r="44" spans="1:11">
      <c r="A44" s="148"/>
    </row>
  </sheetData>
  <sheetProtection password="C45A" sheet="1" objects="1" scenarios="1" selectLockedCells="1" selectUnlockedCells="1"/>
  <mergeCells count="25">
    <mergeCell ref="E43:F43"/>
    <mergeCell ref="E36:F36"/>
    <mergeCell ref="D38:F38"/>
    <mergeCell ref="E39:F39"/>
    <mergeCell ref="E40:F40"/>
    <mergeCell ref="E41:F41"/>
    <mergeCell ref="E42:F42"/>
    <mergeCell ref="E35:F35"/>
    <mergeCell ref="D19:E19"/>
    <mergeCell ref="D20:E20"/>
    <mergeCell ref="D21:E21"/>
    <mergeCell ref="D23:G24"/>
    <mergeCell ref="E26:F26"/>
    <mergeCell ref="E27:F27"/>
    <mergeCell ref="E28:F28"/>
    <mergeCell ref="E30:F30"/>
    <mergeCell ref="E31:F31"/>
    <mergeCell ref="E32:F32"/>
    <mergeCell ref="E34:F34"/>
    <mergeCell ref="D18:E18"/>
    <mergeCell ref="A1:B1"/>
    <mergeCell ref="D1:G1"/>
    <mergeCell ref="I1:K2"/>
    <mergeCell ref="I13:K14"/>
    <mergeCell ref="D16:G17"/>
  </mergeCells>
  <pageMargins left="0.75" right="0.75" top="1" bottom="1" header="0.5" footer="0.5"/>
  <pageSetup scale="83" orientation="landscape" horizontalDpi="300" verticalDpi="300" r:id="rId1"/>
  <headerFooter alignWithMargins="0">
    <oddHeader>&amp;C&amp;"Arial,Bold"&amp;12DaisyTrax
&amp;10&amp;D</oddHeader>
  </headerFooter>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44"/>
  <sheetViews>
    <sheetView showGridLines="0" zoomScaleNormal="100" workbookViewId="0">
      <selection activeCell="A2" sqref="A2"/>
    </sheetView>
  </sheetViews>
  <sheetFormatPr defaultRowHeight="12.75"/>
  <cols>
    <col min="1" max="1" width="32.7109375" bestFit="1" customWidth="1"/>
    <col min="2" max="2" width="3.140625" customWidth="1"/>
    <col min="3" max="3" width="3.7109375" customWidth="1"/>
    <col min="4" max="4" width="4" bestFit="1" customWidth="1"/>
    <col min="5" max="5" width="8.85546875" bestFit="1" customWidth="1"/>
    <col min="6" max="6" width="29.42578125" bestFit="1" customWidth="1"/>
    <col min="7" max="7" width="3.140625" customWidth="1"/>
    <col min="8" max="8" width="3.7109375" customWidth="1"/>
    <col min="9" max="9" width="2.7109375" bestFit="1" customWidth="1"/>
    <col min="10" max="10" width="34.7109375" bestFit="1" customWidth="1"/>
    <col min="11" max="11" width="3.140625" customWidth="1"/>
  </cols>
  <sheetData>
    <row r="1" spans="1:11" ht="20.25">
      <c r="A1" s="375" t="str">
        <f ca="1">MID(CELL("filename",A1),FIND(IF(ISERROR(FIND("]",CELL("filename",A1))),"$","]"),CELL("filename",A1))+1,256)</f>
        <v>Daisy 11</v>
      </c>
      <c r="B1" s="375"/>
      <c r="D1" s="372" t="s">
        <v>44</v>
      </c>
      <c r="E1" s="372"/>
      <c r="F1" s="372"/>
      <c r="G1" s="372"/>
      <c r="I1" s="372" t="s">
        <v>65</v>
      </c>
      <c r="J1" s="372"/>
      <c r="K1" s="372"/>
    </row>
    <row r="2" spans="1:11">
      <c r="D2" s="61" t="s">
        <v>43</v>
      </c>
      <c r="I2" s="372"/>
      <c r="J2" s="372"/>
      <c r="K2" s="372"/>
    </row>
    <row r="3" spans="1:11">
      <c r="A3" s="61" t="s">
        <v>64</v>
      </c>
      <c r="E3" s="31" t="str">
        <f>Petals!B6</f>
        <v>Center</v>
      </c>
      <c r="F3" s="31" t="str">
        <f>Petals!C6</f>
        <v>Promise Center</v>
      </c>
      <c r="G3" s="50" t="str">
        <f>IF(Petals!N6="A","A","")</f>
        <v/>
      </c>
      <c r="I3" s="215" t="str">
        <f>Bridging!B6</f>
        <v>Pass It On</v>
      </c>
      <c r="J3" s="215"/>
      <c r="K3" s="215"/>
    </row>
    <row r="4" spans="1:11">
      <c r="A4" s="66" t="s">
        <v>44</v>
      </c>
      <c r="B4" s="48" t="str">
        <f>IF(Petals!N18="C","C",IF(Petals!N18="P","P",""))</f>
        <v/>
      </c>
      <c r="D4" s="61" t="s">
        <v>44</v>
      </c>
      <c r="G4" s="34"/>
      <c r="I4" s="249">
        <v>1</v>
      </c>
      <c r="J4" s="252" t="str">
        <f>Bridging!C7</f>
        <v>Teach younger girls the GS Promise</v>
      </c>
      <c r="K4" s="50" t="str">
        <f>IF(Bridging!N7="A","A","")</f>
        <v/>
      </c>
    </row>
    <row r="5" spans="1:11">
      <c r="A5" s="211" t="s">
        <v>151</v>
      </c>
      <c r="B5" s="213">
        <f>INT(COUNTIF(G18:G21,"A"))</f>
        <v>0</v>
      </c>
      <c r="E5" s="31" t="str">
        <f>Petals!B8</f>
        <v>Lupe</v>
      </c>
      <c r="F5" s="31" t="str">
        <f>Petals!C8</f>
        <v>Honest and fair</v>
      </c>
      <c r="G5" s="50" t="str">
        <f>IF(Petals!N8="A","A","")</f>
        <v/>
      </c>
      <c r="I5" s="249">
        <v>2</v>
      </c>
      <c r="J5" s="252" t="str">
        <f>Bridging!C8</f>
        <v>Tell younger girls about the Flower</v>
      </c>
      <c r="K5" s="50" t="str">
        <f>IF(Bridging!N8="A","A","")</f>
        <v/>
      </c>
    </row>
    <row r="6" spans="1:11">
      <c r="A6" s="67" t="s">
        <v>62</v>
      </c>
      <c r="B6" s="54"/>
      <c r="E6" s="31" t="str">
        <f>Petals!B9</f>
        <v>Sunny</v>
      </c>
      <c r="F6" s="31" t="str">
        <f>Petals!C9</f>
        <v>Friendly and helpful</v>
      </c>
      <c r="G6" s="50" t="str">
        <f>IF(Petals!N9="A","A","")</f>
        <v/>
      </c>
      <c r="I6" s="249">
        <v>3</v>
      </c>
      <c r="J6" s="252" t="str">
        <f>Bridging!C9</f>
        <v>Play a game together!</v>
      </c>
      <c r="K6" s="50" t="str">
        <f>IF(Bridging!N9="A","A","")</f>
        <v/>
      </c>
    </row>
    <row r="7" spans="1:11">
      <c r="A7" s="210" t="str">
        <f>'Journey Awards'!A6</f>
        <v>Welcome to the Daisy Flower Garden</v>
      </c>
      <c r="B7" s="48" t="str">
        <f>IF('Journey Awards'!N11="C","C",IF('Journey Awards'!N11="P","P",""))</f>
        <v/>
      </c>
      <c r="E7" s="31" t="str">
        <f>Petals!B10</f>
        <v>Zinni</v>
      </c>
      <c r="F7" s="31" t="str">
        <f>Petals!C10</f>
        <v>Considerate and caring</v>
      </c>
      <c r="G7" s="50" t="str">
        <f>IF(Petals!N10="A","A","")</f>
        <v/>
      </c>
      <c r="I7" s="250" t="str">
        <f>Bridging!B11</f>
        <v>Look Ahead</v>
      </c>
      <c r="J7" s="59"/>
      <c r="K7" s="34"/>
    </row>
    <row r="8" spans="1:11">
      <c r="A8" s="210" t="str">
        <f>'Journey Awards'!A14</f>
        <v>Between Earth and Sky</v>
      </c>
      <c r="B8" s="48" t="str">
        <f>IF('Journey Awards'!N19="C","C",IF('Journey Awards'!N19="P","P",""))</f>
        <v/>
      </c>
      <c r="E8" s="31" t="str">
        <f>Petals!B11</f>
        <v>Tula</v>
      </c>
      <c r="F8" s="31" t="str">
        <f>Petals!C11</f>
        <v>Courageous and strong</v>
      </c>
      <c r="G8" s="50" t="str">
        <f>IF(Petals!N11="A","A","")</f>
        <v/>
      </c>
      <c r="I8" s="249">
        <v>1</v>
      </c>
      <c r="J8" s="252" t="str">
        <f>Bridging!C12</f>
        <v>Say the Girl Scout Promise together.</v>
      </c>
      <c r="K8" s="50" t="str">
        <f>IF(Bridging!N12="A","A","")</f>
        <v/>
      </c>
    </row>
    <row r="9" spans="1:11">
      <c r="A9" s="210" t="str">
        <f>'Journey Awards'!A22</f>
        <v>5 Flowers, 4 Stories, 3 Cheers for Animals!</v>
      </c>
      <c r="B9" s="48" t="str">
        <f>IF('Journey Awards'!N27="C","C",IF('Journey Awards'!N27="P","P",""))</f>
        <v/>
      </c>
      <c r="E9" s="31" t="str">
        <f>Petals!B12</f>
        <v>Mari</v>
      </c>
      <c r="F9" s="31" t="str">
        <f>Petals!C12</f>
        <v>Responsible for what I say and do</v>
      </c>
      <c r="G9" s="50" t="str">
        <f>IF(Petals!N12="A","A","")</f>
        <v/>
      </c>
      <c r="I9" s="249">
        <v>2</v>
      </c>
      <c r="J9" s="252" t="str">
        <f>Bridging!C13</f>
        <v>Ask the Brownies to teach you</v>
      </c>
      <c r="K9" s="50" t="str">
        <f>IF(Bridging!N13="A","A","")</f>
        <v/>
      </c>
    </row>
    <row r="10" spans="1:11">
      <c r="A10" s="94" t="s">
        <v>61</v>
      </c>
      <c r="B10" s="48" t="str">
        <f>IF(Bridging!N18="C","C",IF(Bridging!N18="P","P",""))</f>
        <v/>
      </c>
      <c r="E10" s="31" t="str">
        <f>Petals!B13</f>
        <v>Gloria</v>
      </c>
      <c r="F10" s="31" t="str">
        <f>Petals!C13</f>
        <v>Respect for myself &amp; others</v>
      </c>
      <c r="G10" s="50" t="str">
        <f>IF(Petals!N13="A","A","")</f>
        <v/>
      </c>
      <c r="I10" s="249">
        <v>4</v>
      </c>
      <c r="J10" s="252" t="str">
        <f>Bridging!C14</f>
        <v>Ask the Brownies to show you</v>
      </c>
      <c r="K10" s="50" t="str">
        <f>IF(Bridging!N14="A","A","")</f>
        <v/>
      </c>
    </row>
    <row r="11" spans="1:11">
      <c r="A11" s="250"/>
      <c r="B11" s="103"/>
      <c r="E11" s="31" t="str">
        <f>Petals!B14</f>
        <v>Gerri</v>
      </c>
      <c r="F11" s="31" t="str">
        <f>Petals!C14</f>
        <v>Respect authority</v>
      </c>
      <c r="G11" s="50" t="str">
        <f>IF(Petals!N14="A","A","")</f>
        <v/>
      </c>
      <c r="I11" s="232" t="str">
        <f>Bridging!C16</f>
        <v>Plan a Ceremony</v>
      </c>
      <c r="J11" s="59"/>
      <c r="K11" s="50" t="str">
        <f>IF(Bridging!N16="A","A","")</f>
        <v/>
      </c>
    </row>
    <row r="12" spans="1:11">
      <c r="A12" s="61" t="s">
        <v>108</v>
      </c>
      <c r="E12" s="31" t="str">
        <f>Petals!B15</f>
        <v>Clover</v>
      </c>
      <c r="F12" s="31" t="str">
        <f>Petals!C15</f>
        <v>Use resources wisely</v>
      </c>
      <c r="G12" s="50" t="str">
        <f>IF(Petals!N15="A","A","")</f>
        <v/>
      </c>
    </row>
    <row r="13" spans="1:11">
      <c r="A13" s="31" t="str">
        <f>'Fun Patches'!C5</f>
        <v>&lt;List Patch Here&gt;</v>
      </c>
      <c r="B13" s="50" t="str">
        <f>IF('Fun Patches'!N5="A","C","")</f>
        <v/>
      </c>
      <c r="E13" s="31" t="str">
        <f>Petals!B16</f>
        <v>Rosie</v>
      </c>
      <c r="F13" s="31" t="str">
        <f>Petals!C16</f>
        <v>Make the world a better place</v>
      </c>
      <c r="G13" s="50" t="str">
        <f>IF(Petals!N16="A","A","")</f>
        <v/>
      </c>
      <c r="I13" s="372" t="s">
        <v>71</v>
      </c>
      <c r="J13" s="372"/>
      <c r="K13" s="372"/>
    </row>
    <row r="14" spans="1:11">
      <c r="A14" s="31" t="str">
        <f>'Fun Patches'!C6</f>
        <v>&lt;List Patch Here&gt;</v>
      </c>
      <c r="B14" s="50" t="str">
        <f>IF('Fun Patches'!N6="A","C","")</f>
        <v/>
      </c>
      <c r="E14" s="31" t="str">
        <f>Petals!B17</f>
        <v>Vi</v>
      </c>
      <c r="F14" s="31" t="str">
        <f>Petals!C17</f>
        <v>Be a sister to every Girl Scout</v>
      </c>
      <c r="G14" s="50" t="str">
        <f>IF(Petals!N17="A","A","")</f>
        <v/>
      </c>
      <c r="I14" s="372"/>
      <c r="J14" s="372"/>
      <c r="K14" s="372"/>
    </row>
    <row r="15" spans="1:11">
      <c r="A15" s="31" t="str">
        <f>'Fun Patches'!C7</f>
        <v>&lt;List Patch Here&gt;</v>
      </c>
      <c r="B15" s="50" t="str">
        <f>IF('Fun Patches'!N7="A","C","")</f>
        <v/>
      </c>
      <c r="E15" s="73"/>
      <c r="F15" s="73"/>
      <c r="G15" s="212"/>
      <c r="I15" s="249"/>
      <c r="J15" s="252" t="str">
        <f>'Age-Level'!C6</f>
        <v>Cookie Rally (Year 1)</v>
      </c>
      <c r="K15" s="50" t="str">
        <f>IF('Age-Level'!N6="A","C","")</f>
        <v/>
      </c>
    </row>
    <row r="16" spans="1:11">
      <c r="A16" s="31" t="str">
        <f>'Fun Patches'!C8</f>
        <v>&lt;List Patch Here&gt;</v>
      </c>
      <c r="B16" s="50" t="str">
        <f>IF('Fun Patches'!N8="A","C","")</f>
        <v/>
      </c>
      <c r="D16" s="372" t="s">
        <v>151</v>
      </c>
      <c r="E16" s="307"/>
      <c r="F16" s="307"/>
      <c r="G16" s="307"/>
      <c r="I16" s="249"/>
      <c r="J16" s="252" t="str">
        <f>'Age-Level'!C7</f>
        <v>Cookie Sales (Year 1)</v>
      </c>
      <c r="K16" s="50" t="str">
        <f>IF('Age-Level'!N7="A","C","")</f>
        <v/>
      </c>
    </row>
    <row r="17" spans="1:11">
      <c r="A17" s="31" t="str">
        <f>'Fun Patches'!C9</f>
        <v>&lt;List Patch Here&gt;</v>
      </c>
      <c r="B17" s="50" t="str">
        <f>IF('Fun Patches'!N9="A","C","")</f>
        <v/>
      </c>
      <c r="D17" s="307"/>
      <c r="E17" s="307"/>
      <c r="F17" s="307"/>
      <c r="G17" s="307"/>
      <c r="I17" s="51"/>
      <c r="J17" s="252" t="str">
        <f>'Age-Level'!C8</f>
        <v>Cookie Pin (Year 1)</v>
      </c>
      <c r="K17" s="50" t="str">
        <f>IF('Age-Level'!N8="A","C","")</f>
        <v/>
      </c>
    </row>
    <row r="18" spans="1:11">
      <c r="A18" s="31" t="str">
        <f>'Fun Patches'!C10</f>
        <v>&lt;List Patch Here&gt;</v>
      </c>
      <c r="B18" s="50" t="str">
        <f>IF('Fun Patches'!N10="A","C","")</f>
        <v/>
      </c>
      <c r="D18" s="376" t="str">
        <f>Petals!B22</f>
        <v>Finance</v>
      </c>
      <c r="E18" s="377"/>
      <c r="F18" s="204" t="str">
        <f>Petals!B20</f>
        <v>Money Counts</v>
      </c>
      <c r="G18" s="50" t="str">
        <f>IF(Petals!N23="C","A","")</f>
        <v/>
      </c>
      <c r="I18" s="51"/>
      <c r="J18" s="252" t="str">
        <f>'Age-Level'!C9</f>
        <v>Cookie Rally (Year 2)</v>
      </c>
      <c r="K18" s="50" t="str">
        <f>IF('Age-Level'!N9="A","C","")</f>
        <v/>
      </c>
    </row>
    <row r="19" spans="1:11">
      <c r="A19" s="31" t="str">
        <f>'Fun Patches'!C11</f>
        <v>&lt;List Patch Here&gt;</v>
      </c>
      <c r="B19" s="50" t="str">
        <f>IF('Fun Patches'!N11="A","C","")</f>
        <v/>
      </c>
      <c r="D19" s="376" t="str">
        <f>Petals!B27</f>
        <v>Finance</v>
      </c>
      <c r="E19" s="377"/>
      <c r="F19" s="204" t="str">
        <f>Petals!B25</f>
        <v>Making Choices</v>
      </c>
      <c r="G19" s="50" t="str">
        <f>IF(Petals!N28="C","A","")</f>
        <v/>
      </c>
      <c r="I19" s="51"/>
      <c r="J19" s="252" t="str">
        <f>'Age-Level'!C10</f>
        <v>Cookie Sales (Year 2)</v>
      </c>
      <c r="K19" s="50" t="str">
        <f>IF('Age-Level'!N10="A","C","")</f>
        <v/>
      </c>
    </row>
    <row r="20" spans="1:11">
      <c r="A20" s="31" t="str">
        <f>'Fun Patches'!C12</f>
        <v>&lt;List Patch Here&gt;</v>
      </c>
      <c r="B20" s="50" t="str">
        <f>IF('Fun Patches'!N12="A","C","")</f>
        <v/>
      </c>
      <c r="D20" s="376" t="str">
        <f>Petals!B32</f>
        <v>Cookie</v>
      </c>
      <c r="E20" s="377"/>
      <c r="F20" s="204" t="str">
        <f>Petals!B30</f>
        <v>Count It Up</v>
      </c>
      <c r="G20" s="50" t="str">
        <f>IF(Petals!N33="C","A","")</f>
        <v/>
      </c>
      <c r="I20" s="52"/>
      <c r="J20" s="252" t="str">
        <f>'Age-Level'!C11</f>
        <v>Cookie Pin (Year 2)</v>
      </c>
      <c r="K20" s="50" t="str">
        <f>IF('Age-Level'!N11="A","C","")</f>
        <v/>
      </c>
    </row>
    <row r="21" spans="1:11">
      <c r="A21" s="31" t="str">
        <f>'Fun Patches'!C13</f>
        <v>&lt;List Patch Here&gt;</v>
      </c>
      <c r="B21" s="50" t="str">
        <f>IF('Fun Patches'!N13="A","C","")</f>
        <v/>
      </c>
      <c r="D21" s="376" t="str">
        <f>Petals!B37</f>
        <v>Cookie</v>
      </c>
      <c r="E21" s="377"/>
      <c r="F21" s="204" t="str">
        <f>Petals!B35</f>
        <v>Talk It Up</v>
      </c>
      <c r="G21" s="50" t="str">
        <f>IF(Petals!N38="C","A","")</f>
        <v/>
      </c>
      <c r="I21" s="53"/>
      <c r="J21" s="252" t="str">
        <f>'Age-Level'!C13</f>
        <v>Fall Sales (Year 1)</v>
      </c>
      <c r="K21" s="50" t="str">
        <f>IF('Age-Level'!N13="A","C","")</f>
        <v/>
      </c>
    </row>
    <row r="22" spans="1:11">
      <c r="A22" s="31" t="str">
        <f>'Fun Patches'!C14</f>
        <v>&lt;List Patch Here&gt;</v>
      </c>
      <c r="B22" s="50" t="str">
        <f>IF('Fun Patches'!N14="A","C","")</f>
        <v/>
      </c>
      <c r="I22" s="26"/>
      <c r="J22" s="252" t="str">
        <f>'Age-Level'!C14</f>
        <v>Fall Sales (Year 2)</v>
      </c>
      <c r="K22" s="50" t="str">
        <f>IF('Age-Level'!N14="A","C","")</f>
        <v/>
      </c>
    </row>
    <row r="23" spans="1:11">
      <c r="A23" s="31" t="str">
        <f>'Fun Patches'!C15</f>
        <v>&lt;List Patch Here&gt;</v>
      </c>
      <c r="B23" s="50" t="str">
        <f>IF('Fun Patches'!N15="A","C","")</f>
        <v/>
      </c>
      <c r="D23" s="372" t="s">
        <v>62</v>
      </c>
      <c r="E23" s="372"/>
      <c r="F23" s="372"/>
      <c r="G23" s="372"/>
      <c r="J23" s="252" t="str">
        <f>'Age-Level'!C16</f>
        <v>Thinking Day (Year 1)</v>
      </c>
      <c r="K23" s="50" t="str">
        <f>IF('Age-Level'!N16="A","C","")</f>
        <v/>
      </c>
    </row>
    <row r="24" spans="1:11">
      <c r="A24" s="31" t="str">
        <f>'Fun Patches'!C16</f>
        <v>&lt;List Patch Here&gt;</v>
      </c>
      <c r="B24" s="50" t="str">
        <f>IF('Fun Patches'!N16="A","C","")</f>
        <v/>
      </c>
      <c r="D24" s="372"/>
      <c r="E24" s="372"/>
      <c r="F24" s="372"/>
      <c r="G24" s="372"/>
      <c r="J24" s="252" t="str">
        <f>'Age-Level'!C17</f>
        <v>Thinking Day (Year 2)</v>
      </c>
      <c r="K24" s="50" t="str">
        <f>IF('Age-Level'!N17="A","C","")</f>
        <v/>
      </c>
    </row>
    <row r="25" spans="1:11">
      <c r="A25" s="31" t="str">
        <f>'Fun Patches'!C17</f>
        <v>&lt;List Patch Here&gt;</v>
      </c>
      <c r="B25" s="50" t="str">
        <f>IF('Fun Patches'!N17="A","C","")</f>
        <v/>
      </c>
      <c r="D25" s="250" t="str">
        <f>'Journey Awards'!A6</f>
        <v>Welcome to the Daisy Flower Garden</v>
      </c>
      <c r="F25" s="57"/>
      <c r="G25" s="248"/>
      <c r="J25" s="252" t="str">
        <f>'Age-Level'!C19</f>
        <v>Investiture</v>
      </c>
      <c r="K25" s="50" t="str">
        <f>IF('Age-Level'!N19="A","C","")</f>
        <v/>
      </c>
    </row>
    <row r="26" spans="1:11">
      <c r="A26" s="31" t="str">
        <f>'Fun Patches'!C18</f>
        <v>&lt;List Patch Here&gt;</v>
      </c>
      <c r="B26" s="50" t="str">
        <f>IF('Fun Patches'!N18="A","C","")</f>
        <v/>
      </c>
      <c r="D26" s="249"/>
      <c r="E26" s="373" t="s">
        <v>66</v>
      </c>
      <c r="F26" s="374"/>
      <c r="G26" s="50" t="str">
        <f>IF('Journey Awards'!N8="A","A","")</f>
        <v/>
      </c>
      <c r="J26" s="252" t="str">
        <f>'Age-Level'!C20</f>
        <v>Rededication (1st year)</v>
      </c>
      <c r="K26" s="50" t="str">
        <f>IF('Age-Level'!N20="A","C","")</f>
        <v/>
      </c>
    </row>
    <row r="27" spans="1:11">
      <c r="A27" s="31" t="str">
        <f>'Fun Patches'!C19</f>
        <v>&lt;List Patch Here&gt;</v>
      </c>
      <c r="B27" s="50" t="str">
        <f>IF('Fun Patches'!N19="A","C","")</f>
        <v/>
      </c>
      <c r="D27" s="249"/>
      <c r="E27" s="373" t="s">
        <v>67</v>
      </c>
      <c r="F27" s="374"/>
      <c r="G27" s="50" t="str">
        <f>IF('Journey Awards'!N9="A","A","")</f>
        <v/>
      </c>
      <c r="J27" s="252" t="str">
        <f>'Age-Level'!B21</f>
        <v>My Promise, My Faith (Year 1)</v>
      </c>
      <c r="K27" s="50" t="str">
        <f>IF('Age-Level'!N27="C","C","")</f>
        <v/>
      </c>
    </row>
    <row r="28" spans="1:11">
      <c r="A28" s="31" t="str">
        <f>'Fun Patches'!C20</f>
        <v>&lt;List Patch Here&gt;</v>
      </c>
      <c r="B28" s="50" t="str">
        <f>IF('Fun Patches'!N20="A","C","")</f>
        <v/>
      </c>
      <c r="D28" s="249"/>
      <c r="E28" s="373" t="s">
        <v>68</v>
      </c>
      <c r="F28" s="374"/>
      <c r="G28" s="50" t="str">
        <f>IF('Journey Awards'!N10="A","A","")</f>
        <v/>
      </c>
      <c r="J28" s="252" t="str">
        <f>'Age-Level'!B28</f>
        <v>My Promise, My Faith (Year 2)</v>
      </c>
      <c r="K28" s="50" t="str">
        <f>IF('Age-Level'!N34="C","C","")</f>
        <v/>
      </c>
    </row>
    <row r="29" spans="1:11">
      <c r="A29" s="31" t="str">
        <f>'Fun Patches'!C21</f>
        <v>&lt;List Patch Here&gt;</v>
      </c>
      <c r="B29" s="50" t="str">
        <f>IF('Fun Patches'!N21="A","C","")</f>
        <v/>
      </c>
      <c r="D29" s="106" t="str">
        <f>'Journey Awards'!A14</f>
        <v>Between Earth and Sky</v>
      </c>
      <c r="F29" s="59"/>
      <c r="G29" s="34"/>
      <c r="J29" s="252" t="str">
        <f>'Age-Level'!C36</f>
        <v>Global Action Award</v>
      </c>
      <c r="K29" s="50" t="str">
        <f>IF('Age-Level'!N36="A","C","")</f>
        <v/>
      </c>
    </row>
    <row r="30" spans="1:11">
      <c r="A30" s="31" t="str">
        <f>'Fun Patches'!C22</f>
        <v>&lt;List Patch Here&gt;</v>
      </c>
      <c r="B30" s="50" t="str">
        <f>IF('Fun Patches'!N22="A","C","")</f>
        <v/>
      </c>
      <c r="D30" s="249"/>
      <c r="E30" s="373" t="str">
        <f>'Journey Awards'!C16</f>
        <v>The Blue Bucket Award</v>
      </c>
      <c r="F30" s="374"/>
      <c r="G30" s="50" t="str">
        <f>IF('Journey Awards'!N16="A","A","")</f>
        <v/>
      </c>
      <c r="J30" s="252" t="str">
        <f>'Age-Level'!C38</f>
        <v>Journey Summit Pin</v>
      </c>
      <c r="K30" s="50" t="str">
        <f>IF('Age-Level'!N38="C","C","")</f>
        <v/>
      </c>
    </row>
    <row r="31" spans="1:11">
      <c r="A31" s="31" t="str">
        <f>'Fun Patches'!C23</f>
        <v>&lt;List Patch Here&gt;</v>
      </c>
      <c r="B31" s="50" t="str">
        <f>IF('Fun Patches'!N23="A","C","")</f>
        <v/>
      </c>
      <c r="D31" s="249"/>
      <c r="E31" s="373" t="str">
        <f>'Journey Awards'!C17</f>
        <v>The Firefly Award</v>
      </c>
      <c r="F31" s="374"/>
      <c r="G31" s="50" t="str">
        <f>IF('Journey Awards'!N17="A","A","")</f>
        <v/>
      </c>
      <c r="J31" s="252" t="str">
        <f>'Age-Level'!B39</f>
        <v>Safety Award</v>
      </c>
      <c r="K31" s="50" t="str">
        <f>IF('Age-Level'!N43="C","C","")</f>
        <v/>
      </c>
    </row>
    <row r="32" spans="1:11">
      <c r="A32" s="31" t="str">
        <f>'Fun Patches'!C24</f>
        <v>&lt;List Patch Here&gt;</v>
      </c>
      <c r="B32" s="50" t="str">
        <f>IF('Fun Patches'!N24="A","C","")</f>
        <v/>
      </c>
      <c r="D32" s="249"/>
      <c r="E32" s="373" t="str">
        <f>'Journey Awards'!C18</f>
        <v>The Clover Award</v>
      </c>
      <c r="F32" s="374"/>
      <c r="G32" s="50" t="str">
        <f>IF('Journey Awards'!N18="A","A","")</f>
        <v/>
      </c>
    </row>
    <row r="33" spans="1:11">
      <c r="A33" s="31" t="str">
        <f>'Fun Patches'!C25</f>
        <v>&lt;List Patch Here&gt;</v>
      </c>
      <c r="B33" s="50" t="str">
        <f>IF('Fun Patches'!N25="A","C","")</f>
        <v/>
      </c>
      <c r="D33" s="106" t="str">
        <f>'Journey Awards'!A22</f>
        <v>5 Flowers, 4 Stories, 3 Cheers for Animals!</v>
      </c>
      <c r="F33" s="59"/>
      <c r="G33" s="34" t="str">
        <f>IF('Journey Awards'!N15="A","A","")</f>
        <v/>
      </c>
      <c r="J33" s="61" t="s">
        <v>110</v>
      </c>
    </row>
    <row r="34" spans="1:11">
      <c r="A34" s="31" t="str">
        <f>'Fun Patches'!C26</f>
        <v>&lt;List Patch Here&gt;</v>
      </c>
      <c r="B34" s="50" t="str">
        <f>IF('Fun Patches'!N26="A","C","")</f>
        <v/>
      </c>
      <c r="D34" s="249"/>
      <c r="E34" s="373" t="str">
        <f>'Journey Awards'!C24</f>
        <v>Birdbath Award</v>
      </c>
      <c r="F34" s="374"/>
      <c r="G34" s="50" t="str">
        <f>IF('Journey Awards'!N24="A","A","")</f>
        <v/>
      </c>
      <c r="J34" s="31" t="str">
        <f>'Fun Patches'!C35</f>
        <v>&lt;List Patch Here&gt;</v>
      </c>
      <c r="K34" s="50" t="str">
        <f>IF('Fun Patches'!N35="A","C","")</f>
        <v/>
      </c>
    </row>
    <row r="35" spans="1:11">
      <c r="A35" s="31" t="str">
        <f>'Fun Patches'!C27</f>
        <v>&lt;List Patch Here&gt;</v>
      </c>
      <c r="B35" s="50" t="str">
        <f>IF('Fun Patches'!N27="A","C","")</f>
        <v/>
      </c>
      <c r="D35" s="249"/>
      <c r="E35" s="373" t="str">
        <f>'Journey Awards'!C25</f>
        <v>Red Robin Award</v>
      </c>
      <c r="F35" s="374"/>
      <c r="G35" s="50" t="str">
        <f>IF('Journey Awards'!N25="A","A","")</f>
        <v/>
      </c>
      <c r="J35" s="31" t="str">
        <f>'Fun Patches'!C36</f>
        <v>&lt;List Patch Here&gt;</v>
      </c>
      <c r="K35" s="50" t="str">
        <f>IF('Fun Patches'!N36="A","C","")</f>
        <v/>
      </c>
    </row>
    <row r="36" spans="1:11">
      <c r="A36" s="251" t="str">
        <f>'Fun Patches'!C28</f>
        <v>&lt;List Patch Here&gt;</v>
      </c>
      <c r="B36" s="50" t="str">
        <f>IF('Fun Patches'!N28="A","C","")</f>
        <v/>
      </c>
      <c r="D36" s="249"/>
      <c r="E36" s="373" t="str">
        <f>'Journey Awards'!C26</f>
        <v>Tula Award</v>
      </c>
      <c r="F36" s="374"/>
      <c r="G36" s="50" t="str">
        <f>IF('Journey Awards'!N26="A","A","")</f>
        <v/>
      </c>
      <c r="J36" s="31" t="str">
        <f>'Fun Patches'!C37</f>
        <v>&lt;List Patch Here&gt;</v>
      </c>
      <c r="K36" s="50" t="str">
        <f>IF('Fun Patches'!N37="A","C","")</f>
        <v/>
      </c>
    </row>
    <row r="37" spans="1:11">
      <c r="A37" s="253" t="str">
        <f>'Fun Patches'!C29</f>
        <v>&lt;List Patch Here&gt;</v>
      </c>
      <c r="B37" s="50" t="str">
        <f>IF('Fun Patches'!N29="A","C","")</f>
        <v/>
      </c>
      <c r="J37" s="31" t="str">
        <f>'Fun Patches'!C38</f>
        <v>&lt;List Patch Here&gt;</v>
      </c>
      <c r="K37" s="50" t="str">
        <f>IF('Fun Patches'!N38="A","C","")</f>
        <v/>
      </c>
    </row>
    <row r="38" spans="1:11" ht="12.75" customHeight="1">
      <c r="A38" s="282"/>
      <c r="B38" s="212"/>
      <c r="C38" s="146"/>
      <c r="D38" s="371" t="s">
        <v>110</v>
      </c>
      <c r="E38" s="307"/>
      <c r="F38" s="307"/>
      <c r="J38" s="31" t="str">
        <f>'Fun Patches'!C39</f>
        <v>&lt;List Patch Here&gt;</v>
      </c>
      <c r="K38" s="50" t="str">
        <f>IF('Fun Patches'!N39="A","C","")</f>
        <v/>
      </c>
    </row>
    <row r="39" spans="1:11" ht="13.5" customHeight="1">
      <c r="A39" s="107"/>
      <c r="B39" s="146"/>
      <c r="C39" s="146"/>
      <c r="E39" s="378" t="str">
        <f>'Fun Patches'!C30</f>
        <v>&lt;List Patch Here&gt;</v>
      </c>
      <c r="F39" s="379"/>
      <c r="G39" s="50" t="str">
        <f>IF('Fun Patches'!N30="A","C","")</f>
        <v/>
      </c>
      <c r="J39" s="31" t="str">
        <f>'Fun Patches'!C40</f>
        <v>&lt;List Patch Here&gt;</v>
      </c>
      <c r="K39" s="50" t="str">
        <f>IF('Fun Patches'!N40="A","C","")</f>
        <v/>
      </c>
    </row>
    <row r="40" spans="1:11" ht="13.5" customHeight="1">
      <c r="A40" s="147" t="s">
        <v>125</v>
      </c>
      <c r="B40" s="145"/>
      <c r="C40" s="146"/>
      <c r="E40" s="378" t="str">
        <f>'Fun Patches'!C31</f>
        <v>&lt;List Patch Here&gt;</v>
      </c>
      <c r="F40" s="379"/>
      <c r="G40" s="50" t="str">
        <f>IF('Fun Patches'!N31="A","C","")</f>
        <v/>
      </c>
      <c r="J40" s="31" t="str">
        <f>'Fun Patches'!C41</f>
        <v>&lt;List Patch Here&gt;</v>
      </c>
      <c r="K40" s="50" t="str">
        <f>IF('Fun Patches'!N41="A","C","")</f>
        <v/>
      </c>
    </row>
    <row r="41" spans="1:11" ht="13.5" customHeight="1">
      <c r="A41" s="149" t="s">
        <v>126</v>
      </c>
      <c r="B41" s="143"/>
      <c r="C41" s="144"/>
      <c r="E41" s="378" t="str">
        <f>'Fun Patches'!C32</f>
        <v>&lt;List Patch Here&gt;</v>
      </c>
      <c r="F41" s="379"/>
      <c r="G41" s="50" t="str">
        <f>IF('Fun Patches'!N32="A","C","")</f>
        <v/>
      </c>
      <c r="J41" s="31" t="str">
        <f>'Fun Patches'!C42</f>
        <v>&lt;List Patch Here&gt;</v>
      </c>
      <c r="K41" s="50" t="str">
        <f>IF('Fun Patches'!N42="A","C","")</f>
        <v/>
      </c>
    </row>
    <row r="42" spans="1:11">
      <c r="A42" s="150" t="s">
        <v>128</v>
      </c>
      <c r="B42" s="144"/>
      <c r="C42" s="144"/>
      <c r="E42" s="378" t="str">
        <f>'Fun Patches'!C33</f>
        <v>&lt;List Patch Here&gt;</v>
      </c>
      <c r="F42" s="379"/>
      <c r="G42" s="50" t="str">
        <f>IF('Fun Patches'!N33="A","C","")</f>
        <v/>
      </c>
      <c r="J42" s="31" t="str">
        <f>'Fun Patches'!C43</f>
        <v>&lt;List Patch Here&gt;</v>
      </c>
      <c r="K42" s="50" t="str">
        <f>IF('Fun Patches'!N43="A","C","")</f>
        <v/>
      </c>
    </row>
    <row r="43" spans="1:11">
      <c r="A43" s="151" t="s">
        <v>127</v>
      </c>
      <c r="B43" s="144"/>
      <c r="C43" s="144"/>
      <c r="E43" s="378" t="str">
        <f>'Fun Patches'!C34</f>
        <v>&lt;List Patch Here&gt;</v>
      </c>
      <c r="F43" s="379"/>
      <c r="G43" s="50" t="str">
        <f>IF('Fun Patches'!N34="A","C","")</f>
        <v/>
      </c>
      <c r="J43" s="31" t="str">
        <f>'Fun Patches'!C44</f>
        <v>&lt;List Patch Here&gt;</v>
      </c>
      <c r="K43" s="50" t="str">
        <f>IF('Fun Patches'!N44="A","C","")</f>
        <v/>
      </c>
    </row>
    <row r="44" spans="1:11">
      <c r="A44" s="148"/>
    </row>
  </sheetData>
  <sheetProtection password="C45A" sheet="1" objects="1" scenarios="1" selectLockedCells="1" selectUnlockedCells="1"/>
  <mergeCells count="25">
    <mergeCell ref="E43:F43"/>
    <mergeCell ref="E36:F36"/>
    <mergeCell ref="D38:F38"/>
    <mergeCell ref="E39:F39"/>
    <mergeCell ref="E40:F40"/>
    <mergeCell ref="E41:F41"/>
    <mergeCell ref="E42:F42"/>
    <mergeCell ref="E35:F35"/>
    <mergeCell ref="D19:E19"/>
    <mergeCell ref="D20:E20"/>
    <mergeCell ref="D21:E21"/>
    <mergeCell ref="D23:G24"/>
    <mergeCell ref="E26:F26"/>
    <mergeCell ref="E27:F27"/>
    <mergeCell ref="E28:F28"/>
    <mergeCell ref="E30:F30"/>
    <mergeCell ref="E31:F31"/>
    <mergeCell ref="E32:F32"/>
    <mergeCell ref="E34:F34"/>
    <mergeCell ref="D18:E18"/>
    <mergeCell ref="A1:B1"/>
    <mergeCell ref="D1:G1"/>
    <mergeCell ref="I1:K2"/>
    <mergeCell ref="I13:K14"/>
    <mergeCell ref="D16:G17"/>
  </mergeCells>
  <pageMargins left="0.75" right="0.75" top="1" bottom="1" header="0.5" footer="0.5"/>
  <pageSetup scale="83" orientation="landscape" horizontalDpi="300" verticalDpi="300" r:id="rId1"/>
  <headerFooter alignWithMargins="0">
    <oddHeader>&amp;C&amp;"Arial,Bold"&amp;12DaisyTrax
&amp;10&amp;D</oddHeader>
  </headerFooter>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44"/>
  <sheetViews>
    <sheetView showGridLines="0" zoomScaleNormal="100" workbookViewId="0">
      <selection activeCell="A2" sqref="A2"/>
    </sheetView>
  </sheetViews>
  <sheetFormatPr defaultRowHeight="12.75"/>
  <cols>
    <col min="1" max="1" width="32.7109375" bestFit="1" customWidth="1"/>
    <col min="2" max="2" width="3.140625" customWidth="1"/>
    <col min="3" max="3" width="3.7109375" customWidth="1"/>
    <col min="4" max="4" width="4" bestFit="1" customWidth="1"/>
    <col min="5" max="5" width="8.85546875" bestFit="1" customWidth="1"/>
    <col min="6" max="6" width="29.42578125" bestFit="1" customWidth="1"/>
    <col min="7" max="7" width="3.140625" customWidth="1"/>
    <col min="8" max="8" width="3.7109375" customWidth="1"/>
    <col min="9" max="9" width="2.7109375" bestFit="1" customWidth="1"/>
    <col min="10" max="10" width="34.7109375" bestFit="1" customWidth="1"/>
    <col min="11" max="11" width="3.140625" customWidth="1"/>
  </cols>
  <sheetData>
    <row r="1" spans="1:11" ht="20.25">
      <c r="A1" s="375" t="str">
        <f ca="1">MID(CELL("filename",A1),FIND(IF(ISERROR(FIND("]",CELL("filename",A1))),"$","]"),CELL("filename",A1))+1,256)</f>
        <v>Daisy 12</v>
      </c>
      <c r="B1" s="375"/>
      <c r="D1" s="372" t="s">
        <v>44</v>
      </c>
      <c r="E1" s="372"/>
      <c r="F1" s="372"/>
      <c r="G1" s="372"/>
      <c r="I1" s="372" t="s">
        <v>65</v>
      </c>
      <c r="J1" s="372"/>
      <c r="K1" s="372"/>
    </row>
    <row r="2" spans="1:11">
      <c r="D2" s="61" t="s">
        <v>43</v>
      </c>
      <c r="I2" s="372"/>
      <c r="J2" s="372"/>
      <c r="K2" s="372"/>
    </row>
    <row r="3" spans="1:11">
      <c r="A3" s="61" t="s">
        <v>64</v>
      </c>
      <c r="E3" s="31" t="str">
        <f>Petals!B6</f>
        <v>Center</v>
      </c>
      <c r="F3" s="31" t="str">
        <f>Petals!C6</f>
        <v>Promise Center</v>
      </c>
      <c r="G3" s="50" t="str">
        <f>IF(Petals!O6="A","A","")</f>
        <v/>
      </c>
      <c r="I3" s="215" t="str">
        <f>Bridging!B6</f>
        <v>Pass It On</v>
      </c>
      <c r="J3" s="215"/>
      <c r="K3" s="215"/>
    </row>
    <row r="4" spans="1:11">
      <c r="A4" s="66" t="s">
        <v>44</v>
      </c>
      <c r="B4" s="48" t="str">
        <f>IF(Petals!O18="C","C",IF(Petals!O18="P","P",""))</f>
        <v/>
      </c>
      <c r="D4" s="61" t="s">
        <v>44</v>
      </c>
      <c r="G4" s="34"/>
      <c r="I4" s="249">
        <v>1</v>
      </c>
      <c r="J4" s="252" t="str">
        <f>Bridging!C7</f>
        <v>Teach younger girls the GS Promise</v>
      </c>
      <c r="K4" s="50" t="str">
        <f>IF(Bridging!O7="A","A","")</f>
        <v/>
      </c>
    </row>
    <row r="5" spans="1:11">
      <c r="A5" s="211" t="s">
        <v>151</v>
      </c>
      <c r="B5" s="213">
        <f>INT(COUNTIF(G18:G21,"A"))</f>
        <v>0</v>
      </c>
      <c r="E5" s="31" t="str">
        <f>Petals!B8</f>
        <v>Lupe</v>
      </c>
      <c r="F5" s="31" t="str">
        <f>Petals!C8</f>
        <v>Honest and fair</v>
      </c>
      <c r="G5" s="50" t="str">
        <f>IF(Petals!O8="A","A","")</f>
        <v/>
      </c>
      <c r="I5" s="249">
        <v>2</v>
      </c>
      <c r="J5" s="252" t="str">
        <f>Bridging!C8</f>
        <v>Tell younger girls about the Flower</v>
      </c>
      <c r="K5" s="50" t="str">
        <f>IF(Bridging!O8="A","A","")</f>
        <v/>
      </c>
    </row>
    <row r="6" spans="1:11">
      <c r="A6" s="67" t="s">
        <v>62</v>
      </c>
      <c r="B6" s="54"/>
      <c r="E6" s="31" t="str">
        <f>Petals!B9</f>
        <v>Sunny</v>
      </c>
      <c r="F6" s="31" t="str">
        <f>Petals!C9</f>
        <v>Friendly and helpful</v>
      </c>
      <c r="G6" s="50" t="str">
        <f>IF(Petals!O9="A","A","")</f>
        <v/>
      </c>
      <c r="I6" s="249">
        <v>3</v>
      </c>
      <c r="J6" s="252" t="str">
        <f>Bridging!C9</f>
        <v>Play a game together!</v>
      </c>
      <c r="K6" s="50" t="str">
        <f>IF(Bridging!O9="A","A","")</f>
        <v/>
      </c>
    </row>
    <row r="7" spans="1:11">
      <c r="A7" s="210" t="str">
        <f>'Journey Awards'!A6</f>
        <v>Welcome to the Daisy Flower Garden</v>
      </c>
      <c r="B7" s="48" t="str">
        <f>IF('Journey Awards'!O11="C","C",IF('Journey Awards'!O11="P","P",""))</f>
        <v/>
      </c>
      <c r="E7" s="31" t="str">
        <f>Petals!B10</f>
        <v>Zinni</v>
      </c>
      <c r="F7" s="31" t="str">
        <f>Petals!C10</f>
        <v>Considerate and caring</v>
      </c>
      <c r="G7" s="50" t="str">
        <f>IF(Petals!O10="A","A","")</f>
        <v/>
      </c>
      <c r="I7" s="250" t="str">
        <f>Bridging!B11</f>
        <v>Look Ahead</v>
      </c>
      <c r="J7" s="59"/>
      <c r="K7" s="34"/>
    </row>
    <row r="8" spans="1:11">
      <c r="A8" s="210" t="str">
        <f>'Journey Awards'!A14</f>
        <v>Between Earth and Sky</v>
      </c>
      <c r="B8" s="48" t="str">
        <f>IF('Journey Awards'!O19="C","C",IF('Journey Awards'!O19="P","P",""))</f>
        <v/>
      </c>
      <c r="E8" s="31" t="str">
        <f>Petals!B11</f>
        <v>Tula</v>
      </c>
      <c r="F8" s="31" t="str">
        <f>Petals!C11</f>
        <v>Courageous and strong</v>
      </c>
      <c r="G8" s="50" t="str">
        <f>IF(Petals!O11="A","A","")</f>
        <v/>
      </c>
      <c r="I8" s="249">
        <v>1</v>
      </c>
      <c r="J8" s="252" t="str">
        <f>Bridging!C12</f>
        <v>Say the Girl Scout Promise together.</v>
      </c>
      <c r="K8" s="50" t="str">
        <f>IF(Bridging!O12="A","A","")</f>
        <v/>
      </c>
    </row>
    <row r="9" spans="1:11">
      <c r="A9" s="210" t="str">
        <f>'Journey Awards'!A22</f>
        <v>5 Flowers, 4 Stories, 3 Cheers for Animals!</v>
      </c>
      <c r="B9" s="48" t="str">
        <f>IF('Journey Awards'!O27="C","C",IF('Journey Awards'!O27="P","P",""))</f>
        <v/>
      </c>
      <c r="E9" s="31" t="str">
        <f>Petals!B12</f>
        <v>Mari</v>
      </c>
      <c r="F9" s="31" t="str">
        <f>Petals!C12</f>
        <v>Responsible for what I say and do</v>
      </c>
      <c r="G9" s="50" t="str">
        <f>IF(Petals!O12="A","A","")</f>
        <v/>
      </c>
      <c r="I9" s="249">
        <v>2</v>
      </c>
      <c r="J9" s="252" t="str">
        <f>Bridging!C13</f>
        <v>Ask the Brownies to teach you</v>
      </c>
      <c r="K9" s="50" t="str">
        <f>IF(Bridging!O13="A","A","")</f>
        <v/>
      </c>
    </row>
    <row r="10" spans="1:11">
      <c r="A10" s="94" t="s">
        <v>61</v>
      </c>
      <c r="B10" s="48" t="str">
        <f>IF(Bridging!O18="C","C",IF(Bridging!O18="P","P",""))</f>
        <v/>
      </c>
      <c r="E10" s="31" t="str">
        <f>Petals!B13</f>
        <v>Gloria</v>
      </c>
      <c r="F10" s="31" t="str">
        <f>Petals!C13</f>
        <v>Respect for myself &amp; others</v>
      </c>
      <c r="G10" s="50" t="str">
        <f>IF(Petals!O13="A","A","")</f>
        <v/>
      </c>
      <c r="I10" s="249">
        <v>4</v>
      </c>
      <c r="J10" s="252" t="str">
        <f>Bridging!C14</f>
        <v>Ask the Brownies to show you</v>
      </c>
      <c r="K10" s="50" t="str">
        <f>IF(Bridging!O14="A","A","")</f>
        <v/>
      </c>
    </row>
    <row r="11" spans="1:11">
      <c r="A11" s="250"/>
      <c r="B11" s="103"/>
      <c r="E11" s="31" t="str">
        <f>Petals!B14</f>
        <v>Gerri</v>
      </c>
      <c r="F11" s="31" t="str">
        <f>Petals!C14</f>
        <v>Respect authority</v>
      </c>
      <c r="G11" s="50" t="str">
        <f>IF(Petals!O14="A","A","")</f>
        <v/>
      </c>
      <c r="I11" s="232" t="str">
        <f>Bridging!C16</f>
        <v>Plan a Ceremony</v>
      </c>
      <c r="J11" s="59"/>
      <c r="K11" s="50" t="str">
        <f>IF(Bridging!O16="A","A","")</f>
        <v/>
      </c>
    </row>
    <row r="12" spans="1:11">
      <c r="A12" s="61" t="s">
        <v>108</v>
      </c>
      <c r="E12" s="31" t="str">
        <f>Petals!B15</f>
        <v>Clover</v>
      </c>
      <c r="F12" s="31" t="str">
        <f>Petals!C15</f>
        <v>Use resources wisely</v>
      </c>
      <c r="G12" s="50" t="str">
        <f>IF(Petals!O15="A","A","")</f>
        <v/>
      </c>
    </row>
    <row r="13" spans="1:11">
      <c r="A13" s="31" t="str">
        <f>'Fun Patches'!C5</f>
        <v>&lt;List Patch Here&gt;</v>
      </c>
      <c r="B13" s="50" t="str">
        <f>IF('Fun Patches'!O5="A","C","")</f>
        <v/>
      </c>
      <c r="E13" s="31" t="str">
        <f>Petals!B16</f>
        <v>Rosie</v>
      </c>
      <c r="F13" s="31" t="str">
        <f>Petals!C16</f>
        <v>Make the world a better place</v>
      </c>
      <c r="G13" s="50" t="str">
        <f>IF(Petals!O16="A","A","")</f>
        <v/>
      </c>
      <c r="I13" s="372" t="s">
        <v>71</v>
      </c>
      <c r="J13" s="372"/>
      <c r="K13" s="372"/>
    </row>
    <row r="14" spans="1:11">
      <c r="A14" s="31" t="str">
        <f>'Fun Patches'!C6</f>
        <v>&lt;List Patch Here&gt;</v>
      </c>
      <c r="B14" s="50" t="str">
        <f>IF('Fun Patches'!O6="A","C","")</f>
        <v/>
      </c>
      <c r="E14" s="31" t="str">
        <f>Petals!B17</f>
        <v>Vi</v>
      </c>
      <c r="F14" s="31" t="str">
        <f>Petals!C17</f>
        <v>Be a sister to every Girl Scout</v>
      </c>
      <c r="G14" s="50" t="str">
        <f>IF(Petals!O17="A","A","")</f>
        <v/>
      </c>
      <c r="I14" s="372"/>
      <c r="J14" s="372"/>
      <c r="K14" s="372"/>
    </row>
    <row r="15" spans="1:11">
      <c r="A15" s="31" t="str">
        <f>'Fun Patches'!C7</f>
        <v>&lt;List Patch Here&gt;</v>
      </c>
      <c r="B15" s="50" t="str">
        <f>IF('Fun Patches'!O7="A","C","")</f>
        <v/>
      </c>
      <c r="E15" s="73"/>
      <c r="F15" s="73"/>
      <c r="G15" s="212"/>
      <c r="I15" s="249"/>
      <c r="J15" s="252" t="str">
        <f>'Age-Level'!C6</f>
        <v>Cookie Rally (Year 1)</v>
      </c>
      <c r="K15" s="50" t="str">
        <f>IF('Age-Level'!O6="A","C","")</f>
        <v/>
      </c>
    </row>
    <row r="16" spans="1:11">
      <c r="A16" s="31" t="str">
        <f>'Fun Patches'!C8</f>
        <v>&lt;List Patch Here&gt;</v>
      </c>
      <c r="B16" s="50" t="str">
        <f>IF('Fun Patches'!O8="A","C","")</f>
        <v/>
      </c>
      <c r="D16" s="372" t="s">
        <v>151</v>
      </c>
      <c r="E16" s="307"/>
      <c r="F16" s="307"/>
      <c r="G16" s="307"/>
      <c r="I16" s="249"/>
      <c r="J16" s="252" t="str">
        <f>'Age-Level'!C7</f>
        <v>Cookie Sales (Year 1)</v>
      </c>
      <c r="K16" s="50" t="str">
        <f>IF('Age-Level'!O7="A","C","")</f>
        <v/>
      </c>
    </row>
    <row r="17" spans="1:11">
      <c r="A17" s="31" t="str">
        <f>'Fun Patches'!C9</f>
        <v>&lt;List Patch Here&gt;</v>
      </c>
      <c r="B17" s="50" t="str">
        <f>IF('Fun Patches'!O9="A","C","")</f>
        <v/>
      </c>
      <c r="D17" s="307"/>
      <c r="E17" s="307"/>
      <c r="F17" s="307"/>
      <c r="G17" s="307"/>
      <c r="I17" s="51"/>
      <c r="J17" s="252" t="str">
        <f>'Age-Level'!C8</f>
        <v>Cookie Pin (Year 1)</v>
      </c>
      <c r="K17" s="50" t="str">
        <f>IF('Age-Level'!O8="A","C","")</f>
        <v/>
      </c>
    </row>
    <row r="18" spans="1:11">
      <c r="A18" s="31" t="str">
        <f>'Fun Patches'!C10</f>
        <v>&lt;List Patch Here&gt;</v>
      </c>
      <c r="B18" s="50" t="str">
        <f>IF('Fun Patches'!O10="A","C","")</f>
        <v/>
      </c>
      <c r="D18" s="376" t="str">
        <f>Petals!B22</f>
        <v>Finance</v>
      </c>
      <c r="E18" s="377"/>
      <c r="F18" s="204" t="str">
        <f>Petals!B20</f>
        <v>Money Counts</v>
      </c>
      <c r="G18" s="50" t="str">
        <f>IF(Petals!O23="C","A","")</f>
        <v/>
      </c>
      <c r="I18" s="51"/>
      <c r="J18" s="252" t="str">
        <f>'Age-Level'!C9</f>
        <v>Cookie Rally (Year 2)</v>
      </c>
      <c r="K18" s="50" t="str">
        <f>IF('Age-Level'!O9="A","C","")</f>
        <v/>
      </c>
    </row>
    <row r="19" spans="1:11">
      <c r="A19" s="31" t="str">
        <f>'Fun Patches'!C11</f>
        <v>&lt;List Patch Here&gt;</v>
      </c>
      <c r="B19" s="50" t="str">
        <f>IF('Fun Patches'!O11="A","C","")</f>
        <v/>
      </c>
      <c r="D19" s="376" t="str">
        <f>Petals!B27</f>
        <v>Finance</v>
      </c>
      <c r="E19" s="377"/>
      <c r="F19" s="204" t="str">
        <f>Petals!B25</f>
        <v>Making Choices</v>
      </c>
      <c r="G19" s="50" t="str">
        <f>IF(Petals!O28="C","A","")</f>
        <v/>
      </c>
      <c r="I19" s="51"/>
      <c r="J19" s="252" t="str">
        <f>'Age-Level'!C10</f>
        <v>Cookie Sales (Year 2)</v>
      </c>
      <c r="K19" s="50" t="str">
        <f>IF('Age-Level'!O10="A","C","")</f>
        <v/>
      </c>
    </row>
    <row r="20" spans="1:11">
      <c r="A20" s="31" t="str">
        <f>'Fun Patches'!C12</f>
        <v>&lt;List Patch Here&gt;</v>
      </c>
      <c r="B20" s="50" t="str">
        <f>IF('Fun Patches'!O12="A","C","")</f>
        <v/>
      </c>
      <c r="D20" s="376" t="str">
        <f>Petals!B32</f>
        <v>Cookie</v>
      </c>
      <c r="E20" s="377"/>
      <c r="F20" s="204" t="str">
        <f>Petals!B30</f>
        <v>Count It Up</v>
      </c>
      <c r="G20" s="50" t="str">
        <f>IF(Petals!O33="C","A","")</f>
        <v/>
      </c>
      <c r="I20" s="52"/>
      <c r="J20" s="252" t="str">
        <f>'Age-Level'!C11</f>
        <v>Cookie Pin (Year 2)</v>
      </c>
      <c r="K20" s="50" t="str">
        <f>IF('Age-Level'!O11="A","C","")</f>
        <v/>
      </c>
    </row>
    <row r="21" spans="1:11">
      <c r="A21" s="31" t="str">
        <f>'Fun Patches'!C13</f>
        <v>&lt;List Patch Here&gt;</v>
      </c>
      <c r="B21" s="50" t="str">
        <f>IF('Fun Patches'!O13="A","C","")</f>
        <v/>
      </c>
      <c r="D21" s="376" t="str">
        <f>Petals!B37</f>
        <v>Cookie</v>
      </c>
      <c r="E21" s="377"/>
      <c r="F21" s="204" t="str">
        <f>Petals!B35</f>
        <v>Talk It Up</v>
      </c>
      <c r="G21" s="50" t="str">
        <f>IF(Petals!O38="C","A","")</f>
        <v/>
      </c>
      <c r="I21" s="53"/>
      <c r="J21" s="252" t="str">
        <f>'Age-Level'!C13</f>
        <v>Fall Sales (Year 1)</v>
      </c>
      <c r="K21" s="50" t="str">
        <f>IF('Age-Level'!O13="A","C","")</f>
        <v/>
      </c>
    </row>
    <row r="22" spans="1:11">
      <c r="A22" s="31" t="str">
        <f>'Fun Patches'!C14</f>
        <v>&lt;List Patch Here&gt;</v>
      </c>
      <c r="B22" s="50" t="str">
        <f>IF('Fun Patches'!O14="A","C","")</f>
        <v/>
      </c>
      <c r="I22" s="26"/>
      <c r="J22" s="252" t="str">
        <f>'Age-Level'!C14</f>
        <v>Fall Sales (Year 2)</v>
      </c>
      <c r="K22" s="50" t="str">
        <f>IF('Age-Level'!O14="A","C","")</f>
        <v/>
      </c>
    </row>
    <row r="23" spans="1:11">
      <c r="A23" s="31" t="str">
        <f>'Fun Patches'!C15</f>
        <v>&lt;List Patch Here&gt;</v>
      </c>
      <c r="B23" s="50" t="str">
        <f>IF('Fun Patches'!O15="A","C","")</f>
        <v/>
      </c>
      <c r="D23" s="372" t="s">
        <v>62</v>
      </c>
      <c r="E23" s="372"/>
      <c r="F23" s="372"/>
      <c r="G23" s="372"/>
      <c r="J23" s="252" t="str">
        <f>'Age-Level'!C16</f>
        <v>Thinking Day (Year 1)</v>
      </c>
      <c r="K23" s="50" t="str">
        <f>IF('Age-Level'!O16="A","C","")</f>
        <v/>
      </c>
    </row>
    <row r="24" spans="1:11">
      <c r="A24" s="31" t="str">
        <f>'Fun Patches'!C16</f>
        <v>&lt;List Patch Here&gt;</v>
      </c>
      <c r="B24" s="50" t="str">
        <f>IF('Fun Patches'!O16="A","C","")</f>
        <v/>
      </c>
      <c r="D24" s="372"/>
      <c r="E24" s="372"/>
      <c r="F24" s="372"/>
      <c r="G24" s="372"/>
      <c r="J24" s="252" t="str">
        <f>'Age-Level'!C17</f>
        <v>Thinking Day (Year 2)</v>
      </c>
      <c r="K24" s="50" t="str">
        <f>IF('Age-Level'!O17="A","C","")</f>
        <v/>
      </c>
    </row>
    <row r="25" spans="1:11">
      <c r="A25" s="31" t="str">
        <f>'Fun Patches'!C17</f>
        <v>&lt;List Patch Here&gt;</v>
      </c>
      <c r="B25" s="50" t="str">
        <f>IF('Fun Patches'!O17="A","C","")</f>
        <v/>
      </c>
      <c r="D25" s="250" t="str">
        <f>'Journey Awards'!A6</f>
        <v>Welcome to the Daisy Flower Garden</v>
      </c>
      <c r="F25" s="57"/>
      <c r="G25" s="248"/>
      <c r="J25" s="252" t="str">
        <f>'Age-Level'!C19</f>
        <v>Investiture</v>
      </c>
      <c r="K25" s="50" t="str">
        <f>IF('Age-Level'!O19="A","C","")</f>
        <v/>
      </c>
    </row>
    <row r="26" spans="1:11">
      <c r="A26" s="31" t="str">
        <f>'Fun Patches'!C18</f>
        <v>&lt;List Patch Here&gt;</v>
      </c>
      <c r="B26" s="50" t="str">
        <f>IF('Fun Patches'!O18="A","C","")</f>
        <v/>
      </c>
      <c r="D26" s="249"/>
      <c r="E26" s="373" t="s">
        <v>66</v>
      </c>
      <c r="F26" s="374"/>
      <c r="G26" s="50" t="str">
        <f>IF('Journey Awards'!O8="A","A","")</f>
        <v/>
      </c>
      <c r="J26" s="252" t="str">
        <f>'Age-Level'!C20</f>
        <v>Rededication (1st year)</v>
      </c>
      <c r="K26" s="50" t="str">
        <f>IF('Age-Level'!O20="A","C","")</f>
        <v/>
      </c>
    </row>
    <row r="27" spans="1:11">
      <c r="A27" s="31" t="str">
        <f>'Fun Patches'!C19</f>
        <v>&lt;List Patch Here&gt;</v>
      </c>
      <c r="B27" s="50" t="str">
        <f>IF('Fun Patches'!O19="A","C","")</f>
        <v/>
      </c>
      <c r="D27" s="249"/>
      <c r="E27" s="373" t="s">
        <v>67</v>
      </c>
      <c r="F27" s="374"/>
      <c r="G27" s="50" t="str">
        <f>IF('Journey Awards'!O9="A","A","")</f>
        <v/>
      </c>
      <c r="J27" s="252" t="str">
        <f>'Age-Level'!B21</f>
        <v>My Promise, My Faith (Year 1)</v>
      </c>
      <c r="K27" s="50" t="str">
        <f>IF('Age-Level'!O27="C","C","")</f>
        <v/>
      </c>
    </row>
    <row r="28" spans="1:11">
      <c r="A28" s="31" t="str">
        <f>'Fun Patches'!C20</f>
        <v>&lt;List Patch Here&gt;</v>
      </c>
      <c r="B28" s="50" t="str">
        <f>IF('Fun Patches'!O20="A","C","")</f>
        <v/>
      </c>
      <c r="D28" s="249"/>
      <c r="E28" s="373" t="s">
        <v>68</v>
      </c>
      <c r="F28" s="374"/>
      <c r="G28" s="50" t="str">
        <f>IF('Journey Awards'!O10="A","A","")</f>
        <v/>
      </c>
      <c r="J28" s="252" t="str">
        <f>'Age-Level'!B28</f>
        <v>My Promise, My Faith (Year 2)</v>
      </c>
      <c r="K28" s="50" t="str">
        <f>IF('Age-Level'!O34="C","C","")</f>
        <v/>
      </c>
    </row>
    <row r="29" spans="1:11">
      <c r="A29" s="31" t="str">
        <f>'Fun Patches'!C21</f>
        <v>&lt;List Patch Here&gt;</v>
      </c>
      <c r="B29" s="50" t="str">
        <f>IF('Fun Patches'!O21="A","C","")</f>
        <v/>
      </c>
      <c r="D29" s="106" t="str">
        <f>'Journey Awards'!A14</f>
        <v>Between Earth and Sky</v>
      </c>
      <c r="F29" s="59"/>
      <c r="G29" s="34"/>
      <c r="J29" s="252" t="str">
        <f>'Age-Level'!C36</f>
        <v>Global Action Award</v>
      </c>
      <c r="K29" s="50" t="str">
        <f>IF('Age-Level'!O36="A","C","")</f>
        <v/>
      </c>
    </row>
    <row r="30" spans="1:11">
      <c r="A30" s="31" t="str">
        <f>'Fun Patches'!C22</f>
        <v>&lt;List Patch Here&gt;</v>
      </c>
      <c r="B30" s="50" t="str">
        <f>IF('Fun Patches'!O22="A","C","")</f>
        <v/>
      </c>
      <c r="D30" s="249"/>
      <c r="E30" s="373" t="str">
        <f>'Journey Awards'!C16</f>
        <v>The Blue Bucket Award</v>
      </c>
      <c r="F30" s="374"/>
      <c r="G30" s="50" t="str">
        <f>IF('Journey Awards'!O16="A","A","")</f>
        <v/>
      </c>
      <c r="J30" s="252" t="str">
        <f>'Age-Level'!C38</f>
        <v>Journey Summit Pin</v>
      </c>
      <c r="K30" s="50" t="str">
        <f>IF('Age-Level'!O38="C","C","")</f>
        <v/>
      </c>
    </row>
    <row r="31" spans="1:11">
      <c r="A31" s="31" t="str">
        <f>'Fun Patches'!C23</f>
        <v>&lt;List Patch Here&gt;</v>
      </c>
      <c r="B31" s="50" t="str">
        <f>IF('Fun Patches'!O23="A","C","")</f>
        <v/>
      </c>
      <c r="D31" s="249"/>
      <c r="E31" s="373" t="str">
        <f>'Journey Awards'!C17</f>
        <v>The Firefly Award</v>
      </c>
      <c r="F31" s="374"/>
      <c r="G31" s="50" t="str">
        <f>IF('Journey Awards'!O17="A","A","")</f>
        <v/>
      </c>
      <c r="J31" s="252" t="str">
        <f>'Age-Level'!B39</f>
        <v>Safety Award</v>
      </c>
      <c r="K31" s="50" t="str">
        <f>IF('Age-Level'!O43="C","C","")</f>
        <v/>
      </c>
    </row>
    <row r="32" spans="1:11">
      <c r="A32" s="31" t="str">
        <f>'Fun Patches'!C24</f>
        <v>&lt;List Patch Here&gt;</v>
      </c>
      <c r="B32" s="50" t="str">
        <f>IF('Fun Patches'!O24="A","C","")</f>
        <v/>
      </c>
      <c r="D32" s="249"/>
      <c r="E32" s="373" t="str">
        <f>'Journey Awards'!C18</f>
        <v>The Clover Award</v>
      </c>
      <c r="F32" s="374"/>
      <c r="G32" s="50" t="str">
        <f>IF('Journey Awards'!O18="A","A","")</f>
        <v/>
      </c>
    </row>
    <row r="33" spans="1:11">
      <c r="A33" s="31" t="str">
        <f>'Fun Patches'!C25</f>
        <v>&lt;List Patch Here&gt;</v>
      </c>
      <c r="B33" s="50" t="str">
        <f>IF('Fun Patches'!O25="A","C","")</f>
        <v/>
      </c>
      <c r="D33" s="106" t="str">
        <f>'Journey Awards'!A22</f>
        <v>5 Flowers, 4 Stories, 3 Cheers for Animals!</v>
      </c>
      <c r="F33" s="59"/>
      <c r="G33" s="34" t="str">
        <f>IF('Journey Awards'!O15="A","A","")</f>
        <v/>
      </c>
      <c r="J33" s="61" t="s">
        <v>110</v>
      </c>
    </row>
    <row r="34" spans="1:11">
      <c r="A34" s="31" t="str">
        <f>'Fun Patches'!C26</f>
        <v>&lt;List Patch Here&gt;</v>
      </c>
      <c r="B34" s="50" t="str">
        <f>IF('Fun Patches'!O26="A","C","")</f>
        <v/>
      </c>
      <c r="D34" s="249"/>
      <c r="E34" s="373" t="str">
        <f>'Journey Awards'!C24</f>
        <v>Birdbath Award</v>
      </c>
      <c r="F34" s="374"/>
      <c r="G34" s="50" t="str">
        <f>IF('Journey Awards'!O24="A","A","")</f>
        <v/>
      </c>
      <c r="J34" s="31" t="str">
        <f>'Fun Patches'!C35</f>
        <v>&lt;List Patch Here&gt;</v>
      </c>
      <c r="K34" s="50" t="str">
        <f>IF('Fun Patches'!O35="A","C","")</f>
        <v/>
      </c>
    </row>
    <row r="35" spans="1:11">
      <c r="A35" s="31" t="str">
        <f>'Fun Patches'!C27</f>
        <v>&lt;List Patch Here&gt;</v>
      </c>
      <c r="B35" s="50" t="str">
        <f>IF('Fun Patches'!O27="A","C","")</f>
        <v/>
      </c>
      <c r="D35" s="249"/>
      <c r="E35" s="373" t="str">
        <f>'Journey Awards'!C25</f>
        <v>Red Robin Award</v>
      </c>
      <c r="F35" s="374"/>
      <c r="G35" s="50" t="str">
        <f>IF('Journey Awards'!O25="A","A","")</f>
        <v/>
      </c>
      <c r="J35" s="31" t="str">
        <f>'Fun Patches'!C36</f>
        <v>&lt;List Patch Here&gt;</v>
      </c>
      <c r="K35" s="50" t="str">
        <f>IF('Fun Patches'!O36="A","C","")</f>
        <v/>
      </c>
    </row>
    <row r="36" spans="1:11">
      <c r="A36" s="251" t="str">
        <f>'Fun Patches'!C28</f>
        <v>&lt;List Patch Here&gt;</v>
      </c>
      <c r="B36" s="50" t="str">
        <f>IF('Fun Patches'!O28="A","C","")</f>
        <v/>
      </c>
      <c r="D36" s="249"/>
      <c r="E36" s="373" t="str">
        <f>'Journey Awards'!C26</f>
        <v>Tula Award</v>
      </c>
      <c r="F36" s="374"/>
      <c r="G36" s="50" t="str">
        <f>IF('Journey Awards'!O26="A","A","")</f>
        <v/>
      </c>
      <c r="J36" s="31" t="str">
        <f>'Fun Patches'!C37</f>
        <v>&lt;List Patch Here&gt;</v>
      </c>
      <c r="K36" s="50" t="str">
        <f>IF('Fun Patches'!O37="A","C","")</f>
        <v/>
      </c>
    </row>
    <row r="37" spans="1:11">
      <c r="A37" s="253" t="str">
        <f>'Fun Patches'!C29</f>
        <v>&lt;List Patch Here&gt;</v>
      </c>
      <c r="B37" s="50" t="str">
        <f>IF('Fun Patches'!O29="A","C","")</f>
        <v/>
      </c>
      <c r="J37" s="31" t="str">
        <f>'Fun Patches'!C38</f>
        <v>&lt;List Patch Here&gt;</v>
      </c>
      <c r="K37" s="50" t="str">
        <f>IF('Fun Patches'!O38="A","C","")</f>
        <v/>
      </c>
    </row>
    <row r="38" spans="1:11" ht="12.75" customHeight="1">
      <c r="A38" s="282"/>
      <c r="B38" s="212"/>
      <c r="C38" s="146"/>
      <c r="D38" s="371" t="s">
        <v>110</v>
      </c>
      <c r="E38" s="307"/>
      <c r="F38" s="307"/>
      <c r="J38" s="31" t="str">
        <f>'Fun Patches'!C39</f>
        <v>&lt;List Patch Here&gt;</v>
      </c>
      <c r="K38" s="50" t="str">
        <f>IF('Fun Patches'!O39="A","C","")</f>
        <v/>
      </c>
    </row>
    <row r="39" spans="1:11" ht="13.5" customHeight="1">
      <c r="A39" s="107"/>
      <c r="B39" s="146"/>
      <c r="C39" s="146"/>
      <c r="E39" s="378" t="str">
        <f>'Fun Patches'!C30</f>
        <v>&lt;List Patch Here&gt;</v>
      </c>
      <c r="F39" s="379"/>
      <c r="G39" s="50" t="str">
        <f>IF('Fun Patches'!O30="A","C","")</f>
        <v/>
      </c>
      <c r="J39" s="31" t="str">
        <f>'Fun Patches'!C40</f>
        <v>&lt;List Patch Here&gt;</v>
      </c>
      <c r="K39" s="50" t="str">
        <f>IF('Fun Patches'!O40="A","C","")</f>
        <v/>
      </c>
    </row>
    <row r="40" spans="1:11" ht="13.5" customHeight="1">
      <c r="A40" s="147" t="s">
        <v>125</v>
      </c>
      <c r="B40" s="145"/>
      <c r="C40" s="146"/>
      <c r="E40" s="378" t="str">
        <f>'Fun Patches'!C31</f>
        <v>&lt;List Patch Here&gt;</v>
      </c>
      <c r="F40" s="379"/>
      <c r="G40" s="50" t="str">
        <f>IF('Fun Patches'!O31="A","C","")</f>
        <v/>
      </c>
      <c r="J40" s="31" t="str">
        <f>'Fun Patches'!C41</f>
        <v>&lt;List Patch Here&gt;</v>
      </c>
      <c r="K40" s="50" t="str">
        <f>IF('Fun Patches'!O41="A","C","")</f>
        <v/>
      </c>
    </row>
    <row r="41" spans="1:11" ht="13.5" customHeight="1">
      <c r="A41" s="149" t="s">
        <v>126</v>
      </c>
      <c r="B41" s="143"/>
      <c r="C41" s="144"/>
      <c r="E41" s="378" t="str">
        <f>'Fun Patches'!C32</f>
        <v>&lt;List Patch Here&gt;</v>
      </c>
      <c r="F41" s="379"/>
      <c r="G41" s="50" t="str">
        <f>IF('Fun Patches'!O32="A","C","")</f>
        <v/>
      </c>
      <c r="J41" s="31" t="str">
        <f>'Fun Patches'!C42</f>
        <v>&lt;List Patch Here&gt;</v>
      </c>
      <c r="K41" s="50" t="str">
        <f>IF('Fun Patches'!O42="A","C","")</f>
        <v/>
      </c>
    </row>
    <row r="42" spans="1:11">
      <c r="A42" s="150" t="s">
        <v>128</v>
      </c>
      <c r="B42" s="144"/>
      <c r="C42" s="144"/>
      <c r="E42" s="378" t="str">
        <f>'Fun Patches'!C33</f>
        <v>&lt;List Patch Here&gt;</v>
      </c>
      <c r="F42" s="379"/>
      <c r="G42" s="50" t="str">
        <f>IF('Fun Patches'!O33="A","C","")</f>
        <v/>
      </c>
      <c r="J42" s="31" t="str">
        <f>'Fun Patches'!C43</f>
        <v>&lt;List Patch Here&gt;</v>
      </c>
      <c r="K42" s="50" t="str">
        <f>IF('Fun Patches'!O43="A","C","")</f>
        <v/>
      </c>
    </row>
    <row r="43" spans="1:11">
      <c r="A43" s="151" t="s">
        <v>127</v>
      </c>
      <c r="B43" s="144"/>
      <c r="C43" s="144"/>
      <c r="E43" s="378" t="str">
        <f>'Fun Patches'!C34</f>
        <v>&lt;List Patch Here&gt;</v>
      </c>
      <c r="F43" s="379"/>
      <c r="G43" s="50" t="str">
        <f>IF('Fun Patches'!O34="A","C","")</f>
        <v/>
      </c>
      <c r="J43" s="31" t="str">
        <f>'Fun Patches'!C44</f>
        <v>&lt;List Patch Here&gt;</v>
      </c>
      <c r="K43" s="50" t="str">
        <f>IF('Fun Patches'!O44="A","C","")</f>
        <v/>
      </c>
    </row>
    <row r="44" spans="1:11">
      <c r="A44" s="148"/>
    </row>
  </sheetData>
  <sheetProtection password="C45A" sheet="1" objects="1" scenarios="1" selectLockedCells="1" selectUnlockedCells="1"/>
  <mergeCells count="25">
    <mergeCell ref="E43:F43"/>
    <mergeCell ref="E36:F36"/>
    <mergeCell ref="D38:F38"/>
    <mergeCell ref="E39:F39"/>
    <mergeCell ref="E40:F40"/>
    <mergeCell ref="E41:F41"/>
    <mergeCell ref="E42:F42"/>
    <mergeCell ref="E35:F35"/>
    <mergeCell ref="D19:E19"/>
    <mergeCell ref="D20:E20"/>
    <mergeCell ref="D21:E21"/>
    <mergeCell ref="D23:G24"/>
    <mergeCell ref="E26:F26"/>
    <mergeCell ref="E27:F27"/>
    <mergeCell ref="E28:F28"/>
    <mergeCell ref="E30:F30"/>
    <mergeCell ref="E31:F31"/>
    <mergeCell ref="E32:F32"/>
    <mergeCell ref="E34:F34"/>
    <mergeCell ref="D18:E18"/>
    <mergeCell ref="A1:B1"/>
    <mergeCell ref="D1:G1"/>
    <mergeCell ref="I1:K2"/>
    <mergeCell ref="I13:K14"/>
    <mergeCell ref="D16:G17"/>
  </mergeCells>
  <pageMargins left="0.75" right="0.75" top="1" bottom="1" header="0.5" footer="0.5"/>
  <pageSetup scale="83" orientation="landscape" horizontalDpi="300" verticalDpi="300" r:id="rId1"/>
  <headerFooter alignWithMargins="0">
    <oddHeader>&amp;C&amp;"Arial,Bold"&amp;12DaisyTrax
&amp;10&amp;D</oddHeader>
  </headerFooter>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44"/>
  <sheetViews>
    <sheetView showGridLines="0" zoomScaleNormal="100" workbookViewId="0">
      <selection activeCell="A2" sqref="A2"/>
    </sheetView>
  </sheetViews>
  <sheetFormatPr defaultRowHeight="12.75"/>
  <cols>
    <col min="1" max="1" width="32.7109375" bestFit="1" customWidth="1"/>
    <col min="2" max="2" width="3.140625" customWidth="1"/>
    <col min="3" max="3" width="3.7109375" customWidth="1"/>
    <col min="4" max="4" width="4" bestFit="1" customWidth="1"/>
    <col min="5" max="5" width="8.85546875" bestFit="1" customWidth="1"/>
    <col min="6" max="6" width="29.42578125" bestFit="1" customWidth="1"/>
    <col min="7" max="7" width="3.140625" customWidth="1"/>
    <col min="8" max="8" width="3.7109375" customWidth="1"/>
    <col min="9" max="9" width="2.7109375" bestFit="1" customWidth="1"/>
    <col min="10" max="10" width="34.7109375" bestFit="1" customWidth="1"/>
    <col min="11" max="11" width="3.140625" customWidth="1"/>
  </cols>
  <sheetData>
    <row r="1" spans="1:11" ht="20.25">
      <c r="A1" s="375" t="str">
        <f ca="1">MID(CELL("filename",A1),FIND(IF(ISERROR(FIND("]",CELL("filename",A1))),"$","]"),CELL("filename",A1))+1,256)</f>
        <v>Daisy 13</v>
      </c>
      <c r="B1" s="375"/>
      <c r="D1" s="372" t="s">
        <v>44</v>
      </c>
      <c r="E1" s="372"/>
      <c r="F1" s="372"/>
      <c r="G1" s="372"/>
      <c r="I1" s="372" t="s">
        <v>65</v>
      </c>
      <c r="J1" s="372"/>
      <c r="K1" s="372"/>
    </row>
    <row r="2" spans="1:11">
      <c r="D2" s="61" t="s">
        <v>43</v>
      </c>
      <c r="I2" s="372"/>
      <c r="J2" s="372"/>
      <c r="K2" s="372"/>
    </row>
    <row r="3" spans="1:11">
      <c r="A3" s="61" t="s">
        <v>64</v>
      </c>
      <c r="E3" s="31" t="str">
        <f>Petals!B6</f>
        <v>Center</v>
      </c>
      <c r="F3" s="31" t="str">
        <f>Petals!C6</f>
        <v>Promise Center</v>
      </c>
      <c r="G3" s="50" t="str">
        <f>IF(Petals!P6="A","A","")</f>
        <v/>
      </c>
      <c r="I3" s="215" t="str">
        <f>Bridging!B6</f>
        <v>Pass It On</v>
      </c>
      <c r="J3" s="215"/>
      <c r="K3" s="215"/>
    </row>
    <row r="4" spans="1:11">
      <c r="A4" s="66" t="s">
        <v>44</v>
      </c>
      <c r="B4" s="48" t="str">
        <f>IF(Petals!P18="C","C",IF(Petals!P18="P","P",""))</f>
        <v/>
      </c>
      <c r="D4" s="61" t="s">
        <v>44</v>
      </c>
      <c r="G4" s="34"/>
      <c r="I4" s="249">
        <v>1</v>
      </c>
      <c r="J4" s="252" t="str">
        <f>Bridging!C7</f>
        <v>Teach younger girls the GS Promise</v>
      </c>
      <c r="K4" s="50" t="str">
        <f>IF(Bridging!P7="A","A","")</f>
        <v/>
      </c>
    </row>
    <row r="5" spans="1:11">
      <c r="A5" s="211" t="s">
        <v>151</v>
      </c>
      <c r="B5" s="213">
        <f>INT(COUNTIF(G18:G21,"A"))</f>
        <v>0</v>
      </c>
      <c r="E5" s="31" t="str">
        <f>Petals!B8</f>
        <v>Lupe</v>
      </c>
      <c r="F5" s="31" t="str">
        <f>Petals!C8</f>
        <v>Honest and fair</v>
      </c>
      <c r="G5" s="50" t="str">
        <f>IF(Petals!P8="A","A","")</f>
        <v/>
      </c>
      <c r="I5" s="249">
        <v>2</v>
      </c>
      <c r="J5" s="252" t="str">
        <f>Bridging!C8</f>
        <v>Tell younger girls about the Flower</v>
      </c>
      <c r="K5" s="50" t="str">
        <f>IF(Bridging!P8="A","A","")</f>
        <v/>
      </c>
    </row>
    <row r="6" spans="1:11">
      <c r="A6" s="67" t="s">
        <v>62</v>
      </c>
      <c r="B6" s="54"/>
      <c r="E6" s="31" t="str">
        <f>Petals!B9</f>
        <v>Sunny</v>
      </c>
      <c r="F6" s="31" t="str">
        <f>Petals!C9</f>
        <v>Friendly and helpful</v>
      </c>
      <c r="G6" s="50" t="str">
        <f>IF(Petals!P9="A","A","")</f>
        <v/>
      </c>
      <c r="I6" s="249">
        <v>3</v>
      </c>
      <c r="J6" s="252" t="str">
        <f>Bridging!C9</f>
        <v>Play a game together!</v>
      </c>
      <c r="K6" s="50" t="str">
        <f>IF(Bridging!P9="A","A","")</f>
        <v/>
      </c>
    </row>
    <row r="7" spans="1:11">
      <c r="A7" s="210" t="str">
        <f>'Journey Awards'!A6</f>
        <v>Welcome to the Daisy Flower Garden</v>
      </c>
      <c r="B7" s="48" t="str">
        <f>IF('Journey Awards'!P11="C","C",IF('Journey Awards'!P11="P","P",""))</f>
        <v/>
      </c>
      <c r="E7" s="31" t="str">
        <f>Petals!B10</f>
        <v>Zinni</v>
      </c>
      <c r="F7" s="31" t="str">
        <f>Petals!C10</f>
        <v>Considerate and caring</v>
      </c>
      <c r="G7" s="50" t="str">
        <f>IF(Petals!P10="A","A","")</f>
        <v/>
      </c>
      <c r="I7" s="250" t="str">
        <f>Bridging!B11</f>
        <v>Look Ahead</v>
      </c>
      <c r="J7" s="59"/>
      <c r="K7" s="34"/>
    </row>
    <row r="8" spans="1:11">
      <c r="A8" s="210" t="str">
        <f>'Journey Awards'!A14</f>
        <v>Between Earth and Sky</v>
      </c>
      <c r="B8" s="48" t="str">
        <f>IF('Journey Awards'!P19="C","C",IF('Journey Awards'!P19="P","P",""))</f>
        <v/>
      </c>
      <c r="E8" s="31" t="str">
        <f>Petals!B11</f>
        <v>Tula</v>
      </c>
      <c r="F8" s="31" t="str">
        <f>Petals!C11</f>
        <v>Courageous and strong</v>
      </c>
      <c r="G8" s="50" t="str">
        <f>IF(Petals!P11="A","A","")</f>
        <v/>
      </c>
      <c r="I8" s="249">
        <v>1</v>
      </c>
      <c r="J8" s="252" t="str">
        <f>Bridging!C12</f>
        <v>Say the Girl Scout Promise together.</v>
      </c>
      <c r="K8" s="50" t="str">
        <f>IF(Bridging!P12="A","A","")</f>
        <v/>
      </c>
    </row>
    <row r="9" spans="1:11">
      <c r="A9" s="210" t="str">
        <f>'Journey Awards'!A22</f>
        <v>5 Flowers, 4 Stories, 3 Cheers for Animals!</v>
      </c>
      <c r="B9" s="48" t="str">
        <f>IF('Journey Awards'!P27="C","C",IF('Journey Awards'!P27="P","P",""))</f>
        <v/>
      </c>
      <c r="E9" s="31" t="str">
        <f>Petals!B12</f>
        <v>Mari</v>
      </c>
      <c r="F9" s="31" t="str">
        <f>Petals!C12</f>
        <v>Responsible for what I say and do</v>
      </c>
      <c r="G9" s="50" t="str">
        <f>IF(Petals!P12="A","A","")</f>
        <v/>
      </c>
      <c r="I9" s="249">
        <v>2</v>
      </c>
      <c r="J9" s="252" t="str">
        <f>Bridging!C13</f>
        <v>Ask the Brownies to teach you</v>
      </c>
      <c r="K9" s="50" t="str">
        <f>IF(Bridging!P13="A","A","")</f>
        <v/>
      </c>
    </row>
    <row r="10" spans="1:11">
      <c r="A10" s="94" t="s">
        <v>61</v>
      </c>
      <c r="B10" s="48" t="str">
        <f>IF(Bridging!P18="C","C",IF(Bridging!P18="P","P",""))</f>
        <v/>
      </c>
      <c r="E10" s="31" t="str">
        <f>Petals!B13</f>
        <v>Gloria</v>
      </c>
      <c r="F10" s="31" t="str">
        <f>Petals!C13</f>
        <v>Respect for myself &amp; others</v>
      </c>
      <c r="G10" s="50" t="str">
        <f>IF(Petals!P13="A","A","")</f>
        <v/>
      </c>
      <c r="I10" s="249">
        <v>4</v>
      </c>
      <c r="J10" s="252" t="str">
        <f>Bridging!C14</f>
        <v>Ask the Brownies to show you</v>
      </c>
      <c r="K10" s="50" t="str">
        <f>IF(Bridging!P14="A","A","")</f>
        <v/>
      </c>
    </row>
    <row r="11" spans="1:11">
      <c r="A11" s="250"/>
      <c r="B11" s="103"/>
      <c r="E11" s="31" t="str">
        <f>Petals!B14</f>
        <v>Gerri</v>
      </c>
      <c r="F11" s="31" t="str">
        <f>Petals!C14</f>
        <v>Respect authority</v>
      </c>
      <c r="G11" s="50" t="str">
        <f>IF(Petals!P14="A","A","")</f>
        <v/>
      </c>
      <c r="I11" s="232" t="str">
        <f>Bridging!C16</f>
        <v>Plan a Ceremony</v>
      </c>
      <c r="J11" s="59"/>
      <c r="K11" s="50" t="str">
        <f>IF(Bridging!P16="A","A","")</f>
        <v/>
      </c>
    </row>
    <row r="12" spans="1:11">
      <c r="A12" s="61" t="s">
        <v>108</v>
      </c>
      <c r="E12" s="31" t="str">
        <f>Petals!B15</f>
        <v>Clover</v>
      </c>
      <c r="F12" s="31" t="str">
        <f>Petals!C15</f>
        <v>Use resources wisely</v>
      </c>
      <c r="G12" s="50" t="str">
        <f>IF(Petals!P15="A","A","")</f>
        <v/>
      </c>
    </row>
    <row r="13" spans="1:11">
      <c r="A13" s="31" t="str">
        <f>'Fun Patches'!C5</f>
        <v>&lt;List Patch Here&gt;</v>
      </c>
      <c r="B13" s="50" t="str">
        <f>IF('Fun Patches'!P5="A","C","")</f>
        <v/>
      </c>
      <c r="E13" s="31" t="str">
        <f>Petals!B16</f>
        <v>Rosie</v>
      </c>
      <c r="F13" s="31" t="str">
        <f>Petals!C16</f>
        <v>Make the world a better place</v>
      </c>
      <c r="G13" s="50" t="str">
        <f>IF(Petals!P16="A","A","")</f>
        <v/>
      </c>
      <c r="I13" s="372" t="s">
        <v>71</v>
      </c>
      <c r="J13" s="372"/>
      <c r="K13" s="372"/>
    </row>
    <row r="14" spans="1:11">
      <c r="A14" s="31" t="str">
        <f>'Fun Patches'!C6</f>
        <v>&lt;List Patch Here&gt;</v>
      </c>
      <c r="B14" s="50" t="str">
        <f>IF('Fun Patches'!P6="A","C","")</f>
        <v/>
      </c>
      <c r="E14" s="31" t="str">
        <f>Petals!B17</f>
        <v>Vi</v>
      </c>
      <c r="F14" s="31" t="str">
        <f>Petals!C17</f>
        <v>Be a sister to every Girl Scout</v>
      </c>
      <c r="G14" s="50" t="str">
        <f>IF(Petals!P17="A","A","")</f>
        <v/>
      </c>
      <c r="I14" s="372"/>
      <c r="J14" s="372"/>
      <c r="K14" s="372"/>
    </row>
    <row r="15" spans="1:11">
      <c r="A15" s="31" t="str">
        <f>'Fun Patches'!C7</f>
        <v>&lt;List Patch Here&gt;</v>
      </c>
      <c r="B15" s="50" t="str">
        <f>IF('Fun Patches'!P7="A","C","")</f>
        <v/>
      </c>
      <c r="E15" s="73"/>
      <c r="F15" s="73"/>
      <c r="G15" s="212"/>
      <c r="I15" s="249"/>
      <c r="J15" s="252" t="str">
        <f>'Age-Level'!C6</f>
        <v>Cookie Rally (Year 1)</v>
      </c>
      <c r="K15" s="50" t="str">
        <f>IF('Age-Level'!P6="A","C","")</f>
        <v/>
      </c>
    </row>
    <row r="16" spans="1:11">
      <c r="A16" s="31" t="str">
        <f>'Fun Patches'!C8</f>
        <v>&lt;List Patch Here&gt;</v>
      </c>
      <c r="B16" s="50" t="str">
        <f>IF('Fun Patches'!P8="A","C","")</f>
        <v/>
      </c>
      <c r="D16" s="372" t="s">
        <v>151</v>
      </c>
      <c r="E16" s="307"/>
      <c r="F16" s="307"/>
      <c r="G16" s="307"/>
      <c r="I16" s="249"/>
      <c r="J16" s="252" t="str">
        <f>'Age-Level'!C7</f>
        <v>Cookie Sales (Year 1)</v>
      </c>
      <c r="K16" s="50" t="str">
        <f>IF('Age-Level'!P7="A","C","")</f>
        <v/>
      </c>
    </row>
    <row r="17" spans="1:11">
      <c r="A17" s="31" t="str">
        <f>'Fun Patches'!C9</f>
        <v>&lt;List Patch Here&gt;</v>
      </c>
      <c r="B17" s="50" t="str">
        <f>IF('Fun Patches'!P9="A","C","")</f>
        <v/>
      </c>
      <c r="D17" s="307"/>
      <c r="E17" s="307"/>
      <c r="F17" s="307"/>
      <c r="G17" s="307"/>
      <c r="I17" s="51"/>
      <c r="J17" s="252" t="str">
        <f>'Age-Level'!C8</f>
        <v>Cookie Pin (Year 1)</v>
      </c>
      <c r="K17" s="50" t="str">
        <f>IF('Age-Level'!P8="A","C","")</f>
        <v/>
      </c>
    </row>
    <row r="18" spans="1:11">
      <c r="A18" s="31" t="str">
        <f>'Fun Patches'!C10</f>
        <v>&lt;List Patch Here&gt;</v>
      </c>
      <c r="B18" s="50" t="str">
        <f>IF('Fun Patches'!P10="A","C","")</f>
        <v/>
      </c>
      <c r="D18" s="376" t="str">
        <f>Petals!B22</f>
        <v>Finance</v>
      </c>
      <c r="E18" s="377"/>
      <c r="F18" s="204" t="str">
        <f>Petals!B20</f>
        <v>Money Counts</v>
      </c>
      <c r="G18" s="50" t="str">
        <f>IF(Petals!P23="C","A","")</f>
        <v/>
      </c>
      <c r="I18" s="51"/>
      <c r="J18" s="252" t="str">
        <f>'Age-Level'!C9</f>
        <v>Cookie Rally (Year 2)</v>
      </c>
      <c r="K18" s="50" t="str">
        <f>IF('Age-Level'!P9="A","C","")</f>
        <v/>
      </c>
    </row>
    <row r="19" spans="1:11">
      <c r="A19" s="31" t="str">
        <f>'Fun Patches'!C11</f>
        <v>&lt;List Patch Here&gt;</v>
      </c>
      <c r="B19" s="50" t="str">
        <f>IF('Fun Patches'!P11="A","C","")</f>
        <v/>
      </c>
      <c r="D19" s="376" t="str">
        <f>Petals!B27</f>
        <v>Finance</v>
      </c>
      <c r="E19" s="377"/>
      <c r="F19" s="204" t="str">
        <f>Petals!B25</f>
        <v>Making Choices</v>
      </c>
      <c r="G19" s="50" t="str">
        <f>IF(Petals!P28="C","A","")</f>
        <v/>
      </c>
      <c r="I19" s="51"/>
      <c r="J19" s="252" t="str">
        <f>'Age-Level'!C10</f>
        <v>Cookie Sales (Year 2)</v>
      </c>
      <c r="K19" s="50" t="str">
        <f>IF('Age-Level'!P10="A","C","")</f>
        <v/>
      </c>
    </row>
    <row r="20" spans="1:11">
      <c r="A20" s="31" t="str">
        <f>'Fun Patches'!C12</f>
        <v>&lt;List Patch Here&gt;</v>
      </c>
      <c r="B20" s="50" t="str">
        <f>IF('Fun Patches'!P12="A","C","")</f>
        <v/>
      </c>
      <c r="D20" s="376" t="str">
        <f>Petals!B32</f>
        <v>Cookie</v>
      </c>
      <c r="E20" s="377"/>
      <c r="F20" s="204" t="str">
        <f>Petals!B30</f>
        <v>Count It Up</v>
      </c>
      <c r="G20" s="50" t="str">
        <f>IF(Petals!P33="C","A","")</f>
        <v/>
      </c>
      <c r="I20" s="52"/>
      <c r="J20" s="252" t="str">
        <f>'Age-Level'!C11</f>
        <v>Cookie Pin (Year 2)</v>
      </c>
      <c r="K20" s="50" t="str">
        <f>IF('Age-Level'!P11="A","C","")</f>
        <v/>
      </c>
    </row>
    <row r="21" spans="1:11">
      <c r="A21" s="31" t="str">
        <f>'Fun Patches'!C13</f>
        <v>&lt;List Patch Here&gt;</v>
      </c>
      <c r="B21" s="50" t="str">
        <f>IF('Fun Patches'!P13="A","C","")</f>
        <v/>
      </c>
      <c r="D21" s="376" t="str">
        <f>Petals!B37</f>
        <v>Cookie</v>
      </c>
      <c r="E21" s="377"/>
      <c r="F21" s="204" t="str">
        <f>Petals!B35</f>
        <v>Talk It Up</v>
      </c>
      <c r="G21" s="50" t="str">
        <f>IF(Petals!P38="C","A","")</f>
        <v/>
      </c>
      <c r="I21" s="53"/>
      <c r="J21" s="252" t="str">
        <f>'Age-Level'!C13</f>
        <v>Fall Sales (Year 1)</v>
      </c>
      <c r="K21" s="50" t="str">
        <f>IF('Age-Level'!P13="A","C","")</f>
        <v/>
      </c>
    </row>
    <row r="22" spans="1:11">
      <c r="A22" s="31" t="str">
        <f>'Fun Patches'!C14</f>
        <v>&lt;List Patch Here&gt;</v>
      </c>
      <c r="B22" s="50" t="str">
        <f>IF('Fun Patches'!P14="A","C","")</f>
        <v/>
      </c>
      <c r="I22" s="26"/>
      <c r="J22" s="252" t="str">
        <f>'Age-Level'!C14</f>
        <v>Fall Sales (Year 2)</v>
      </c>
      <c r="K22" s="50" t="str">
        <f>IF('Age-Level'!P14="A","C","")</f>
        <v/>
      </c>
    </row>
    <row r="23" spans="1:11">
      <c r="A23" s="31" t="str">
        <f>'Fun Patches'!C15</f>
        <v>&lt;List Patch Here&gt;</v>
      </c>
      <c r="B23" s="50" t="str">
        <f>IF('Fun Patches'!P15="A","C","")</f>
        <v/>
      </c>
      <c r="D23" s="372" t="s">
        <v>62</v>
      </c>
      <c r="E23" s="372"/>
      <c r="F23" s="372"/>
      <c r="G23" s="372"/>
      <c r="J23" s="252" t="str">
        <f>'Age-Level'!C16</f>
        <v>Thinking Day (Year 1)</v>
      </c>
      <c r="K23" s="50" t="str">
        <f>IF('Age-Level'!P16="A","C","")</f>
        <v/>
      </c>
    </row>
    <row r="24" spans="1:11">
      <c r="A24" s="31" t="str">
        <f>'Fun Patches'!C16</f>
        <v>&lt;List Patch Here&gt;</v>
      </c>
      <c r="B24" s="50" t="str">
        <f>IF('Fun Patches'!P16="A","C","")</f>
        <v/>
      </c>
      <c r="D24" s="372"/>
      <c r="E24" s="372"/>
      <c r="F24" s="372"/>
      <c r="G24" s="372"/>
      <c r="J24" s="252" t="str">
        <f>'Age-Level'!C17</f>
        <v>Thinking Day (Year 2)</v>
      </c>
      <c r="K24" s="50" t="str">
        <f>IF('Age-Level'!P17="A","C","")</f>
        <v/>
      </c>
    </row>
    <row r="25" spans="1:11">
      <c r="A25" s="31" t="str">
        <f>'Fun Patches'!C17</f>
        <v>&lt;List Patch Here&gt;</v>
      </c>
      <c r="B25" s="50" t="str">
        <f>IF('Fun Patches'!P17="A","C","")</f>
        <v/>
      </c>
      <c r="D25" s="250" t="str">
        <f>'Journey Awards'!A6</f>
        <v>Welcome to the Daisy Flower Garden</v>
      </c>
      <c r="F25" s="57"/>
      <c r="G25" s="248"/>
      <c r="J25" s="252" t="str">
        <f>'Age-Level'!C19</f>
        <v>Investiture</v>
      </c>
      <c r="K25" s="50" t="str">
        <f>IF('Age-Level'!P19="A","C","")</f>
        <v/>
      </c>
    </row>
    <row r="26" spans="1:11">
      <c r="A26" s="31" t="str">
        <f>'Fun Patches'!C18</f>
        <v>&lt;List Patch Here&gt;</v>
      </c>
      <c r="B26" s="50" t="str">
        <f>IF('Fun Patches'!P18="A","C","")</f>
        <v/>
      </c>
      <c r="D26" s="249"/>
      <c r="E26" s="373" t="s">
        <v>66</v>
      </c>
      <c r="F26" s="374"/>
      <c r="G26" s="50" t="str">
        <f>IF('Journey Awards'!P8="A","A","")</f>
        <v/>
      </c>
      <c r="J26" s="252" t="str">
        <f>'Age-Level'!C20</f>
        <v>Rededication (1st year)</v>
      </c>
      <c r="K26" s="50" t="str">
        <f>IF('Age-Level'!P20="A","C","")</f>
        <v/>
      </c>
    </row>
    <row r="27" spans="1:11">
      <c r="A27" s="31" t="str">
        <f>'Fun Patches'!C19</f>
        <v>&lt;List Patch Here&gt;</v>
      </c>
      <c r="B27" s="50" t="str">
        <f>IF('Fun Patches'!P19="A","C","")</f>
        <v/>
      </c>
      <c r="D27" s="249"/>
      <c r="E27" s="373" t="s">
        <v>67</v>
      </c>
      <c r="F27" s="374"/>
      <c r="G27" s="50" t="str">
        <f>IF('Journey Awards'!P9="A","A","")</f>
        <v/>
      </c>
      <c r="J27" s="252" t="str">
        <f>'Age-Level'!B21</f>
        <v>My Promise, My Faith (Year 1)</v>
      </c>
      <c r="K27" s="50" t="str">
        <f>IF('Age-Level'!P27="C","C","")</f>
        <v/>
      </c>
    </row>
    <row r="28" spans="1:11">
      <c r="A28" s="31" t="str">
        <f>'Fun Patches'!C20</f>
        <v>&lt;List Patch Here&gt;</v>
      </c>
      <c r="B28" s="50" t="str">
        <f>IF('Fun Patches'!P20="A","C","")</f>
        <v/>
      </c>
      <c r="D28" s="249"/>
      <c r="E28" s="373" t="s">
        <v>68</v>
      </c>
      <c r="F28" s="374"/>
      <c r="G28" s="50" t="str">
        <f>IF('Journey Awards'!P10="A","A","")</f>
        <v/>
      </c>
      <c r="J28" s="252" t="str">
        <f>'Age-Level'!B28</f>
        <v>My Promise, My Faith (Year 2)</v>
      </c>
      <c r="K28" s="50" t="str">
        <f>IF('Age-Level'!P34="C","C","")</f>
        <v/>
      </c>
    </row>
    <row r="29" spans="1:11">
      <c r="A29" s="31" t="str">
        <f>'Fun Patches'!C21</f>
        <v>&lt;List Patch Here&gt;</v>
      </c>
      <c r="B29" s="50" t="str">
        <f>IF('Fun Patches'!P21="A","C","")</f>
        <v/>
      </c>
      <c r="D29" s="106" t="str">
        <f>'Journey Awards'!A14</f>
        <v>Between Earth and Sky</v>
      </c>
      <c r="F29" s="59"/>
      <c r="G29" s="34"/>
      <c r="J29" s="252" t="str">
        <f>'Age-Level'!C36</f>
        <v>Global Action Award</v>
      </c>
      <c r="K29" s="50" t="str">
        <f>IF('Age-Level'!P36="A","C","")</f>
        <v/>
      </c>
    </row>
    <row r="30" spans="1:11">
      <c r="A30" s="31" t="str">
        <f>'Fun Patches'!C22</f>
        <v>&lt;List Patch Here&gt;</v>
      </c>
      <c r="B30" s="50" t="str">
        <f>IF('Fun Patches'!P22="A","C","")</f>
        <v/>
      </c>
      <c r="D30" s="249"/>
      <c r="E30" s="373" t="str">
        <f>'Journey Awards'!C16</f>
        <v>The Blue Bucket Award</v>
      </c>
      <c r="F30" s="374"/>
      <c r="G30" s="50" t="str">
        <f>IF('Journey Awards'!P16="A","A","")</f>
        <v/>
      </c>
      <c r="J30" s="252" t="str">
        <f>'Age-Level'!C38</f>
        <v>Journey Summit Pin</v>
      </c>
      <c r="K30" s="50" t="str">
        <f>IF('Age-Level'!P38="C","C","")</f>
        <v/>
      </c>
    </row>
    <row r="31" spans="1:11">
      <c r="A31" s="31" t="str">
        <f>'Fun Patches'!C23</f>
        <v>&lt;List Patch Here&gt;</v>
      </c>
      <c r="B31" s="50" t="str">
        <f>IF('Fun Patches'!P23="A","C","")</f>
        <v/>
      </c>
      <c r="D31" s="249"/>
      <c r="E31" s="373" t="str">
        <f>'Journey Awards'!C17</f>
        <v>The Firefly Award</v>
      </c>
      <c r="F31" s="374"/>
      <c r="G31" s="50" t="str">
        <f>IF('Journey Awards'!P17="A","A","")</f>
        <v/>
      </c>
      <c r="J31" s="252" t="str">
        <f>'Age-Level'!B39</f>
        <v>Safety Award</v>
      </c>
      <c r="K31" s="50" t="str">
        <f>IF('Age-Level'!P43="C","C","")</f>
        <v/>
      </c>
    </row>
    <row r="32" spans="1:11">
      <c r="A32" s="31" t="str">
        <f>'Fun Patches'!C24</f>
        <v>&lt;List Patch Here&gt;</v>
      </c>
      <c r="B32" s="50" t="str">
        <f>IF('Fun Patches'!P24="A","C","")</f>
        <v/>
      </c>
      <c r="D32" s="249"/>
      <c r="E32" s="373" t="str">
        <f>'Journey Awards'!C18</f>
        <v>The Clover Award</v>
      </c>
      <c r="F32" s="374"/>
      <c r="G32" s="50" t="str">
        <f>IF('Journey Awards'!P18="A","A","")</f>
        <v/>
      </c>
    </row>
    <row r="33" spans="1:11">
      <c r="A33" s="31" t="str">
        <f>'Fun Patches'!C25</f>
        <v>&lt;List Patch Here&gt;</v>
      </c>
      <c r="B33" s="50" t="str">
        <f>IF('Fun Patches'!P25="A","C","")</f>
        <v/>
      </c>
      <c r="D33" s="106" t="str">
        <f>'Journey Awards'!A22</f>
        <v>5 Flowers, 4 Stories, 3 Cheers for Animals!</v>
      </c>
      <c r="F33" s="59"/>
      <c r="G33" s="34" t="str">
        <f>IF('Journey Awards'!P15="A","A","")</f>
        <v/>
      </c>
      <c r="J33" s="61" t="s">
        <v>110</v>
      </c>
    </row>
    <row r="34" spans="1:11">
      <c r="A34" s="31" t="str">
        <f>'Fun Patches'!C26</f>
        <v>&lt;List Patch Here&gt;</v>
      </c>
      <c r="B34" s="50" t="str">
        <f>IF('Fun Patches'!P26="A","C","")</f>
        <v/>
      </c>
      <c r="D34" s="249"/>
      <c r="E34" s="373" t="str">
        <f>'Journey Awards'!C24</f>
        <v>Birdbath Award</v>
      </c>
      <c r="F34" s="374"/>
      <c r="G34" s="50" t="str">
        <f>IF('Journey Awards'!P24="A","A","")</f>
        <v/>
      </c>
      <c r="J34" s="31" t="str">
        <f>'Fun Patches'!C35</f>
        <v>&lt;List Patch Here&gt;</v>
      </c>
      <c r="K34" s="50" t="str">
        <f>IF('Fun Patches'!P35="A","C","")</f>
        <v/>
      </c>
    </row>
    <row r="35" spans="1:11">
      <c r="A35" s="31" t="str">
        <f>'Fun Patches'!C27</f>
        <v>&lt;List Patch Here&gt;</v>
      </c>
      <c r="B35" s="50" t="str">
        <f>IF('Fun Patches'!P27="A","C","")</f>
        <v/>
      </c>
      <c r="D35" s="249"/>
      <c r="E35" s="373" t="str">
        <f>'Journey Awards'!C25</f>
        <v>Red Robin Award</v>
      </c>
      <c r="F35" s="374"/>
      <c r="G35" s="50" t="str">
        <f>IF('Journey Awards'!P25="A","A","")</f>
        <v/>
      </c>
      <c r="J35" s="31" t="str">
        <f>'Fun Patches'!C36</f>
        <v>&lt;List Patch Here&gt;</v>
      </c>
      <c r="K35" s="50" t="str">
        <f>IF('Fun Patches'!P36="A","C","")</f>
        <v/>
      </c>
    </row>
    <row r="36" spans="1:11">
      <c r="A36" s="251" t="str">
        <f>'Fun Patches'!C28</f>
        <v>&lt;List Patch Here&gt;</v>
      </c>
      <c r="B36" s="50" t="str">
        <f>IF('Fun Patches'!P28="A","C","")</f>
        <v/>
      </c>
      <c r="D36" s="249"/>
      <c r="E36" s="373" t="str">
        <f>'Journey Awards'!C26</f>
        <v>Tula Award</v>
      </c>
      <c r="F36" s="374"/>
      <c r="G36" s="50" t="str">
        <f>IF('Journey Awards'!P26="A","A","")</f>
        <v/>
      </c>
      <c r="J36" s="31" t="str">
        <f>'Fun Patches'!C37</f>
        <v>&lt;List Patch Here&gt;</v>
      </c>
      <c r="K36" s="50" t="str">
        <f>IF('Fun Patches'!P37="A","C","")</f>
        <v/>
      </c>
    </row>
    <row r="37" spans="1:11">
      <c r="A37" s="253" t="str">
        <f>'Fun Patches'!C29</f>
        <v>&lt;List Patch Here&gt;</v>
      </c>
      <c r="B37" s="50" t="str">
        <f>IF('Fun Patches'!P29="A","C","")</f>
        <v/>
      </c>
      <c r="J37" s="31" t="str">
        <f>'Fun Patches'!C38</f>
        <v>&lt;List Patch Here&gt;</v>
      </c>
      <c r="K37" s="50" t="str">
        <f>IF('Fun Patches'!P38="A","C","")</f>
        <v/>
      </c>
    </row>
    <row r="38" spans="1:11" ht="12.75" customHeight="1">
      <c r="A38" s="282"/>
      <c r="B38" s="212"/>
      <c r="C38" s="146"/>
      <c r="D38" s="371" t="s">
        <v>110</v>
      </c>
      <c r="E38" s="307"/>
      <c r="F38" s="307"/>
      <c r="J38" s="31" t="str">
        <f>'Fun Patches'!C39</f>
        <v>&lt;List Patch Here&gt;</v>
      </c>
      <c r="K38" s="50" t="str">
        <f>IF('Fun Patches'!P39="A","C","")</f>
        <v/>
      </c>
    </row>
    <row r="39" spans="1:11" ht="13.5" customHeight="1">
      <c r="A39" s="107"/>
      <c r="B39" s="146"/>
      <c r="C39" s="146"/>
      <c r="E39" s="378" t="str">
        <f>'Fun Patches'!C30</f>
        <v>&lt;List Patch Here&gt;</v>
      </c>
      <c r="F39" s="379"/>
      <c r="G39" s="50" t="str">
        <f>IF('Fun Patches'!P30="A","C","")</f>
        <v/>
      </c>
      <c r="J39" s="31" t="str">
        <f>'Fun Patches'!C40</f>
        <v>&lt;List Patch Here&gt;</v>
      </c>
      <c r="K39" s="50" t="str">
        <f>IF('Fun Patches'!P40="A","C","")</f>
        <v/>
      </c>
    </row>
    <row r="40" spans="1:11" ht="13.5" customHeight="1">
      <c r="A40" s="147" t="s">
        <v>125</v>
      </c>
      <c r="B40" s="145"/>
      <c r="C40" s="146"/>
      <c r="E40" s="378" t="str">
        <f>'Fun Patches'!C31</f>
        <v>&lt;List Patch Here&gt;</v>
      </c>
      <c r="F40" s="379"/>
      <c r="G40" s="50" t="str">
        <f>IF('Fun Patches'!P31="A","C","")</f>
        <v/>
      </c>
      <c r="J40" s="31" t="str">
        <f>'Fun Patches'!C41</f>
        <v>&lt;List Patch Here&gt;</v>
      </c>
      <c r="K40" s="50" t="str">
        <f>IF('Fun Patches'!P41="A","C","")</f>
        <v/>
      </c>
    </row>
    <row r="41" spans="1:11" ht="13.5" customHeight="1">
      <c r="A41" s="149" t="s">
        <v>126</v>
      </c>
      <c r="B41" s="143"/>
      <c r="C41" s="144"/>
      <c r="E41" s="378" t="str">
        <f>'Fun Patches'!C32</f>
        <v>&lt;List Patch Here&gt;</v>
      </c>
      <c r="F41" s="379"/>
      <c r="G41" s="50" t="str">
        <f>IF('Fun Patches'!P32="A","C","")</f>
        <v/>
      </c>
      <c r="J41" s="31" t="str">
        <f>'Fun Patches'!C42</f>
        <v>&lt;List Patch Here&gt;</v>
      </c>
      <c r="K41" s="50" t="str">
        <f>IF('Fun Patches'!P42="A","C","")</f>
        <v/>
      </c>
    </row>
    <row r="42" spans="1:11">
      <c r="A42" s="150" t="s">
        <v>128</v>
      </c>
      <c r="B42" s="144"/>
      <c r="C42" s="144"/>
      <c r="E42" s="378" t="str">
        <f>'Fun Patches'!C33</f>
        <v>&lt;List Patch Here&gt;</v>
      </c>
      <c r="F42" s="379"/>
      <c r="G42" s="50" t="str">
        <f>IF('Fun Patches'!P33="A","C","")</f>
        <v/>
      </c>
      <c r="J42" s="31" t="str">
        <f>'Fun Patches'!C43</f>
        <v>&lt;List Patch Here&gt;</v>
      </c>
      <c r="K42" s="50" t="str">
        <f>IF('Fun Patches'!P43="A","C","")</f>
        <v/>
      </c>
    </row>
    <row r="43" spans="1:11">
      <c r="A43" s="151" t="s">
        <v>127</v>
      </c>
      <c r="B43" s="144"/>
      <c r="C43" s="144"/>
      <c r="E43" s="378" t="str">
        <f>'Fun Patches'!C34</f>
        <v>&lt;List Patch Here&gt;</v>
      </c>
      <c r="F43" s="379"/>
      <c r="G43" s="50" t="str">
        <f>IF('Fun Patches'!P34="A","C","")</f>
        <v/>
      </c>
      <c r="J43" s="31" t="str">
        <f>'Fun Patches'!C44</f>
        <v>&lt;List Patch Here&gt;</v>
      </c>
      <c r="K43" s="50" t="str">
        <f>IF('Fun Patches'!P44="A","C","")</f>
        <v/>
      </c>
    </row>
    <row r="44" spans="1:11">
      <c r="A44" s="148"/>
    </row>
  </sheetData>
  <sheetProtection password="C45A" sheet="1" objects="1" scenarios="1" selectLockedCells="1" selectUnlockedCells="1"/>
  <mergeCells count="25">
    <mergeCell ref="E43:F43"/>
    <mergeCell ref="E36:F36"/>
    <mergeCell ref="D38:F38"/>
    <mergeCell ref="E39:F39"/>
    <mergeCell ref="E40:F40"/>
    <mergeCell ref="E41:F41"/>
    <mergeCell ref="E42:F42"/>
    <mergeCell ref="E35:F35"/>
    <mergeCell ref="D19:E19"/>
    <mergeCell ref="D20:E20"/>
    <mergeCell ref="D21:E21"/>
    <mergeCell ref="D23:G24"/>
    <mergeCell ref="E26:F26"/>
    <mergeCell ref="E27:F27"/>
    <mergeCell ref="E28:F28"/>
    <mergeCell ref="E30:F30"/>
    <mergeCell ref="E31:F31"/>
    <mergeCell ref="E32:F32"/>
    <mergeCell ref="E34:F34"/>
    <mergeCell ref="D18:E18"/>
    <mergeCell ref="A1:B1"/>
    <mergeCell ref="D1:G1"/>
    <mergeCell ref="I1:K2"/>
    <mergeCell ref="I13:K14"/>
    <mergeCell ref="D16:G17"/>
  </mergeCells>
  <pageMargins left="0.75" right="0.75" top="1" bottom="1" header="0.5" footer="0.5"/>
  <pageSetup scale="83" orientation="landscape" horizontalDpi="300" verticalDpi="300" r:id="rId1"/>
  <headerFooter alignWithMargins="0">
    <oddHeader>&amp;C&amp;"Arial,Bold"&amp;12DaisyTrax
&amp;10&amp;D</oddHeader>
  </headerFooter>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44"/>
  <sheetViews>
    <sheetView showGridLines="0" zoomScaleNormal="100" workbookViewId="0">
      <selection activeCell="A2" sqref="A2"/>
    </sheetView>
  </sheetViews>
  <sheetFormatPr defaultRowHeight="12.75"/>
  <cols>
    <col min="1" max="1" width="32.7109375" bestFit="1" customWidth="1"/>
    <col min="2" max="2" width="3.140625" customWidth="1"/>
    <col min="3" max="3" width="3.7109375" customWidth="1"/>
    <col min="4" max="4" width="4" bestFit="1" customWidth="1"/>
    <col min="5" max="5" width="8.85546875" bestFit="1" customWidth="1"/>
    <col min="6" max="6" width="29.42578125" bestFit="1" customWidth="1"/>
    <col min="7" max="7" width="3.140625" customWidth="1"/>
    <col min="8" max="8" width="3.7109375" customWidth="1"/>
    <col min="9" max="9" width="2.7109375" bestFit="1" customWidth="1"/>
    <col min="10" max="10" width="34.7109375" bestFit="1" customWidth="1"/>
    <col min="11" max="11" width="3.140625" customWidth="1"/>
  </cols>
  <sheetData>
    <row r="1" spans="1:11" ht="20.25">
      <c r="A1" s="375" t="str">
        <f ca="1">MID(CELL("filename",A1),FIND(IF(ISERROR(FIND("]",CELL("filename",A1))),"$","]"),CELL("filename",A1))+1,256)</f>
        <v>Daisy 14</v>
      </c>
      <c r="B1" s="375"/>
      <c r="D1" s="372" t="s">
        <v>44</v>
      </c>
      <c r="E1" s="372"/>
      <c r="F1" s="372"/>
      <c r="G1" s="372"/>
      <c r="I1" s="372" t="s">
        <v>65</v>
      </c>
      <c r="J1" s="372"/>
      <c r="K1" s="372"/>
    </row>
    <row r="2" spans="1:11">
      <c r="D2" s="61" t="s">
        <v>43</v>
      </c>
      <c r="I2" s="372"/>
      <c r="J2" s="372"/>
      <c r="K2" s="372"/>
    </row>
    <row r="3" spans="1:11">
      <c r="A3" s="61" t="s">
        <v>64</v>
      </c>
      <c r="E3" s="31" t="str">
        <f>Petals!B6</f>
        <v>Center</v>
      </c>
      <c r="F3" s="31" t="str">
        <f>Petals!C6</f>
        <v>Promise Center</v>
      </c>
      <c r="G3" s="50" t="str">
        <f>IF(Petals!Q6="A","A","")</f>
        <v/>
      </c>
      <c r="I3" s="215" t="str">
        <f>Bridging!B6</f>
        <v>Pass It On</v>
      </c>
      <c r="J3" s="215"/>
      <c r="K3" s="215"/>
    </row>
    <row r="4" spans="1:11">
      <c r="A4" s="66" t="s">
        <v>44</v>
      </c>
      <c r="B4" s="48" t="str">
        <f>IF(Petals!Q18="C","C",IF(Petals!Q18="P","P",""))</f>
        <v/>
      </c>
      <c r="D4" s="61" t="s">
        <v>44</v>
      </c>
      <c r="G4" s="34"/>
      <c r="I4" s="249">
        <v>1</v>
      </c>
      <c r="J4" s="252" t="str">
        <f>Bridging!C7</f>
        <v>Teach younger girls the GS Promise</v>
      </c>
      <c r="K4" s="50" t="str">
        <f>IF(Bridging!Q7="A","A","")</f>
        <v/>
      </c>
    </row>
    <row r="5" spans="1:11">
      <c r="A5" s="211" t="s">
        <v>151</v>
      </c>
      <c r="B5" s="213">
        <f>INT(COUNTIF(G18:G21,"A"))</f>
        <v>0</v>
      </c>
      <c r="E5" s="31" t="str">
        <f>Petals!B8</f>
        <v>Lupe</v>
      </c>
      <c r="F5" s="31" t="str">
        <f>Petals!C8</f>
        <v>Honest and fair</v>
      </c>
      <c r="G5" s="50" t="str">
        <f>IF(Petals!Q8="A","A","")</f>
        <v/>
      </c>
      <c r="I5" s="249">
        <v>2</v>
      </c>
      <c r="J5" s="252" t="str">
        <f>Bridging!C8</f>
        <v>Tell younger girls about the Flower</v>
      </c>
      <c r="K5" s="50" t="str">
        <f>IF(Bridging!Q8="A","A","")</f>
        <v/>
      </c>
    </row>
    <row r="6" spans="1:11">
      <c r="A6" s="67" t="s">
        <v>62</v>
      </c>
      <c r="B6" s="54"/>
      <c r="E6" s="31" t="str">
        <f>Petals!B9</f>
        <v>Sunny</v>
      </c>
      <c r="F6" s="31" t="str">
        <f>Petals!C9</f>
        <v>Friendly and helpful</v>
      </c>
      <c r="G6" s="50" t="str">
        <f>IF(Petals!Q9="A","A","")</f>
        <v/>
      </c>
      <c r="I6" s="249">
        <v>3</v>
      </c>
      <c r="J6" s="252" t="str">
        <f>Bridging!C9</f>
        <v>Play a game together!</v>
      </c>
      <c r="K6" s="50" t="str">
        <f>IF(Bridging!Q9="A","A","")</f>
        <v/>
      </c>
    </row>
    <row r="7" spans="1:11">
      <c r="A7" s="210" t="str">
        <f>'Journey Awards'!A6</f>
        <v>Welcome to the Daisy Flower Garden</v>
      </c>
      <c r="B7" s="48" t="str">
        <f>IF('Journey Awards'!Q11="C","C",IF('Journey Awards'!Q11="P","P",""))</f>
        <v/>
      </c>
      <c r="E7" s="31" t="str">
        <f>Petals!B10</f>
        <v>Zinni</v>
      </c>
      <c r="F7" s="31" t="str">
        <f>Petals!C10</f>
        <v>Considerate and caring</v>
      </c>
      <c r="G7" s="50" t="str">
        <f>IF(Petals!Q10="A","A","")</f>
        <v/>
      </c>
      <c r="I7" s="250" t="str">
        <f>Bridging!B11</f>
        <v>Look Ahead</v>
      </c>
      <c r="J7" s="59"/>
      <c r="K7" s="34"/>
    </row>
    <row r="8" spans="1:11">
      <c r="A8" s="210" t="str">
        <f>'Journey Awards'!A14</f>
        <v>Between Earth and Sky</v>
      </c>
      <c r="B8" s="48" t="str">
        <f>IF('Journey Awards'!Q19="C","C",IF('Journey Awards'!Q19="P","P",""))</f>
        <v/>
      </c>
      <c r="E8" s="31" t="str">
        <f>Petals!B11</f>
        <v>Tula</v>
      </c>
      <c r="F8" s="31" t="str">
        <f>Petals!C11</f>
        <v>Courageous and strong</v>
      </c>
      <c r="G8" s="50" t="str">
        <f>IF(Petals!Q11="A","A","")</f>
        <v/>
      </c>
      <c r="I8" s="249">
        <v>1</v>
      </c>
      <c r="J8" s="252" t="str">
        <f>Bridging!C12</f>
        <v>Say the Girl Scout Promise together.</v>
      </c>
      <c r="K8" s="50" t="str">
        <f>IF(Bridging!Q12="A","A","")</f>
        <v/>
      </c>
    </row>
    <row r="9" spans="1:11">
      <c r="A9" s="210" t="str">
        <f>'Journey Awards'!A22</f>
        <v>5 Flowers, 4 Stories, 3 Cheers for Animals!</v>
      </c>
      <c r="B9" s="48" t="str">
        <f>IF('Journey Awards'!Q27="C","C",IF('Journey Awards'!Q27="P","P",""))</f>
        <v/>
      </c>
      <c r="E9" s="31" t="str">
        <f>Petals!B12</f>
        <v>Mari</v>
      </c>
      <c r="F9" s="31" t="str">
        <f>Petals!C12</f>
        <v>Responsible for what I say and do</v>
      </c>
      <c r="G9" s="50" t="str">
        <f>IF(Petals!Q12="A","A","")</f>
        <v/>
      </c>
      <c r="I9" s="249">
        <v>2</v>
      </c>
      <c r="J9" s="252" t="str">
        <f>Bridging!C13</f>
        <v>Ask the Brownies to teach you</v>
      </c>
      <c r="K9" s="50" t="str">
        <f>IF(Bridging!Q13="A","A","")</f>
        <v/>
      </c>
    </row>
    <row r="10" spans="1:11">
      <c r="A10" s="94" t="s">
        <v>61</v>
      </c>
      <c r="B10" s="48" t="str">
        <f>IF(Bridging!Q18="C","C",IF(Bridging!Q18="P","P",""))</f>
        <v/>
      </c>
      <c r="E10" s="31" t="str">
        <f>Petals!B13</f>
        <v>Gloria</v>
      </c>
      <c r="F10" s="31" t="str">
        <f>Petals!C13</f>
        <v>Respect for myself &amp; others</v>
      </c>
      <c r="G10" s="50" t="str">
        <f>IF(Petals!Q13="A","A","")</f>
        <v/>
      </c>
      <c r="I10" s="249">
        <v>4</v>
      </c>
      <c r="J10" s="252" t="str">
        <f>Bridging!C14</f>
        <v>Ask the Brownies to show you</v>
      </c>
      <c r="K10" s="50" t="str">
        <f>IF(Bridging!Q14="A","A","")</f>
        <v/>
      </c>
    </row>
    <row r="11" spans="1:11">
      <c r="A11" s="250"/>
      <c r="B11" s="103"/>
      <c r="E11" s="31" t="str">
        <f>Petals!B14</f>
        <v>Gerri</v>
      </c>
      <c r="F11" s="31" t="str">
        <f>Petals!C14</f>
        <v>Respect authority</v>
      </c>
      <c r="G11" s="50" t="str">
        <f>IF(Petals!Q14="A","A","")</f>
        <v/>
      </c>
      <c r="I11" s="232" t="str">
        <f>Bridging!C16</f>
        <v>Plan a Ceremony</v>
      </c>
      <c r="J11" s="59"/>
      <c r="K11" s="50" t="str">
        <f>IF(Bridging!Q16="A","A","")</f>
        <v/>
      </c>
    </row>
    <row r="12" spans="1:11">
      <c r="A12" s="61" t="s">
        <v>108</v>
      </c>
      <c r="E12" s="31" t="str">
        <f>Petals!B15</f>
        <v>Clover</v>
      </c>
      <c r="F12" s="31" t="str">
        <f>Petals!C15</f>
        <v>Use resources wisely</v>
      </c>
      <c r="G12" s="50" t="str">
        <f>IF(Petals!Q15="A","A","")</f>
        <v/>
      </c>
    </row>
    <row r="13" spans="1:11">
      <c r="A13" s="31" t="str">
        <f>'Fun Patches'!C5</f>
        <v>&lt;List Patch Here&gt;</v>
      </c>
      <c r="B13" s="50" t="str">
        <f>IF('Fun Patches'!Q5="A","C","")</f>
        <v/>
      </c>
      <c r="E13" s="31" t="str">
        <f>Petals!B16</f>
        <v>Rosie</v>
      </c>
      <c r="F13" s="31" t="str">
        <f>Petals!C16</f>
        <v>Make the world a better place</v>
      </c>
      <c r="G13" s="50" t="str">
        <f>IF(Petals!Q16="A","A","")</f>
        <v/>
      </c>
      <c r="I13" s="372" t="s">
        <v>71</v>
      </c>
      <c r="J13" s="372"/>
      <c r="K13" s="372"/>
    </row>
    <row r="14" spans="1:11">
      <c r="A14" s="31" t="str">
        <f>'Fun Patches'!C6</f>
        <v>&lt;List Patch Here&gt;</v>
      </c>
      <c r="B14" s="50" t="str">
        <f>IF('Fun Patches'!Q6="A","C","")</f>
        <v/>
      </c>
      <c r="E14" s="31" t="str">
        <f>Petals!B17</f>
        <v>Vi</v>
      </c>
      <c r="F14" s="31" t="str">
        <f>Petals!C17</f>
        <v>Be a sister to every Girl Scout</v>
      </c>
      <c r="G14" s="50" t="str">
        <f>IF(Petals!Q17="A","A","")</f>
        <v/>
      </c>
      <c r="I14" s="372"/>
      <c r="J14" s="372"/>
      <c r="K14" s="372"/>
    </row>
    <row r="15" spans="1:11">
      <c r="A15" s="31" t="str">
        <f>'Fun Patches'!C7</f>
        <v>&lt;List Patch Here&gt;</v>
      </c>
      <c r="B15" s="50" t="str">
        <f>IF('Fun Patches'!Q7="A","C","")</f>
        <v/>
      </c>
      <c r="E15" s="73"/>
      <c r="F15" s="73"/>
      <c r="G15" s="212"/>
      <c r="I15" s="249"/>
      <c r="J15" s="252" t="str">
        <f>'Age-Level'!C6</f>
        <v>Cookie Rally (Year 1)</v>
      </c>
      <c r="K15" s="50" t="str">
        <f>IF('Age-Level'!Q6="A","C","")</f>
        <v/>
      </c>
    </row>
    <row r="16" spans="1:11">
      <c r="A16" s="31" t="str">
        <f>'Fun Patches'!C8</f>
        <v>&lt;List Patch Here&gt;</v>
      </c>
      <c r="B16" s="50" t="str">
        <f>IF('Fun Patches'!Q8="A","C","")</f>
        <v/>
      </c>
      <c r="D16" s="372" t="s">
        <v>151</v>
      </c>
      <c r="E16" s="307"/>
      <c r="F16" s="307"/>
      <c r="G16" s="307"/>
      <c r="I16" s="249"/>
      <c r="J16" s="252" t="str">
        <f>'Age-Level'!C7</f>
        <v>Cookie Sales (Year 1)</v>
      </c>
      <c r="K16" s="50" t="str">
        <f>IF('Age-Level'!Q7="A","C","")</f>
        <v/>
      </c>
    </row>
    <row r="17" spans="1:11">
      <c r="A17" s="31" t="str">
        <f>'Fun Patches'!C9</f>
        <v>&lt;List Patch Here&gt;</v>
      </c>
      <c r="B17" s="50" t="str">
        <f>IF('Fun Patches'!Q9="A","C","")</f>
        <v/>
      </c>
      <c r="D17" s="307"/>
      <c r="E17" s="307"/>
      <c r="F17" s="307"/>
      <c r="G17" s="307"/>
      <c r="I17" s="51"/>
      <c r="J17" s="252" t="str">
        <f>'Age-Level'!C8</f>
        <v>Cookie Pin (Year 1)</v>
      </c>
      <c r="K17" s="50" t="str">
        <f>IF('Age-Level'!Q8="A","C","")</f>
        <v/>
      </c>
    </row>
    <row r="18" spans="1:11">
      <c r="A18" s="31" t="str">
        <f>'Fun Patches'!C10</f>
        <v>&lt;List Patch Here&gt;</v>
      </c>
      <c r="B18" s="50" t="str">
        <f>IF('Fun Patches'!Q10="A","C","")</f>
        <v/>
      </c>
      <c r="D18" s="376" t="str">
        <f>Petals!B22</f>
        <v>Finance</v>
      </c>
      <c r="E18" s="377"/>
      <c r="F18" s="204" t="str">
        <f>Petals!B20</f>
        <v>Money Counts</v>
      </c>
      <c r="G18" s="50" t="str">
        <f>IF(Petals!Q23="C","A","")</f>
        <v/>
      </c>
      <c r="I18" s="51"/>
      <c r="J18" s="252" t="str">
        <f>'Age-Level'!C9</f>
        <v>Cookie Rally (Year 2)</v>
      </c>
      <c r="K18" s="50" t="str">
        <f>IF('Age-Level'!Q9="A","C","")</f>
        <v/>
      </c>
    </row>
    <row r="19" spans="1:11">
      <c r="A19" s="31" t="str">
        <f>'Fun Patches'!C11</f>
        <v>&lt;List Patch Here&gt;</v>
      </c>
      <c r="B19" s="50" t="str">
        <f>IF('Fun Patches'!Q11="A","C","")</f>
        <v/>
      </c>
      <c r="D19" s="376" t="str">
        <f>Petals!B27</f>
        <v>Finance</v>
      </c>
      <c r="E19" s="377"/>
      <c r="F19" s="204" t="str">
        <f>Petals!B25</f>
        <v>Making Choices</v>
      </c>
      <c r="G19" s="50" t="str">
        <f>IF(Petals!Q28="C","A","")</f>
        <v/>
      </c>
      <c r="I19" s="51"/>
      <c r="J19" s="252" t="str">
        <f>'Age-Level'!C10</f>
        <v>Cookie Sales (Year 2)</v>
      </c>
      <c r="K19" s="50" t="str">
        <f>IF('Age-Level'!Q10="A","C","")</f>
        <v/>
      </c>
    </row>
    <row r="20" spans="1:11">
      <c r="A20" s="31" t="str">
        <f>'Fun Patches'!C12</f>
        <v>&lt;List Patch Here&gt;</v>
      </c>
      <c r="B20" s="50" t="str">
        <f>IF('Fun Patches'!Q12="A","C","")</f>
        <v/>
      </c>
      <c r="D20" s="376" t="str">
        <f>Petals!B32</f>
        <v>Cookie</v>
      </c>
      <c r="E20" s="377"/>
      <c r="F20" s="204" t="str">
        <f>Petals!B30</f>
        <v>Count It Up</v>
      </c>
      <c r="G20" s="50" t="str">
        <f>IF(Petals!Q33="C","A","")</f>
        <v/>
      </c>
      <c r="I20" s="52"/>
      <c r="J20" s="252" t="str">
        <f>'Age-Level'!C11</f>
        <v>Cookie Pin (Year 2)</v>
      </c>
      <c r="K20" s="50" t="str">
        <f>IF('Age-Level'!Q11="A","C","")</f>
        <v/>
      </c>
    </row>
    <row r="21" spans="1:11">
      <c r="A21" s="31" t="str">
        <f>'Fun Patches'!C13</f>
        <v>&lt;List Patch Here&gt;</v>
      </c>
      <c r="B21" s="50" t="str">
        <f>IF('Fun Patches'!Q13="A","C","")</f>
        <v/>
      </c>
      <c r="D21" s="376" t="str">
        <f>Petals!B37</f>
        <v>Cookie</v>
      </c>
      <c r="E21" s="377"/>
      <c r="F21" s="204" t="str">
        <f>Petals!B35</f>
        <v>Talk It Up</v>
      </c>
      <c r="G21" s="50" t="str">
        <f>IF(Petals!Q38="C","A","")</f>
        <v/>
      </c>
      <c r="I21" s="53"/>
      <c r="J21" s="252" t="str">
        <f>'Age-Level'!C13</f>
        <v>Fall Sales (Year 1)</v>
      </c>
      <c r="K21" s="50" t="str">
        <f>IF('Age-Level'!Q13="A","C","")</f>
        <v/>
      </c>
    </row>
    <row r="22" spans="1:11">
      <c r="A22" s="31" t="str">
        <f>'Fun Patches'!C14</f>
        <v>&lt;List Patch Here&gt;</v>
      </c>
      <c r="B22" s="50" t="str">
        <f>IF('Fun Patches'!Q14="A","C","")</f>
        <v/>
      </c>
      <c r="I22" s="26"/>
      <c r="J22" s="252" t="str">
        <f>'Age-Level'!C14</f>
        <v>Fall Sales (Year 2)</v>
      </c>
      <c r="K22" s="50" t="str">
        <f>IF('Age-Level'!Q14="A","C","")</f>
        <v/>
      </c>
    </row>
    <row r="23" spans="1:11">
      <c r="A23" s="31" t="str">
        <f>'Fun Patches'!C15</f>
        <v>&lt;List Patch Here&gt;</v>
      </c>
      <c r="B23" s="50" t="str">
        <f>IF('Fun Patches'!Q15="A","C","")</f>
        <v/>
      </c>
      <c r="D23" s="372" t="s">
        <v>62</v>
      </c>
      <c r="E23" s="372"/>
      <c r="F23" s="372"/>
      <c r="G23" s="372"/>
      <c r="J23" s="252" t="str">
        <f>'Age-Level'!C16</f>
        <v>Thinking Day (Year 1)</v>
      </c>
      <c r="K23" s="50" t="str">
        <f>IF('Age-Level'!Q16="A","C","")</f>
        <v/>
      </c>
    </row>
    <row r="24" spans="1:11">
      <c r="A24" s="31" t="str">
        <f>'Fun Patches'!C16</f>
        <v>&lt;List Patch Here&gt;</v>
      </c>
      <c r="B24" s="50" t="str">
        <f>IF('Fun Patches'!Q16="A","C","")</f>
        <v/>
      </c>
      <c r="D24" s="372"/>
      <c r="E24" s="372"/>
      <c r="F24" s="372"/>
      <c r="G24" s="372"/>
      <c r="J24" s="252" t="str">
        <f>'Age-Level'!C17</f>
        <v>Thinking Day (Year 2)</v>
      </c>
      <c r="K24" s="50" t="str">
        <f>IF('Age-Level'!Q17="A","C","")</f>
        <v/>
      </c>
    </row>
    <row r="25" spans="1:11">
      <c r="A25" s="31" t="str">
        <f>'Fun Patches'!C17</f>
        <v>&lt;List Patch Here&gt;</v>
      </c>
      <c r="B25" s="50" t="str">
        <f>IF('Fun Patches'!Q17="A","C","")</f>
        <v/>
      </c>
      <c r="D25" s="250" t="str">
        <f>'Journey Awards'!A6</f>
        <v>Welcome to the Daisy Flower Garden</v>
      </c>
      <c r="F25" s="57"/>
      <c r="G25" s="248"/>
      <c r="J25" s="252" t="str">
        <f>'Age-Level'!C19</f>
        <v>Investiture</v>
      </c>
      <c r="K25" s="50" t="str">
        <f>IF('Age-Level'!Q19="A","C","")</f>
        <v/>
      </c>
    </row>
    <row r="26" spans="1:11">
      <c r="A26" s="31" t="str">
        <f>'Fun Patches'!C18</f>
        <v>&lt;List Patch Here&gt;</v>
      </c>
      <c r="B26" s="50" t="str">
        <f>IF('Fun Patches'!Q18="A","C","")</f>
        <v/>
      </c>
      <c r="D26" s="249"/>
      <c r="E26" s="373" t="s">
        <v>66</v>
      </c>
      <c r="F26" s="374"/>
      <c r="G26" s="50" t="str">
        <f>IF('Journey Awards'!Q8="A","A","")</f>
        <v/>
      </c>
      <c r="J26" s="252" t="str">
        <f>'Age-Level'!C20</f>
        <v>Rededication (1st year)</v>
      </c>
      <c r="K26" s="50" t="str">
        <f>IF('Age-Level'!Q20="A","C","")</f>
        <v/>
      </c>
    </row>
    <row r="27" spans="1:11">
      <c r="A27" s="31" t="str">
        <f>'Fun Patches'!C19</f>
        <v>&lt;List Patch Here&gt;</v>
      </c>
      <c r="B27" s="50" t="str">
        <f>IF('Fun Patches'!Q19="A","C","")</f>
        <v/>
      </c>
      <c r="D27" s="249"/>
      <c r="E27" s="373" t="s">
        <v>67</v>
      </c>
      <c r="F27" s="374"/>
      <c r="G27" s="50" t="str">
        <f>IF('Journey Awards'!Q9="A","A","")</f>
        <v/>
      </c>
      <c r="J27" s="252" t="str">
        <f>'Age-Level'!B21</f>
        <v>My Promise, My Faith (Year 1)</v>
      </c>
      <c r="K27" s="50" t="str">
        <f>IF('Age-Level'!Q27="C","C","")</f>
        <v/>
      </c>
    </row>
    <row r="28" spans="1:11">
      <c r="A28" s="31" t="str">
        <f>'Fun Patches'!C20</f>
        <v>&lt;List Patch Here&gt;</v>
      </c>
      <c r="B28" s="50" t="str">
        <f>IF('Fun Patches'!Q20="A","C","")</f>
        <v/>
      </c>
      <c r="D28" s="249"/>
      <c r="E28" s="373" t="s">
        <v>68</v>
      </c>
      <c r="F28" s="374"/>
      <c r="G28" s="50" t="str">
        <f>IF('Journey Awards'!Q10="A","A","")</f>
        <v/>
      </c>
      <c r="J28" s="252" t="str">
        <f>'Age-Level'!B28</f>
        <v>My Promise, My Faith (Year 2)</v>
      </c>
      <c r="K28" s="50" t="str">
        <f>IF('Age-Level'!Q34="C","C","")</f>
        <v/>
      </c>
    </row>
    <row r="29" spans="1:11">
      <c r="A29" s="31" t="str">
        <f>'Fun Patches'!C21</f>
        <v>&lt;List Patch Here&gt;</v>
      </c>
      <c r="B29" s="50" t="str">
        <f>IF('Fun Patches'!Q21="A","C","")</f>
        <v/>
      </c>
      <c r="D29" s="106" t="str">
        <f>'Journey Awards'!A14</f>
        <v>Between Earth and Sky</v>
      </c>
      <c r="F29" s="59"/>
      <c r="G29" s="34"/>
      <c r="J29" s="252" t="str">
        <f>'Age-Level'!C36</f>
        <v>Global Action Award</v>
      </c>
      <c r="K29" s="50" t="str">
        <f>IF('Age-Level'!Q36="A","C","")</f>
        <v/>
      </c>
    </row>
    <row r="30" spans="1:11">
      <c r="A30" s="31" t="str">
        <f>'Fun Patches'!C22</f>
        <v>&lt;List Patch Here&gt;</v>
      </c>
      <c r="B30" s="50" t="str">
        <f>IF('Fun Patches'!Q22="A","C","")</f>
        <v/>
      </c>
      <c r="D30" s="249"/>
      <c r="E30" s="373" t="str">
        <f>'Journey Awards'!C16</f>
        <v>The Blue Bucket Award</v>
      </c>
      <c r="F30" s="374"/>
      <c r="G30" s="50" t="str">
        <f>IF('Journey Awards'!Q16="A","A","")</f>
        <v/>
      </c>
      <c r="J30" s="252" t="str">
        <f>'Age-Level'!C38</f>
        <v>Journey Summit Pin</v>
      </c>
      <c r="K30" s="50" t="str">
        <f>IF('Age-Level'!Q38="C","C","")</f>
        <v/>
      </c>
    </row>
    <row r="31" spans="1:11">
      <c r="A31" s="31" t="str">
        <f>'Fun Patches'!C23</f>
        <v>&lt;List Patch Here&gt;</v>
      </c>
      <c r="B31" s="50" t="str">
        <f>IF('Fun Patches'!Q23="A","C","")</f>
        <v/>
      </c>
      <c r="D31" s="249"/>
      <c r="E31" s="373" t="str">
        <f>'Journey Awards'!C17</f>
        <v>The Firefly Award</v>
      </c>
      <c r="F31" s="374"/>
      <c r="G31" s="50" t="str">
        <f>IF('Journey Awards'!Q17="A","A","")</f>
        <v/>
      </c>
      <c r="J31" s="252" t="str">
        <f>'Age-Level'!B39</f>
        <v>Safety Award</v>
      </c>
      <c r="K31" s="50" t="str">
        <f>IF('Age-Level'!Q43="C","C","")</f>
        <v/>
      </c>
    </row>
    <row r="32" spans="1:11">
      <c r="A32" s="31" t="str">
        <f>'Fun Patches'!C24</f>
        <v>&lt;List Patch Here&gt;</v>
      </c>
      <c r="B32" s="50" t="str">
        <f>IF('Fun Patches'!Q24="A","C","")</f>
        <v/>
      </c>
      <c r="D32" s="249"/>
      <c r="E32" s="373" t="str">
        <f>'Journey Awards'!C18</f>
        <v>The Clover Award</v>
      </c>
      <c r="F32" s="374"/>
      <c r="G32" s="50" t="str">
        <f>IF('Journey Awards'!Q18="A","A","")</f>
        <v/>
      </c>
    </row>
    <row r="33" spans="1:11">
      <c r="A33" s="31" t="str">
        <f>'Fun Patches'!C25</f>
        <v>&lt;List Patch Here&gt;</v>
      </c>
      <c r="B33" s="50" t="str">
        <f>IF('Fun Patches'!Q25="A","C","")</f>
        <v/>
      </c>
      <c r="D33" s="106" t="str">
        <f>'Journey Awards'!A22</f>
        <v>5 Flowers, 4 Stories, 3 Cheers for Animals!</v>
      </c>
      <c r="F33" s="59"/>
      <c r="G33" s="34" t="str">
        <f>IF('Journey Awards'!Q15="A","A","")</f>
        <v/>
      </c>
      <c r="J33" s="61" t="s">
        <v>110</v>
      </c>
    </row>
    <row r="34" spans="1:11">
      <c r="A34" s="31" t="str">
        <f>'Fun Patches'!C26</f>
        <v>&lt;List Patch Here&gt;</v>
      </c>
      <c r="B34" s="50" t="str">
        <f>IF('Fun Patches'!Q26="A","C","")</f>
        <v/>
      </c>
      <c r="D34" s="249"/>
      <c r="E34" s="373" t="str">
        <f>'Journey Awards'!C24</f>
        <v>Birdbath Award</v>
      </c>
      <c r="F34" s="374"/>
      <c r="G34" s="50" t="str">
        <f>IF('Journey Awards'!Q24="A","A","")</f>
        <v/>
      </c>
      <c r="J34" s="31" t="str">
        <f>'Fun Patches'!C35</f>
        <v>&lt;List Patch Here&gt;</v>
      </c>
      <c r="K34" s="50" t="str">
        <f>IF('Fun Patches'!Q35="A","C","")</f>
        <v/>
      </c>
    </row>
    <row r="35" spans="1:11">
      <c r="A35" s="31" t="str">
        <f>'Fun Patches'!C27</f>
        <v>&lt;List Patch Here&gt;</v>
      </c>
      <c r="B35" s="50" t="str">
        <f>IF('Fun Patches'!Q27="A","C","")</f>
        <v/>
      </c>
      <c r="D35" s="249"/>
      <c r="E35" s="373" t="str">
        <f>'Journey Awards'!C25</f>
        <v>Red Robin Award</v>
      </c>
      <c r="F35" s="374"/>
      <c r="G35" s="50" t="str">
        <f>IF('Journey Awards'!Q25="A","A","")</f>
        <v/>
      </c>
      <c r="J35" s="31" t="str">
        <f>'Fun Patches'!C36</f>
        <v>&lt;List Patch Here&gt;</v>
      </c>
      <c r="K35" s="50" t="str">
        <f>IF('Fun Patches'!Q36="A","C","")</f>
        <v/>
      </c>
    </row>
    <row r="36" spans="1:11">
      <c r="A36" s="251" t="str">
        <f>'Fun Patches'!C28</f>
        <v>&lt;List Patch Here&gt;</v>
      </c>
      <c r="B36" s="50" t="str">
        <f>IF('Fun Patches'!Q28="A","C","")</f>
        <v/>
      </c>
      <c r="D36" s="249"/>
      <c r="E36" s="373" t="str">
        <f>'Journey Awards'!C26</f>
        <v>Tula Award</v>
      </c>
      <c r="F36" s="374"/>
      <c r="G36" s="50" t="str">
        <f>IF('Journey Awards'!Q26="A","A","")</f>
        <v/>
      </c>
      <c r="J36" s="31" t="str">
        <f>'Fun Patches'!C37</f>
        <v>&lt;List Patch Here&gt;</v>
      </c>
      <c r="K36" s="50" t="str">
        <f>IF('Fun Patches'!Q37="A","C","")</f>
        <v/>
      </c>
    </row>
    <row r="37" spans="1:11">
      <c r="A37" s="253" t="str">
        <f>'Fun Patches'!C29</f>
        <v>&lt;List Patch Here&gt;</v>
      </c>
      <c r="B37" s="50" t="str">
        <f>IF('Fun Patches'!Q29="A","C","")</f>
        <v/>
      </c>
      <c r="J37" s="31" t="str">
        <f>'Fun Patches'!C38</f>
        <v>&lt;List Patch Here&gt;</v>
      </c>
      <c r="K37" s="50" t="str">
        <f>IF('Fun Patches'!Q38="A","C","")</f>
        <v/>
      </c>
    </row>
    <row r="38" spans="1:11" ht="12.75" customHeight="1">
      <c r="A38" s="282"/>
      <c r="B38" s="212"/>
      <c r="C38" s="146"/>
      <c r="D38" s="371" t="s">
        <v>110</v>
      </c>
      <c r="E38" s="307"/>
      <c r="F38" s="307"/>
      <c r="J38" s="31" t="str">
        <f>'Fun Patches'!C39</f>
        <v>&lt;List Patch Here&gt;</v>
      </c>
      <c r="K38" s="50" t="str">
        <f>IF('Fun Patches'!Q39="A","C","")</f>
        <v/>
      </c>
    </row>
    <row r="39" spans="1:11" ht="13.5" customHeight="1">
      <c r="A39" s="107"/>
      <c r="B39" s="146"/>
      <c r="C39" s="146"/>
      <c r="E39" s="378" t="str">
        <f>'Fun Patches'!C30</f>
        <v>&lt;List Patch Here&gt;</v>
      </c>
      <c r="F39" s="379"/>
      <c r="G39" s="50" t="str">
        <f>IF('Fun Patches'!Q30="A","C","")</f>
        <v/>
      </c>
      <c r="J39" s="31" t="str">
        <f>'Fun Patches'!C40</f>
        <v>&lt;List Patch Here&gt;</v>
      </c>
      <c r="K39" s="50" t="str">
        <f>IF('Fun Patches'!Q40="A","C","")</f>
        <v/>
      </c>
    </row>
    <row r="40" spans="1:11" ht="13.5" customHeight="1">
      <c r="A40" s="147" t="s">
        <v>125</v>
      </c>
      <c r="B40" s="145"/>
      <c r="C40" s="146"/>
      <c r="E40" s="378" t="str">
        <f>'Fun Patches'!C31</f>
        <v>&lt;List Patch Here&gt;</v>
      </c>
      <c r="F40" s="379"/>
      <c r="G40" s="50" t="str">
        <f>IF('Fun Patches'!Q31="A","C","")</f>
        <v/>
      </c>
      <c r="J40" s="31" t="str">
        <f>'Fun Patches'!C41</f>
        <v>&lt;List Patch Here&gt;</v>
      </c>
      <c r="K40" s="50" t="str">
        <f>IF('Fun Patches'!Q41="A","C","")</f>
        <v/>
      </c>
    </row>
    <row r="41" spans="1:11" ht="13.5" customHeight="1">
      <c r="A41" s="149" t="s">
        <v>126</v>
      </c>
      <c r="B41" s="143"/>
      <c r="C41" s="144"/>
      <c r="E41" s="378" t="str">
        <f>'Fun Patches'!C32</f>
        <v>&lt;List Patch Here&gt;</v>
      </c>
      <c r="F41" s="379"/>
      <c r="G41" s="50" t="str">
        <f>IF('Fun Patches'!Q32="A","C","")</f>
        <v/>
      </c>
      <c r="J41" s="31" t="str">
        <f>'Fun Patches'!C42</f>
        <v>&lt;List Patch Here&gt;</v>
      </c>
      <c r="K41" s="50" t="str">
        <f>IF('Fun Patches'!Q42="A","C","")</f>
        <v/>
      </c>
    </row>
    <row r="42" spans="1:11">
      <c r="A42" s="150" t="s">
        <v>128</v>
      </c>
      <c r="B42" s="144"/>
      <c r="C42" s="144"/>
      <c r="E42" s="378" t="str">
        <f>'Fun Patches'!C33</f>
        <v>&lt;List Patch Here&gt;</v>
      </c>
      <c r="F42" s="379"/>
      <c r="G42" s="50" t="str">
        <f>IF('Fun Patches'!Q33="A","C","")</f>
        <v/>
      </c>
      <c r="J42" s="31" t="str">
        <f>'Fun Patches'!C43</f>
        <v>&lt;List Patch Here&gt;</v>
      </c>
      <c r="K42" s="50" t="str">
        <f>IF('Fun Patches'!Q43="A","C","")</f>
        <v/>
      </c>
    </row>
    <row r="43" spans="1:11">
      <c r="A43" s="151" t="s">
        <v>127</v>
      </c>
      <c r="B43" s="144"/>
      <c r="C43" s="144"/>
      <c r="E43" s="378" t="str">
        <f>'Fun Patches'!C34</f>
        <v>&lt;List Patch Here&gt;</v>
      </c>
      <c r="F43" s="379"/>
      <c r="G43" s="50" t="str">
        <f>IF('Fun Patches'!Q34="A","C","")</f>
        <v/>
      </c>
      <c r="J43" s="31" t="str">
        <f>'Fun Patches'!C44</f>
        <v>&lt;List Patch Here&gt;</v>
      </c>
      <c r="K43" s="50" t="str">
        <f>IF('Fun Patches'!Q44="A","C","")</f>
        <v/>
      </c>
    </row>
    <row r="44" spans="1:11">
      <c r="A44" s="148"/>
    </row>
  </sheetData>
  <sheetProtection password="C45A" sheet="1" objects="1" scenarios="1" selectLockedCells="1" selectUnlockedCells="1"/>
  <mergeCells count="25">
    <mergeCell ref="E43:F43"/>
    <mergeCell ref="E36:F36"/>
    <mergeCell ref="D38:F38"/>
    <mergeCell ref="E39:F39"/>
    <mergeCell ref="E40:F40"/>
    <mergeCell ref="E41:F41"/>
    <mergeCell ref="E42:F42"/>
    <mergeCell ref="E35:F35"/>
    <mergeCell ref="D19:E19"/>
    <mergeCell ref="D20:E20"/>
    <mergeCell ref="D21:E21"/>
    <mergeCell ref="D23:G24"/>
    <mergeCell ref="E26:F26"/>
    <mergeCell ref="E27:F27"/>
    <mergeCell ref="E28:F28"/>
    <mergeCell ref="E30:F30"/>
    <mergeCell ref="E31:F31"/>
    <mergeCell ref="E32:F32"/>
    <mergeCell ref="E34:F34"/>
    <mergeCell ref="D18:E18"/>
    <mergeCell ref="A1:B1"/>
    <mergeCell ref="D1:G1"/>
    <mergeCell ref="I1:K2"/>
    <mergeCell ref="I13:K14"/>
    <mergeCell ref="D16:G17"/>
  </mergeCells>
  <pageMargins left="0.75" right="0.75" top="1" bottom="1" header="0.5" footer="0.5"/>
  <pageSetup scale="83" orientation="landscape" horizontalDpi="300" verticalDpi="300" r:id="rId1"/>
  <headerFooter alignWithMargins="0">
    <oddHeader>&amp;C&amp;"Arial,Bold"&amp;12DaisyTrax
&amp;10&amp;D</oddHeader>
  </headerFooter>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44"/>
  <sheetViews>
    <sheetView showGridLines="0" zoomScaleNormal="100" workbookViewId="0">
      <selection activeCell="A2" sqref="A2"/>
    </sheetView>
  </sheetViews>
  <sheetFormatPr defaultRowHeight="12.75"/>
  <cols>
    <col min="1" max="1" width="32.7109375" bestFit="1" customWidth="1"/>
    <col min="2" max="2" width="3.140625" customWidth="1"/>
    <col min="3" max="3" width="3.7109375" customWidth="1"/>
    <col min="4" max="4" width="4" bestFit="1" customWidth="1"/>
    <col min="5" max="5" width="8.85546875" bestFit="1" customWidth="1"/>
    <col min="6" max="6" width="29.42578125" bestFit="1" customWidth="1"/>
    <col min="7" max="7" width="3.140625" customWidth="1"/>
    <col min="8" max="8" width="3.7109375" customWidth="1"/>
    <col min="9" max="9" width="2.7109375" bestFit="1" customWidth="1"/>
    <col min="10" max="10" width="34.7109375" bestFit="1" customWidth="1"/>
    <col min="11" max="11" width="3.140625" customWidth="1"/>
  </cols>
  <sheetData>
    <row r="1" spans="1:11" ht="20.25">
      <c r="A1" s="375" t="str">
        <f ca="1">MID(CELL("filename",A1),FIND(IF(ISERROR(FIND("]",CELL("filename",A1))),"$","]"),CELL("filename",A1))+1,256)</f>
        <v>Daisy 15</v>
      </c>
      <c r="B1" s="375"/>
      <c r="D1" s="372" t="s">
        <v>44</v>
      </c>
      <c r="E1" s="372"/>
      <c r="F1" s="372"/>
      <c r="G1" s="372"/>
      <c r="I1" s="372" t="s">
        <v>65</v>
      </c>
      <c r="J1" s="372"/>
      <c r="K1" s="372"/>
    </row>
    <row r="2" spans="1:11">
      <c r="D2" s="61" t="s">
        <v>43</v>
      </c>
      <c r="I2" s="372"/>
      <c r="J2" s="372"/>
      <c r="K2" s="372"/>
    </row>
    <row r="3" spans="1:11">
      <c r="A3" s="61" t="s">
        <v>64</v>
      </c>
      <c r="E3" s="31" t="str">
        <f>Petals!B6</f>
        <v>Center</v>
      </c>
      <c r="F3" s="31" t="str">
        <f>Petals!C6</f>
        <v>Promise Center</v>
      </c>
      <c r="G3" s="50" t="str">
        <f>IF(Petals!R6="A","A","")</f>
        <v/>
      </c>
      <c r="I3" s="215" t="str">
        <f>Bridging!B6</f>
        <v>Pass It On</v>
      </c>
      <c r="J3" s="215"/>
      <c r="K3" s="215"/>
    </row>
    <row r="4" spans="1:11">
      <c r="A4" s="66" t="s">
        <v>44</v>
      </c>
      <c r="B4" s="48" t="str">
        <f>IF(Petals!R18="C","C",IF(Petals!R18="P","P",""))</f>
        <v/>
      </c>
      <c r="D4" s="61" t="s">
        <v>44</v>
      </c>
      <c r="G4" s="34"/>
      <c r="I4" s="249">
        <v>1</v>
      </c>
      <c r="J4" s="252" t="str">
        <f>Bridging!C7</f>
        <v>Teach younger girls the GS Promise</v>
      </c>
      <c r="K4" s="50" t="str">
        <f>IF(Bridging!R7="A","A","")</f>
        <v/>
      </c>
    </row>
    <row r="5" spans="1:11">
      <c r="A5" s="211" t="s">
        <v>151</v>
      </c>
      <c r="B5" s="213">
        <f>INT(COUNTIF(G18:G21,"A"))</f>
        <v>0</v>
      </c>
      <c r="E5" s="31" t="str">
        <f>Petals!B8</f>
        <v>Lupe</v>
      </c>
      <c r="F5" s="31" t="str">
        <f>Petals!C8</f>
        <v>Honest and fair</v>
      </c>
      <c r="G5" s="50" t="str">
        <f>IF(Petals!R8="A","A","")</f>
        <v/>
      </c>
      <c r="I5" s="249">
        <v>2</v>
      </c>
      <c r="J5" s="252" t="str">
        <f>Bridging!C8</f>
        <v>Tell younger girls about the Flower</v>
      </c>
      <c r="K5" s="50" t="str">
        <f>IF(Bridging!R8="A","A","")</f>
        <v/>
      </c>
    </row>
    <row r="6" spans="1:11">
      <c r="A6" s="67" t="s">
        <v>62</v>
      </c>
      <c r="B6" s="54"/>
      <c r="E6" s="31" t="str">
        <f>Petals!B9</f>
        <v>Sunny</v>
      </c>
      <c r="F6" s="31" t="str">
        <f>Petals!C9</f>
        <v>Friendly and helpful</v>
      </c>
      <c r="G6" s="50" t="str">
        <f>IF(Petals!R9="A","A","")</f>
        <v/>
      </c>
      <c r="I6" s="249">
        <v>3</v>
      </c>
      <c r="J6" s="252" t="str">
        <f>Bridging!C9</f>
        <v>Play a game together!</v>
      </c>
      <c r="K6" s="50" t="str">
        <f>IF(Bridging!R9="A","A","")</f>
        <v/>
      </c>
    </row>
    <row r="7" spans="1:11">
      <c r="A7" s="210" t="str">
        <f>'Journey Awards'!A6</f>
        <v>Welcome to the Daisy Flower Garden</v>
      </c>
      <c r="B7" s="48" t="str">
        <f>IF('Journey Awards'!R11="C","C",IF('Journey Awards'!R11="P","P",""))</f>
        <v/>
      </c>
      <c r="E7" s="31" t="str">
        <f>Petals!B10</f>
        <v>Zinni</v>
      </c>
      <c r="F7" s="31" t="str">
        <f>Petals!C10</f>
        <v>Considerate and caring</v>
      </c>
      <c r="G7" s="50" t="str">
        <f>IF(Petals!R10="A","A","")</f>
        <v/>
      </c>
      <c r="I7" s="250" t="str">
        <f>Bridging!B11</f>
        <v>Look Ahead</v>
      </c>
      <c r="J7" s="59"/>
      <c r="K7" s="34"/>
    </row>
    <row r="8" spans="1:11">
      <c r="A8" s="210" t="str">
        <f>'Journey Awards'!A14</f>
        <v>Between Earth and Sky</v>
      </c>
      <c r="B8" s="48" t="str">
        <f>IF('Journey Awards'!R19="C","C",IF('Journey Awards'!R19="P","P",""))</f>
        <v/>
      </c>
      <c r="E8" s="31" t="str">
        <f>Petals!B11</f>
        <v>Tula</v>
      </c>
      <c r="F8" s="31" t="str">
        <f>Petals!C11</f>
        <v>Courageous and strong</v>
      </c>
      <c r="G8" s="50" t="str">
        <f>IF(Petals!R11="A","A","")</f>
        <v/>
      </c>
      <c r="I8" s="249">
        <v>1</v>
      </c>
      <c r="J8" s="252" t="str">
        <f>Bridging!C12</f>
        <v>Say the Girl Scout Promise together.</v>
      </c>
      <c r="K8" s="50" t="str">
        <f>IF(Bridging!R12="A","A","")</f>
        <v/>
      </c>
    </row>
    <row r="9" spans="1:11">
      <c r="A9" s="210" t="str">
        <f>'Journey Awards'!A22</f>
        <v>5 Flowers, 4 Stories, 3 Cheers for Animals!</v>
      </c>
      <c r="B9" s="48" t="str">
        <f>IF('Journey Awards'!R27="C","C",IF('Journey Awards'!R27="P","P",""))</f>
        <v/>
      </c>
      <c r="E9" s="31" t="str">
        <f>Petals!B12</f>
        <v>Mari</v>
      </c>
      <c r="F9" s="31" t="str">
        <f>Petals!C12</f>
        <v>Responsible for what I say and do</v>
      </c>
      <c r="G9" s="50" t="str">
        <f>IF(Petals!R12="A","A","")</f>
        <v/>
      </c>
      <c r="I9" s="249">
        <v>2</v>
      </c>
      <c r="J9" s="252" t="str">
        <f>Bridging!C13</f>
        <v>Ask the Brownies to teach you</v>
      </c>
      <c r="K9" s="50" t="str">
        <f>IF(Bridging!R13="A","A","")</f>
        <v/>
      </c>
    </row>
    <row r="10" spans="1:11">
      <c r="A10" s="94" t="s">
        <v>61</v>
      </c>
      <c r="B10" s="48" t="str">
        <f>IF(Bridging!R18="C","C",IF(Bridging!R18="P","P",""))</f>
        <v/>
      </c>
      <c r="E10" s="31" t="str">
        <f>Petals!B13</f>
        <v>Gloria</v>
      </c>
      <c r="F10" s="31" t="str">
        <f>Petals!C13</f>
        <v>Respect for myself &amp; others</v>
      </c>
      <c r="G10" s="50" t="str">
        <f>IF(Petals!R13="A","A","")</f>
        <v/>
      </c>
      <c r="I10" s="249">
        <v>4</v>
      </c>
      <c r="J10" s="252" t="str">
        <f>Bridging!C14</f>
        <v>Ask the Brownies to show you</v>
      </c>
      <c r="K10" s="50" t="str">
        <f>IF(Bridging!R14="A","A","")</f>
        <v/>
      </c>
    </row>
    <row r="11" spans="1:11">
      <c r="A11" s="250"/>
      <c r="B11" s="103"/>
      <c r="E11" s="31" t="str">
        <f>Petals!B14</f>
        <v>Gerri</v>
      </c>
      <c r="F11" s="31" t="str">
        <f>Petals!C14</f>
        <v>Respect authority</v>
      </c>
      <c r="G11" s="50" t="str">
        <f>IF(Petals!R14="A","A","")</f>
        <v/>
      </c>
      <c r="I11" s="232" t="str">
        <f>Bridging!C16</f>
        <v>Plan a Ceremony</v>
      </c>
      <c r="J11" s="59"/>
      <c r="K11" s="50" t="str">
        <f>IF(Bridging!R16="A","A","")</f>
        <v/>
      </c>
    </row>
    <row r="12" spans="1:11">
      <c r="A12" s="61" t="s">
        <v>108</v>
      </c>
      <c r="E12" s="31" t="str">
        <f>Petals!B15</f>
        <v>Clover</v>
      </c>
      <c r="F12" s="31" t="str">
        <f>Petals!C15</f>
        <v>Use resources wisely</v>
      </c>
      <c r="G12" s="50" t="str">
        <f>IF(Petals!R15="A","A","")</f>
        <v/>
      </c>
    </row>
    <row r="13" spans="1:11">
      <c r="A13" s="31" t="str">
        <f>'Fun Patches'!C5</f>
        <v>&lt;List Patch Here&gt;</v>
      </c>
      <c r="B13" s="50" t="str">
        <f>IF('Fun Patches'!R5="A","C","")</f>
        <v/>
      </c>
      <c r="E13" s="31" t="str">
        <f>Petals!B16</f>
        <v>Rosie</v>
      </c>
      <c r="F13" s="31" t="str">
        <f>Petals!C16</f>
        <v>Make the world a better place</v>
      </c>
      <c r="G13" s="50" t="str">
        <f>IF(Petals!R16="A","A","")</f>
        <v/>
      </c>
      <c r="I13" s="372" t="s">
        <v>71</v>
      </c>
      <c r="J13" s="372"/>
      <c r="K13" s="372"/>
    </row>
    <row r="14" spans="1:11">
      <c r="A14" s="31" t="str">
        <f>'Fun Patches'!C6</f>
        <v>&lt;List Patch Here&gt;</v>
      </c>
      <c r="B14" s="50" t="str">
        <f>IF('Fun Patches'!R6="A","C","")</f>
        <v/>
      </c>
      <c r="E14" s="31" t="str">
        <f>Petals!B17</f>
        <v>Vi</v>
      </c>
      <c r="F14" s="31" t="str">
        <f>Petals!C17</f>
        <v>Be a sister to every Girl Scout</v>
      </c>
      <c r="G14" s="50" t="str">
        <f>IF(Petals!R17="A","A","")</f>
        <v/>
      </c>
      <c r="I14" s="372"/>
      <c r="J14" s="372"/>
      <c r="K14" s="372"/>
    </row>
    <row r="15" spans="1:11">
      <c r="A15" s="31" t="str">
        <f>'Fun Patches'!C7</f>
        <v>&lt;List Patch Here&gt;</v>
      </c>
      <c r="B15" s="50" t="str">
        <f>IF('Fun Patches'!R7="A","C","")</f>
        <v/>
      </c>
      <c r="E15" s="73"/>
      <c r="F15" s="73"/>
      <c r="G15" s="212"/>
      <c r="I15" s="249"/>
      <c r="J15" s="252" t="str">
        <f>'Age-Level'!C6</f>
        <v>Cookie Rally (Year 1)</v>
      </c>
      <c r="K15" s="50" t="str">
        <f>IF('Age-Level'!R6="A","C","")</f>
        <v/>
      </c>
    </row>
    <row r="16" spans="1:11">
      <c r="A16" s="31" t="str">
        <f>'Fun Patches'!C8</f>
        <v>&lt;List Patch Here&gt;</v>
      </c>
      <c r="B16" s="50" t="str">
        <f>IF('Fun Patches'!R8="A","C","")</f>
        <v/>
      </c>
      <c r="D16" s="372" t="s">
        <v>151</v>
      </c>
      <c r="E16" s="307"/>
      <c r="F16" s="307"/>
      <c r="G16" s="307"/>
      <c r="I16" s="249"/>
      <c r="J16" s="252" t="str">
        <f>'Age-Level'!C7</f>
        <v>Cookie Sales (Year 1)</v>
      </c>
      <c r="K16" s="50" t="str">
        <f>IF('Age-Level'!R7="A","C","")</f>
        <v/>
      </c>
    </row>
    <row r="17" spans="1:11">
      <c r="A17" s="31" t="str">
        <f>'Fun Patches'!C9</f>
        <v>&lt;List Patch Here&gt;</v>
      </c>
      <c r="B17" s="50" t="str">
        <f>IF('Fun Patches'!R9="A","C","")</f>
        <v/>
      </c>
      <c r="D17" s="307"/>
      <c r="E17" s="307"/>
      <c r="F17" s="307"/>
      <c r="G17" s="307"/>
      <c r="I17" s="51"/>
      <c r="J17" s="252" t="str">
        <f>'Age-Level'!C8</f>
        <v>Cookie Pin (Year 1)</v>
      </c>
      <c r="K17" s="50" t="str">
        <f>IF('Age-Level'!R8="A","C","")</f>
        <v/>
      </c>
    </row>
    <row r="18" spans="1:11">
      <c r="A18" s="31" t="str">
        <f>'Fun Patches'!C10</f>
        <v>&lt;List Patch Here&gt;</v>
      </c>
      <c r="B18" s="50" t="str">
        <f>IF('Fun Patches'!R10="A","C","")</f>
        <v/>
      </c>
      <c r="D18" s="376" t="str">
        <f>Petals!B22</f>
        <v>Finance</v>
      </c>
      <c r="E18" s="377"/>
      <c r="F18" s="204" t="str">
        <f>Petals!B20</f>
        <v>Money Counts</v>
      </c>
      <c r="G18" s="50" t="str">
        <f>IF(Petals!R23="C","A","")</f>
        <v/>
      </c>
      <c r="I18" s="51"/>
      <c r="J18" s="252" t="str">
        <f>'Age-Level'!C9</f>
        <v>Cookie Rally (Year 2)</v>
      </c>
      <c r="K18" s="50" t="str">
        <f>IF('Age-Level'!R9="A","C","")</f>
        <v/>
      </c>
    </row>
    <row r="19" spans="1:11">
      <c r="A19" s="31" t="str">
        <f>'Fun Patches'!C11</f>
        <v>&lt;List Patch Here&gt;</v>
      </c>
      <c r="B19" s="50" t="str">
        <f>IF('Fun Patches'!R11="A","C","")</f>
        <v/>
      </c>
      <c r="D19" s="376" t="str">
        <f>Petals!B27</f>
        <v>Finance</v>
      </c>
      <c r="E19" s="377"/>
      <c r="F19" s="204" t="str">
        <f>Petals!B25</f>
        <v>Making Choices</v>
      </c>
      <c r="G19" s="50" t="str">
        <f>IF(Petals!R28="C","A","")</f>
        <v/>
      </c>
      <c r="I19" s="51"/>
      <c r="J19" s="252" t="str">
        <f>'Age-Level'!C10</f>
        <v>Cookie Sales (Year 2)</v>
      </c>
      <c r="K19" s="50" t="str">
        <f>IF('Age-Level'!R10="A","C","")</f>
        <v/>
      </c>
    </row>
    <row r="20" spans="1:11">
      <c r="A20" s="31" t="str">
        <f>'Fun Patches'!C12</f>
        <v>&lt;List Patch Here&gt;</v>
      </c>
      <c r="B20" s="50" t="str">
        <f>IF('Fun Patches'!R12="A","C","")</f>
        <v/>
      </c>
      <c r="D20" s="376" t="str">
        <f>Petals!B32</f>
        <v>Cookie</v>
      </c>
      <c r="E20" s="377"/>
      <c r="F20" s="204" t="str">
        <f>Petals!B30</f>
        <v>Count It Up</v>
      </c>
      <c r="G20" s="50" t="str">
        <f>IF(Petals!R33="C","A","")</f>
        <v/>
      </c>
      <c r="I20" s="52"/>
      <c r="J20" s="252" t="str">
        <f>'Age-Level'!C11</f>
        <v>Cookie Pin (Year 2)</v>
      </c>
      <c r="K20" s="50" t="str">
        <f>IF('Age-Level'!R11="A","C","")</f>
        <v/>
      </c>
    </row>
    <row r="21" spans="1:11">
      <c r="A21" s="31" t="str">
        <f>'Fun Patches'!C13</f>
        <v>&lt;List Patch Here&gt;</v>
      </c>
      <c r="B21" s="50" t="str">
        <f>IF('Fun Patches'!R13="A","C","")</f>
        <v/>
      </c>
      <c r="D21" s="376" t="str">
        <f>Petals!B37</f>
        <v>Cookie</v>
      </c>
      <c r="E21" s="377"/>
      <c r="F21" s="204" t="str">
        <f>Petals!B35</f>
        <v>Talk It Up</v>
      </c>
      <c r="G21" s="50" t="str">
        <f>IF(Petals!R38="C","A","")</f>
        <v/>
      </c>
      <c r="I21" s="53"/>
      <c r="J21" s="252" t="str">
        <f>'Age-Level'!C13</f>
        <v>Fall Sales (Year 1)</v>
      </c>
      <c r="K21" s="50" t="str">
        <f>IF('Age-Level'!R13="A","C","")</f>
        <v/>
      </c>
    </row>
    <row r="22" spans="1:11">
      <c r="A22" s="31" t="str">
        <f>'Fun Patches'!C14</f>
        <v>&lt;List Patch Here&gt;</v>
      </c>
      <c r="B22" s="50" t="str">
        <f>IF('Fun Patches'!R14="A","C","")</f>
        <v/>
      </c>
      <c r="I22" s="26"/>
      <c r="J22" s="252" t="str">
        <f>'Age-Level'!C14</f>
        <v>Fall Sales (Year 2)</v>
      </c>
      <c r="K22" s="50" t="str">
        <f>IF('Age-Level'!R14="A","C","")</f>
        <v/>
      </c>
    </row>
    <row r="23" spans="1:11">
      <c r="A23" s="31" t="str">
        <f>'Fun Patches'!C15</f>
        <v>&lt;List Patch Here&gt;</v>
      </c>
      <c r="B23" s="50" t="str">
        <f>IF('Fun Patches'!R15="A","C","")</f>
        <v/>
      </c>
      <c r="D23" s="372" t="s">
        <v>62</v>
      </c>
      <c r="E23" s="372"/>
      <c r="F23" s="372"/>
      <c r="G23" s="372"/>
      <c r="J23" s="252" t="str">
        <f>'Age-Level'!C16</f>
        <v>Thinking Day (Year 1)</v>
      </c>
      <c r="K23" s="50" t="str">
        <f>IF('Age-Level'!R16="A","C","")</f>
        <v/>
      </c>
    </row>
    <row r="24" spans="1:11">
      <c r="A24" s="31" t="str">
        <f>'Fun Patches'!C16</f>
        <v>&lt;List Patch Here&gt;</v>
      </c>
      <c r="B24" s="50" t="str">
        <f>IF('Fun Patches'!R16="A","C","")</f>
        <v/>
      </c>
      <c r="D24" s="372"/>
      <c r="E24" s="372"/>
      <c r="F24" s="372"/>
      <c r="G24" s="372"/>
      <c r="J24" s="252" t="str">
        <f>'Age-Level'!C17</f>
        <v>Thinking Day (Year 2)</v>
      </c>
      <c r="K24" s="50" t="str">
        <f>IF('Age-Level'!R17="A","C","")</f>
        <v/>
      </c>
    </row>
    <row r="25" spans="1:11">
      <c r="A25" s="31" t="str">
        <f>'Fun Patches'!C17</f>
        <v>&lt;List Patch Here&gt;</v>
      </c>
      <c r="B25" s="50" t="str">
        <f>IF('Fun Patches'!R17="A","C","")</f>
        <v/>
      </c>
      <c r="D25" s="250" t="str">
        <f>'Journey Awards'!A6</f>
        <v>Welcome to the Daisy Flower Garden</v>
      </c>
      <c r="F25" s="57"/>
      <c r="G25" s="248"/>
      <c r="J25" s="252" t="str">
        <f>'Age-Level'!C19</f>
        <v>Investiture</v>
      </c>
      <c r="K25" s="50" t="str">
        <f>IF('Age-Level'!R19="A","C","")</f>
        <v/>
      </c>
    </row>
    <row r="26" spans="1:11">
      <c r="A26" s="31" t="str">
        <f>'Fun Patches'!C18</f>
        <v>&lt;List Patch Here&gt;</v>
      </c>
      <c r="B26" s="50" t="str">
        <f>IF('Fun Patches'!R18="A","C","")</f>
        <v/>
      </c>
      <c r="D26" s="249"/>
      <c r="E26" s="373" t="s">
        <v>66</v>
      </c>
      <c r="F26" s="374"/>
      <c r="G26" s="50" t="str">
        <f>IF('Journey Awards'!R8="A","A","")</f>
        <v/>
      </c>
      <c r="J26" s="252" t="str">
        <f>'Age-Level'!C20</f>
        <v>Rededication (1st year)</v>
      </c>
      <c r="K26" s="50" t="str">
        <f>IF('Age-Level'!R20="A","C","")</f>
        <v/>
      </c>
    </row>
    <row r="27" spans="1:11">
      <c r="A27" s="31" t="str">
        <f>'Fun Patches'!C19</f>
        <v>&lt;List Patch Here&gt;</v>
      </c>
      <c r="B27" s="50" t="str">
        <f>IF('Fun Patches'!R19="A","C","")</f>
        <v/>
      </c>
      <c r="D27" s="249"/>
      <c r="E27" s="373" t="s">
        <v>67</v>
      </c>
      <c r="F27" s="374"/>
      <c r="G27" s="50" t="str">
        <f>IF('Journey Awards'!R9="A","A","")</f>
        <v/>
      </c>
      <c r="J27" s="252" t="str">
        <f>'Age-Level'!B21</f>
        <v>My Promise, My Faith (Year 1)</v>
      </c>
      <c r="K27" s="50" t="str">
        <f>IF('Age-Level'!R27="C","C","")</f>
        <v/>
      </c>
    </row>
    <row r="28" spans="1:11">
      <c r="A28" s="31" t="str">
        <f>'Fun Patches'!C20</f>
        <v>&lt;List Patch Here&gt;</v>
      </c>
      <c r="B28" s="50" t="str">
        <f>IF('Fun Patches'!R20="A","C","")</f>
        <v/>
      </c>
      <c r="D28" s="249"/>
      <c r="E28" s="373" t="s">
        <v>68</v>
      </c>
      <c r="F28" s="374"/>
      <c r="G28" s="50" t="str">
        <f>IF('Journey Awards'!R10="A","A","")</f>
        <v/>
      </c>
      <c r="J28" s="252" t="str">
        <f>'Age-Level'!B28</f>
        <v>My Promise, My Faith (Year 2)</v>
      </c>
      <c r="K28" s="50" t="str">
        <f>IF('Age-Level'!R34="C","C","")</f>
        <v/>
      </c>
    </row>
    <row r="29" spans="1:11">
      <c r="A29" s="31" t="str">
        <f>'Fun Patches'!C21</f>
        <v>&lt;List Patch Here&gt;</v>
      </c>
      <c r="B29" s="50" t="str">
        <f>IF('Fun Patches'!R21="A","C","")</f>
        <v/>
      </c>
      <c r="D29" s="106" t="str">
        <f>'Journey Awards'!A14</f>
        <v>Between Earth and Sky</v>
      </c>
      <c r="F29" s="59"/>
      <c r="G29" s="34"/>
      <c r="J29" s="252" t="str">
        <f>'Age-Level'!C36</f>
        <v>Global Action Award</v>
      </c>
      <c r="K29" s="50" t="str">
        <f>IF('Age-Level'!R36="A","C","")</f>
        <v/>
      </c>
    </row>
    <row r="30" spans="1:11">
      <c r="A30" s="31" t="str">
        <f>'Fun Patches'!C22</f>
        <v>&lt;List Patch Here&gt;</v>
      </c>
      <c r="B30" s="50" t="str">
        <f>IF('Fun Patches'!R22="A","C","")</f>
        <v/>
      </c>
      <c r="D30" s="249"/>
      <c r="E30" s="373" t="str">
        <f>'Journey Awards'!C16</f>
        <v>The Blue Bucket Award</v>
      </c>
      <c r="F30" s="374"/>
      <c r="G30" s="50" t="str">
        <f>IF('Journey Awards'!R16="A","A","")</f>
        <v/>
      </c>
      <c r="J30" s="252" t="str">
        <f>'Age-Level'!C38</f>
        <v>Journey Summit Pin</v>
      </c>
      <c r="K30" s="50" t="str">
        <f>IF('Age-Level'!R38="C","C","")</f>
        <v/>
      </c>
    </row>
    <row r="31" spans="1:11">
      <c r="A31" s="31" t="str">
        <f>'Fun Patches'!C23</f>
        <v>&lt;List Patch Here&gt;</v>
      </c>
      <c r="B31" s="50" t="str">
        <f>IF('Fun Patches'!R23="A","C","")</f>
        <v/>
      </c>
      <c r="D31" s="249"/>
      <c r="E31" s="373" t="str">
        <f>'Journey Awards'!C17</f>
        <v>The Firefly Award</v>
      </c>
      <c r="F31" s="374"/>
      <c r="G31" s="50" t="str">
        <f>IF('Journey Awards'!R17="A","A","")</f>
        <v/>
      </c>
      <c r="J31" s="252" t="str">
        <f>'Age-Level'!B39</f>
        <v>Safety Award</v>
      </c>
      <c r="K31" s="50" t="str">
        <f>IF('Age-Level'!R43="C","C","")</f>
        <v/>
      </c>
    </row>
    <row r="32" spans="1:11">
      <c r="A32" s="31" t="str">
        <f>'Fun Patches'!C24</f>
        <v>&lt;List Patch Here&gt;</v>
      </c>
      <c r="B32" s="50" t="str">
        <f>IF('Fun Patches'!R24="A","C","")</f>
        <v/>
      </c>
      <c r="D32" s="249"/>
      <c r="E32" s="373" t="str">
        <f>'Journey Awards'!C18</f>
        <v>The Clover Award</v>
      </c>
      <c r="F32" s="374"/>
      <c r="G32" s="50" t="str">
        <f>IF('Journey Awards'!R18="A","A","")</f>
        <v/>
      </c>
    </row>
    <row r="33" spans="1:11">
      <c r="A33" s="31" t="str">
        <f>'Fun Patches'!C25</f>
        <v>&lt;List Patch Here&gt;</v>
      </c>
      <c r="B33" s="50" t="str">
        <f>IF('Fun Patches'!R25="A","C","")</f>
        <v/>
      </c>
      <c r="D33" s="106" t="str">
        <f>'Journey Awards'!A22</f>
        <v>5 Flowers, 4 Stories, 3 Cheers for Animals!</v>
      </c>
      <c r="F33" s="59"/>
      <c r="G33" s="34" t="str">
        <f>IF('Journey Awards'!R15="A","A","")</f>
        <v/>
      </c>
      <c r="J33" s="61" t="s">
        <v>110</v>
      </c>
    </row>
    <row r="34" spans="1:11">
      <c r="A34" s="31" t="str">
        <f>'Fun Patches'!C26</f>
        <v>&lt;List Patch Here&gt;</v>
      </c>
      <c r="B34" s="50" t="str">
        <f>IF('Fun Patches'!R26="A","C","")</f>
        <v/>
      </c>
      <c r="D34" s="249"/>
      <c r="E34" s="373" t="str">
        <f>'Journey Awards'!C24</f>
        <v>Birdbath Award</v>
      </c>
      <c r="F34" s="374"/>
      <c r="G34" s="50" t="str">
        <f>IF('Journey Awards'!R24="A","A","")</f>
        <v/>
      </c>
      <c r="J34" s="31" t="str">
        <f>'Fun Patches'!C35</f>
        <v>&lt;List Patch Here&gt;</v>
      </c>
      <c r="K34" s="50" t="str">
        <f>IF('Fun Patches'!R35="A","C","")</f>
        <v/>
      </c>
    </row>
    <row r="35" spans="1:11">
      <c r="A35" s="31" t="str">
        <f>'Fun Patches'!C27</f>
        <v>&lt;List Patch Here&gt;</v>
      </c>
      <c r="B35" s="50" t="str">
        <f>IF('Fun Patches'!R27="A","C","")</f>
        <v/>
      </c>
      <c r="D35" s="249"/>
      <c r="E35" s="373" t="str">
        <f>'Journey Awards'!C25</f>
        <v>Red Robin Award</v>
      </c>
      <c r="F35" s="374"/>
      <c r="G35" s="50" t="str">
        <f>IF('Journey Awards'!R25="A","A","")</f>
        <v/>
      </c>
      <c r="J35" s="31" t="str">
        <f>'Fun Patches'!C36</f>
        <v>&lt;List Patch Here&gt;</v>
      </c>
      <c r="K35" s="50" t="str">
        <f>IF('Fun Patches'!R36="A","C","")</f>
        <v/>
      </c>
    </row>
    <row r="36" spans="1:11">
      <c r="A36" s="251" t="str">
        <f>'Fun Patches'!C28</f>
        <v>&lt;List Patch Here&gt;</v>
      </c>
      <c r="B36" s="50" t="str">
        <f>IF('Fun Patches'!R28="A","C","")</f>
        <v/>
      </c>
      <c r="D36" s="249"/>
      <c r="E36" s="373" t="str">
        <f>'Journey Awards'!C26</f>
        <v>Tula Award</v>
      </c>
      <c r="F36" s="374"/>
      <c r="G36" s="50" t="str">
        <f>IF('Journey Awards'!R26="A","A","")</f>
        <v/>
      </c>
      <c r="J36" s="31" t="str">
        <f>'Fun Patches'!C37</f>
        <v>&lt;List Patch Here&gt;</v>
      </c>
      <c r="K36" s="50" t="str">
        <f>IF('Fun Patches'!R37="A","C","")</f>
        <v/>
      </c>
    </row>
    <row r="37" spans="1:11">
      <c r="A37" s="253" t="str">
        <f>'Fun Patches'!C29</f>
        <v>&lt;List Patch Here&gt;</v>
      </c>
      <c r="B37" s="50" t="str">
        <f>IF('Fun Patches'!R29="A","C","")</f>
        <v/>
      </c>
      <c r="J37" s="31" t="str">
        <f>'Fun Patches'!C38</f>
        <v>&lt;List Patch Here&gt;</v>
      </c>
      <c r="K37" s="50" t="str">
        <f>IF('Fun Patches'!R38="A","C","")</f>
        <v/>
      </c>
    </row>
    <row r="38" spans="1:11" ht="12.75" customHeight="1">
      <c r="A38" s="282"/>
      <c r="B38" s="212"/>
      <c r="C38" s="146"/>
      <c r="D38" s="371" t="s">
        <v>110</v>
      </c>
      <c r="E38" s="307"/>
      <c r="F38" s="307"/>
      <c r="J38" s="31" t="str">
        <f>'Fun Patches'!C39</f>
        <v>&lt;List Patch Here&gt;</v>
      </c>
      <c r="K38" s="50" t="str">
        <f>IF('Fun Patches'!R39="A","C","")</f>
        <v/>
      </c>
    </row>
    <row r="39" spans="1:11" ht="13.5" customHeight="1">
      <c r="A39" s="107"/>
      <c r="B39" s="146"/>
      <c r="C39" s="146"/>
      <c r="E39" s="378" t="str">
        <f>'Fun Patches'!C30</f>
        <v>&lt;List Patch Here&gt;</v>
      </c>
      <c r="F39" s="379"/>
      <c r="G39" s="50" t="str">
        <f>IF('Fun Patches'!R30="A","C","")</f>
        <v/>
      </c>
      <c r="J39" s="31" t="str">
        <f>'Fun Patches'!C40</f>
        <v>&lt;List Patch Here&gt;</v>
      </c>
      <c r="K39" s="50" t="str">
        <f>IF('Fun Patches'!R40="A","C","")</f>
        <v/>
      </c>
    </row>
    <row r="40" spans="1:11" ht="13.5" customHeight="1">
      <c r="A40" s="147" t="s">
        <v>125</v>
      </c>
      <c r="B40" s="145"/>
      <c r="C40" s="146"/>
      <c r="E40" s="378" t="str">
        <f>'Fun Patches'!C31</f>
        <v>&lt;List Patch Here&gt;</v>
      </c>
      <c r="F40" s="379"/>
      <c r="G40" s="50" t="str">
        <f>IF('Fun Patches'!R31="A","C","")</f>
        <v/>
      </c>
      <c r="J40" s="31" t="str">
        <f>'Fun Patches'!C41</f>
        <v>&lt;List Patch Here&gt;</v>
      </c>
      <c r="K40" s="50" t="str">
        <f>IF('Fun Patches'!R41="A","C","")</f>
        <v/>
      </c>
    </row>
    <row r="41" spans="1:11" ht="13.5" customHeight="1">
      <c r="A41" s="149" t="s">
        <v>126</v>
      </c>
      <c r="B41" s="143"/>
      <c r="C41" s="144"/>
      <c r="E41" s="378" t="str">
        <f>'Fun Patches'!C32</f>
        <v>&lt;List Patch Here&gt;</v>
      </c>
      <c r="F41" s="379"/>
      <c r="G41" s="50" t="str">
        <f>IF('Fun Patches'!R32="A","C","")</f>
        <v/>
      </c>
      <c r="J41" s="31" t="str">
        <f>'Fun Patches'!C42</f>
        <v>&lt;List Patch Here&gt;</v>
      </c>
      <c r="K41" s="50" t="str">
        <f>IF('Fun Patches'!R42="A","C","")</f>
        <v/>
      </c>
    </row>
    <row r="42" spans="1:11">
      <c r="A42" s="150" t="s">
        <v>128</v>
      </c>
      <c r="B42" s="144"/>
      <c r="C42" s="144"/>
      <c r="E42" s="378" t="str">
        <f>'Fun Patches'!C33</f>
        <v>&lt;List Patch Here&gt;</v>
      </c>
      <c r="F42" s="379"/>
      <c r="G42" s="50" t="str">
        <f>IF('Fun Patches'!R33="A","C","")</f>
        <v/>
      </c>
      <c r="J42" s="31" t="str">
        <f>'Fun Patches'!C43</f>
        <v>&lt;List Patch Here&gt;</v>
      </c>
      <c r="K42" s="50" t="str">
        <f>IF('Fun Patches'!R43="A","C","")</f>
        <v/>
      </c>
    </row>
    <row r="43" spans="1:11">
      <c r="A43" s="151" t="s">
        <v>127</v>
      </c>
      <c r="B43" s="144"/>
      <c r="C43" s="144"/>
      <c r="E43" s="378" t="str">
        <f>'Fun Patches'!C34</f>
        <v>&lt;List Patch Here&gt;</v>
      </c>
      <c r="F43" s="379"/>
      <c r="G43" s="50" t="str">
        <f>IF('Fun Patches'!R34="A","C","")</f>
        <v/>
      </c>
      <c r="J43" s="31" t="str">
        <f>'Fun Patches'!C44</f>
        <v>&lt;List Patch Here&gt;</v>
      </c>
      <c r="K43" s="50" t="str">
        <f>IF('Fun Patches'!R44="A","C","")</f>
        <v/>
      </c>
    </row>
    <row r="44" spans="1:11">
      <c r="A44" s="148"/>
    </row>
  </sheetData>
  <sheetProtection password="C45A" sheet="1" objects="1" scenarios="1" selectLockedCells="1" selectUnlockedCells="1"/>
  <mergeCells count="25">
    <mergeCell ref="E43:F43"/>
    <mergeCell ref="E36:F36"/>
    <mergeCell ref="D38:F38"/>
    <mergeCell ref="E39:F39"/>
    <mergeCell ref="E40:F40"/>
    <mergeCell ref="E41:F41"/>
    <mergeCell ref="E42:F42"/>
    <mergeCell ref="E35:F35"/>
    <mergeCell ref="D19:E19"/>
    <mergeCell ref="D20:E20"/>
    <mergeCell ref="D21:E21"/>
    <mergeCell ref="D23:G24"/>
    <mergeCell ref="E26:F26"/>
    <mergeCell ref="E27:F27"/>
    <mergeCell ref="E28:F28"/>
    <mergeCell ref="E30:F30"/>
    <mergeCell ref="E31:F31"/>
    <mergeCell ref="E32:F32"/>
    <mergeCell ref="E34:F34"/>
    <mergeCell ref="D18:E18"/>
    <mergeCell ref="A1:B1"/>
    <mergeCell ref="D1:G1"/>
    <mergeCell ref="I1:K2"/>
    <mergeCell ref="I13:K14"/>
    <mergeCell ref="D16:G17"/>
  </mergeCells>
  <pageMargins left="0.75" right="0.75" top="1" bottom="1" header="0.5" footer="0.5"/>
  <pageSetup scale="83" orientation="landscape" horizontalDpi="300" verticalDpi="300" r:id="rId1"/>
  <headerFooter alignWithMargins="0">
    <oddHeader>&amp;C&amp;"Arial,Bold"&amp;12DaisyTrax
&amp;10&amp;D</oddHeader>
  </headerFooter>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44"/>
  <sheetViews>
    <sheetView showGridLines="0" zoomScaleNormal="100" workbookViewId="0">
      <selection activeCell="B2" sqref="B2"/>
    </sheetView>
  </sheetViews>
  <sheetFormatPr defaultRowHeight="12.75"/>
  <cols>
    <col min="1" max="1" width="32.7109375" bestFit="1" customWidth="1"/>
    <col min="2" max="2" width="3.140625" customWidth="1"/>
    <col min="3" max="3" width="3.7109375" customWidth="1"/>
    <col min="4" max="4" width="4" bestFit="1" customWidth="1"/>
    <col min="5" max="5" width="8.85546875" bestFit="1" customWidth="1"/>
    <col min="6" max="6" width="29.42578125" bestFit="1" customWidth="1"/>
    <col min="7" max="7" width="3.140625" customWidth="1"/>
    <col min="8" max="8" width="3.7109375" customWidth="1"/>
    <col min="9" max="9" width="2.7109375" bestFit="1" customWidth="1"/>
    <col min="10" max="10" width="34.7109375" bestFit="1" customWidth="1"/>
    <col min="11" max="11" width="3.140625" customWidth="1"/>
  </cols>
  <sheetData>
    <row r="1" spans="1:11" ht="20.25">
      <c r="A1" s="375" t="str">
        <f ca="1">MID(CELL("filename",A1),FIND(IF(ISERROR(FIND("]",CELL("filename",A1))),"$","]"),CELL("filename",A1))+1,256)</f>
        <v>Daisy 16</v>
      </c>
      <c r="B1" s="375"/>
      <c r="D1" s="372" t="s">
        <v>44</v>
      </c>
      <c r="E1" s="372"/>
      <c r="F1" s="372"/>
      <c r="G1" s="372"/>
      <c r="I1" s="372" t="s">
        <v>65</v>
      </c>
      <c r="J1" s="372"/>
      <c r="K1" s="372"/>
    </row>
    <row r="2" spans="1:11">
      <c r="D2" s="61" t="s">
        <v>43</v>
      </c>
      <c r="I2" s="372"/>
      <c r="J2" s="372"/>
      <c r="K2" s="372"/>
    </row>
    <row r="3" spans="1:11">
      <c r="A3" s="61" t="s">
        <v>64</v>
      </c>
      <c r="E3" s="31" t="str">
        <f>Petals!B6</f>
        <v>Center</v>
      </c>
      <c r="F3" s="31" t="str">
        <f>Petals!C6</f>
        <v>Promise Center</v>
      </c>
      <c r="G3" s="50" t="str">
        <f>IF(Petals!S6="A","A","")</f>
        <v/>
      </c>
      <c r="I3" s="215" t="str">
        <f>Bridging!B6</f>
        <v>Pass It On</v>
      </c>
      <c r="J3" s="215"/>
      <c r="K3" s="215"/>
    </row>
    <row r="4" spans="1:11">
      <c r="A4" s="66" t="s">
        <v>44</v>
      </c>
      <c r="B4" s="48" t="str">
        <f>IF(Petals!S18="C","C",IF(Petals!S18="P","P",""))</f>
        <v/>
      </c>
      <c r="D4" s="61" t="s">
        <v>44</v>
      </c>
      <c r="G4" s="34"/>
      <c r="I4" s="295">
        <v>1</v>
      </c>
      <c r="J4" s="297" t="str">
        <f>Bridging!C7</f>
        <v>Teach younger girls the GS Promise</v>
      </c>
      <c r="K4" s="50" t="str">
        <f>IF(Bridging!S7="A","A","")</f>
        <v/>
      </c>
    </row>
    <row r="5" spans="1:11">
      <c r="A5" s="211" t="s">
        <v>151</v>
      </c>
      <c r="B5" s="213">
        <f>INT(COUNTIF(G18:G21,"A"))</f>
        <v>0</v>
      </c>
      <c r="E5" s="31" t="str">
        <f>Petals!B8</f>
        <v>Lupe</v>
      </c>
      <c r="F5" s="31" t="str">
        <f>Petals!C8</f>
        <v>Honest and fair</v>
      </c>
      <c r="G5" s="50" t="str">
        <f>IF(Petals!S8="A","A","")</f>
        <v/>
      </c>
      <c r="I5" s="295">
        <v>2</v>
      </c>
      <c r="J5" s="297" t="str">
        <f>Bridging!C8</f>
        <v>Tell younger girls about the Flower</v>
      </c>
      <c r="K5" s="50" t="str">
        <f>IF(Bridging!S8="A","A","")</f>
        <v/>
      </c>
    </row>
    <row r="6" spans="1:11">
      <c r="A6" s="67" t="s">
        <v>62</v>
      </c>
      <c r="B6" s="54"/>
      <c r="E6" s="31" t="str">
        <f>Petals!B9</f>
        <v>Sunny</v>
      </c>
      <c r="F6" s="31" t="str">
        <f>Petals!C9</f>
        <v>Friendly and helpful</v>
      </c>
      <c r="G6" s="50" t="str">
        <f>IF(Petals!S9="A","A","")</f>
        <v/>
      </c>
      <c r="I6" s="295">
        <v>3</v>
      </c>
      <c r="J6" s="297" t="str">
        <f>Bridging!C9</f>
        <v>Play a game together!</v>
      </c>
      <c r="K6" s="50" t="str">
        <f>IF(Bridging!S9="A","A","")</f>
        <v/>
      </c>
    </row>
    <row r="7" spans="1:11">
      <c r="A7" s="210" t="str">
        <f>'Journey Awards'!A6</f>
        <v>Welcome to the Daisy Flower Garden</v>
      </c>
      <c r="B7" s="48" t="str">
        <f>IF('Journey Awards'!S11="C","C",IF('Journey Awards'!S11="P","P",""))</f>
        <v/>
      </c>
      <c r="E7" s="31" t="str">
        <f>Petals!B10</f>
        <v>Zinni</v>
      </c>
      <c r="F7" s="31" t="str">
        <f>Petals!C10</f>
        <v>Considerate and caring</v>
      </c>
      <c r="G7" s="50" t="str">
        <f>IF(Petals!S10="A","A","")</f>
        <v/>
      </c>
      <c r="I7" s="294" t="str">
        <f>Bridging!B11</f>
        <v>Look Ahead</v>
      </c>
      <c r="J7" s="59"/>
      <c r="K7" s="34"/>
    </row>
    <row r="8" spans="1:11">
      <c r="A8" s="210" t="str">
        <f>'Journey Awards'!A14</f>
        <v>Between Earth and Sky</v>
      </c>
      <c r="B8" s="48" t="str">
        <f>IF('Journey Awards'!S19="C","C",IF('Journey Awards'!S19="P","P",""))</f>
        <v/>
      </c>
      <c r="E8" s="31" t="str">
        <f>Petals!B11</f>
        <v>Tula</v>
      </c>
      <c r="F8" s="31" t="str">
        <f>Petals!C11</f>
        <v>Courageous and strong</v>
      </c>
      <c r="G8" s="50" t="str">
        <f>IF(Petals!S11="A","A","")</f>
        <v/>
      </c>
      <c r="I8" s="295">
        <v>1</v>
      </c>
      <c r="J8" s="297" t="str">
        <f>Bridging!C12</f>
        <v>Say the Girl Scout Promise together.</v>
      </c>
      <c r="K8" s="50" t="str">
        <f>IF(Bridging!S12="A","A","")</f>
        <v/>
      </c>
    </row>
    <row r="9" spans="1:11">
      <c r="A9" s="210" t="str">
        <f>'Journey Awards'!A22</f>
        <v>5 Flowers, 4 Stories, 3 Cheers for Animals!</v>
      </c>
      <c r="B9" s="48" t="str">
        <f>IF('Journey Awards'!S27="C","C",IF('Journey Awards'!S27="P","P",""))</f>
        <v/>
      </c>
      <c r="E9" s="31" t="str">
        <f>Petals!B12</f>
        <v>Mari</v>
      </c>
      <c r="F9" s="31" t="str">
        <f>Petals!C12</f>
        <v>Responsible for what I say and do</v>
      </c>
      <c r="G9" s="50" t="str">
        <f>IF(Petals!S12="A","A","")</f>
        <v/>
      </c>
      <c r="I9" s="295">
        <v>2</v>
      </c>
      <c r="J9" s="297" t="str">
        <f>Bridging!C13</f>
        <v>Ask the Brownies to teach you</v>
      </c>
      <c r="K9" s="50" t="str">
        <f>IF(Bridging!S13="A","A","")</f>
        <v/>
      </c>
    </row>
    <row r="10" spans="1:11">
      <c r="A10" s="94" t="s">
        <v>61</v>
      </c>
      <c r="B10" s="48" t="str">
        <f>IF(Bridging!S18="C","C",IF(Bridging!S18="P","P",""))</f>
        <v/>
      </c>
      <c r="E10" s="31" t="str">
        <f>Petals!B13</f>
        <v>Gloria</v>
      </c>
      <c r="F10" s="31" t="str">
        <f>Petals!C13</f>
        <v>Respect for myself &amp; others</v>
      </c>
      <c r="G10" s="50" t="str">
        <f>IF(Petals!S13="A","A","")</f>
        <v/>
      </c>
      <c r="I10" s="295">
        <v>4</v>
      </c>
      <c r="J10" s="297" t="str">
        <f>Bridging!C14</f>
        <v>Ask the Brownies to show you</v>
      </c>
      <c r="K10" s="50" t="str">
        <f>IF(Bridging!S14="A","A","")</f>
        <v/>
      </c>
    </row>
    <row r="11" spans="1:11">
      <c r="A11" s="294"/>
      <c r="B11" s="103"/>
      <c r="E11" s="31" t="str">
        <f>Petals!B14</f>
        <v>Gerri</v>
      </c>
      <c r="F11" s="31" t="str">
        <f>Petals!C14</f>
        <v>Respect authority</v>
      </c>
      <c r="G11" s="50" t="str">
        <f>IF(Petals!S14="A","A","")</f>
        <v/>
      </c>
      <c r="I11" s="232" t="str">
        <f>Bridging!C16</f>
        <v>Plan a Ceremony</v>
      </c>
      <c r="J11" s="59"/>
      <c r="K11" s="50" t="str">
        <f>IF(Bridging!S16="A","A","")</f>
        <v/>
      </c>
    </row>
    <row r="12" spans="1:11">
      <c r="A12" s="61" t="s">
        <v>108</v>
      </c>
      <c r="E12" s="31" t="str">
        <f>Petals!B15</f>
        <v>Clover</v>
      </c>
      <c r="F12" s="31" t="str">
        <f>Petals!C15</f>
        <v>Use resources wisely</v>
      </c>
      <c r="G12" s="50" t="str">
        <f>IF(Petals!S15="A","A","")</f>
        <v/>
      </c>
    </row>
    <row r="13" spans="1:11">
      <c r="A13" s="31" t="str">
        <f>'Fun Patches'!C5</f>
        <v>&lt;List Patch Here&gt;</v>
      </c>
      <c r="B13" s="50" t="str">
        <f>IF('Fun Patches'!S5="A","C","")</f>
        <v/>
      </c>
      <c r="E13" s="31" t="str">
        <f>Petals!B16</f>
        <v>Rosie</v>
      </c>
      <c r="F13" s="31" t="str">
        <f>Petals!C16</f>
        <v>Make the world a better place</v>
      </c>
      <c r="G13" s="50" t="str">
        <f>IF(Petals!S16="A","A","")</f>
        <v/>
      </c>
      <c r="I13" s="372" t="s">
        <v>71</v>
      </c>
      <c r="J13" s="372"/>
      <c r="K13" s="372"/>
    </row>
    <row r="14" spans="1:11">
      <c r="A14" s="31" t="str">
        <f>'Fun Patches'!C6</f>
        <v>&lt;List Patch Here&gt;</v>
      </c>
      <c r="B14" s="50" t="str">
        <f>IF('Fun Patches'!S6="A","C","")</f>
        <v/>
      </c>
      <c r="E14" s="31" t="str">
        <f>Petals!B17</f>
        <v>Vi</v>
      </c>
      <c r="F14" s="31" t="str">
        <f>Petals!C17</f>
        <v>Be a sister to every Girl Scout</v>
      </c>
      <c r="G14" s="50" t="str">
        <f>IF(Petals!S17="A","A","")</f>
        <v/>
      </c>
      <c r="I14" s="372"/>
      <c r="J14" s="372"/>
      <c r="K14" s="372"/>
    </row>
    <row r="15" spans="1:11">
      <c r="A15" s="31" t="str">
        <f>'Fun Patches'!C7</f>
        <v>&lt;List Patch Here&gt;</v>
      </c>
      <c r="B15" s="50" t="str">
        <f>IF('Fun Patches'!S7="A","C","")</f>
        <v/>
      </c>
      <c r="E15" s="73"/>
      <c r="F15" s="73"/>
      <c r="G15" s="212"/>
      <c r="I15" s="295"/>
      <c r="J15" s="297" t="str">
        <f>'Age-Level'!C6</f>
        <v>Cookie Rally (Year 1)</v>
      </c>
      <c r="K15" s="50" t="str">
        <f>IF('Age-Level'!S6="A","C","")</f>
        <v/>
      </c>
    </row>
    <row r="16" spans="1:11">
      <c r="A16" s="31" t="str">
        <f>'Fun Patches'!C8</f>
        <v>&lt;List Patch Here&gt;</v>
      </c>
      <c r="B16" s="50" t="str">
        <f>IF('Fun Patches'!S8="A","C","")</f>
        <v/>
      </c>
      <c r="D16" s="372" t="s">
        <v>151</v>
      </c>
      <c r="E16" s="307"/>
      <c r="F16" s="307"/>
      <c r="G16" s="307"/>
      <c r="I16" s="295"/>
      <c r="J16" s="297" t="str">
        <f>'Age-Level'!C7</f>
        <v>Cookie Sales (Year 1)</v>
      </c>
      <c r="K16" s="50" t="str">
        <f>IF('Age-Level'!S7="A","C","")</f>
        <v/>
      </c>
    </row>
    <row r="17" spans="1:11">
      <c r="A17" s="31" t="str">
        <f>'Fun Patches'!C9</f>
        <v>&lt;List Patch Here&gt;</v>
      </c>
      <c r="B17" s="50" t="str">
        <f>IF('Fun Patches'!S9="A","C","")</f>
        <v/>
      </c>
      <c r="D17" s="307"/>
      <c r="E17" s="307"/>
      <c r="F17" s="307"/>
      <c r="G17" s="307"/>
      <c r="I17" s="51"/>
      <c r="J17" s="297" t="str">
        <f>'Age-Level'!C8</f>
        <v>Cookie Pin (Year 1)</v>
      </c>
      <c r="K17" s="50" t="str">
        <f>IF('Age-Level'!S8="A","C","")</f>
        <v/>
      </c>
    </row>
    <row r="18" spans="1:11">
      <c r="A18" s="31" t="str">
        <f>'Fun Patches'!C10</f>
        <v>&lt;List Patch Here&gt;</v>
      </c>
      <c r="B18" s="50" t="str">
        <f>IF('Fun Patches'!S10="A","C","")</f>
        <v/>
      </c>
      <c r="D18" s="376" t="str">
        <f>Petals!B22</f>
        <v>Finance</v>
      </c>
      <c r="E18" s="377"/>
      <c r="F18" s="204" t="str">
        <f>Petals!B20</f>
        <v>Money Counts</v>
      </c>
      <c r="G18" s="50" t="str">
        <f>IF(Petals!S23="C","A","")</f>
        <v/>
      </c>
      <c r="I18" s="51"/>
      <c r="J18" s="297" t="str">
        <f>'Age-Level'!C9</f>
        <v>Cookie Rally (Year 2)</v>
      </c>
      <c r="K18" s="50" t="str">
        <f>IF('Age-Level'!S9="A","C","")</f>
        <v/>
      </c>
    </row>
    <row r="19" spans="1:11">
      <c r="A19" s="31" t="str">
        <f>'Fun Patches'!C11</f>
        <v>&lt;List Patch Here&gt;</v>
      </c>
      <c r="B19" s="50" t="str">
        <f>IF('Fun Patches'!S11="A","C","")</f>
        <v/>
      </c>
      <c r="D19" s="376" t="str">
        <f>Petals!B27</f>
        <v>Finance</v>
      </c>
      <c r="E19" s="377"/>
      <c r="F19" s="204" t="str">
        <f>Petals!B25</f>
        <v>Making Choices</v>
      </c>
      <c r="G19" s="50" t="str">
        <f>IF(Petals!S28="C","A","")</f>
        <v/>
      </c>
      <c r="I19" s="51"/>
      <c r="J19" s="297" t="str">
        <f>'Age-Level'!C10</f>
        <v>Cookie Sales (Year 2)</v>
      </c>
      <c r="K19" s="50" t="str">
        <f>IF('Age-Level'!S10="A","C","")</f>
        <v/>
      </c>
    </row>
    <row r="20" spans="1:11">
      <c r="A20" s="31" t="str">
        <f>'Fun Patches'!C12</f>
        <v>&lt;List Patch Here&gt;</v>
      </c>
      <c r="B20" s="50" t="str">
        <f>IF('Fun Patches'!S12="A","C","")</f>
        <v/>
      </c>
      <c r="D20" s="376" t="str">
        <f>Petals!B32</f>
        <v>Cookie</v>
      </c>
      <c r="E20" s="377"/>
      <c r="F20" s="204" t="str">
        <f>Petals!B30</f>
        <v>Count It Up</v>
      </c>
      <c r="G20" s="50" t="str">
        <f>IF(Petals!S33="C","A","")</f>
        <v/>
      </c>
      <c r="I20" s="52"/>
      <c r="J20" s="297" t="str">
        <f>'Age-Level'!C11</f>
        <v>Cookie Pin (Year 2)</v>
      </c>
      <c r="K20" s="50" t="str">
        <f>IF('Age-Level'!S11="A","C","")</f>
        <v/>
      </c>
    </row>
    <row r="21" spans="1:11">
      <c r="A21" s="31" t="str">
        <f>'Fun Patches'!C13</f>
        <v>&lt;List Patch Here&gt;</v>
      </c>
      <c r="B21" s="50" t="str">
        <f>IF('Fun Patches'!S13="A","C","")</f>
        <v/>
      </c>
      <c r="D21" s="376" t="str">
        <f>Petals!B37</f>
        <v>Cookie</v>
      </c>
      <c r="E21" s="377"/>
      <c r="F21" s="204" t="str">
        <f>Petals!B35</f>
        <v>Talk It Up</v>
      </c>
      <c r="G21" s="50" t="str">
        <f>IF(Petals!S38="C","A","")</f>
        <v/>
      </c>
      <c r="I21" s="53"/>
      <c r="J21" s="297" t="str">
        <f>'Age-Level'!C13</f>
        <v>Fall Sales (Year 1)</v>
      </c>
      <c r="K21" s="50" t="str">
        <f>IF('Age-Level'!S13="A","C","")</f>
        <v/>
      </c>
    </row>
    <row r="22" spans="1:11">
      <c r="A22" s="31" t="str">
        <f>'Fun Patches'!C14</f>
        <v>&lt;List Patch Here&gt;</v>
      </c>
      <c r="B22" s="50" t="str">
        <f>IF('Fun Patches'!S14="A","C","")</f>
        <v/>
      </c>
      <c r="I22" s="26"/>
      <c r="J22" s="297" t="str">
        <f>'Age-Level'!C14</f>
        <v>Fall Sales (Year 2)</v>
      </c>
      <c r="K22" s="50" t="str">
        <f>IF('Age-Level'!S14="A","C","")</f>
        <v/>
      </c>
    </row>
    <row r="23" spans="1:11">
      <c r="A23" s="31" t="str">
        <f>'Fun Patches'!C15</f>
        <v>&lt;List Patch Here&gt;</v>
      </c>
      <c r="B23" s="50" t="str">
        <f>IF('Fun Patches'!S15="A","C","")</f>
        <v/>
      </c>
      <c r="D23" s="372" t="s">
        <v>62</v>
      </c>
      <c r="E23" s="372"/>
      <c r="F23" s="372"/>
      <c r="G23" s="372"/>
      <c r="J23" s="297" t="str">
        <f>'Age-Level'!C16</f>
        <v>Thinking Day (Year 1)</v>
      </c>
      <c r="K23" s="50" t="str">
        <f>IF('Age-Level'!S16="A","C","")</f>
        <v/>
      </c>
    </row>
    <row r="24" spans="1:11">
      <c r="A24" s="31" t="str">
        <f>'Fun Patches'!C16</f>
        <v>&lt;List Patch Here&gt;</v>
      </c>
      <c r="B24" s="50" t="str">
        <f>IF('Fun Patches'!S16="A","C","")</f>
        <v/>
      </c>
      <c r="D24" s="372"/>
      <c r="E24" s="372"/>
      <c r="F24" s="372"/>
      <c r="G24" s="372"/>
      <c r="J24" s="297" t="str">
        <f>'Age-Level'!C17</f>
        <v>Thinking Day (Year 2)</v>
      </c>
      <c r="K24" s="50" t="str">
        <f>IF('Age-Level'!S17="A","C","")</f>
        <v/>
      </c>
    </row>
    <row r="25" spans="1:11">
      <c r="A25" s="31" t="str">
        <f>'Fun Patches'!C17</f>
        <v>&lt;List Patch Here&gt;</v>
      </c>
      <c r="B25" s="50" t="str">
        <f>IF('Fun Patches'!S17="A","C","")</f>
        <v/>
      </c>
      <c r="D25" s="294" t="str">
        <f>'Journey Awards'!A6</f>
        <v>Welcome to the Daisy Flower Garden</v>
      </c>
      <c r="F25" s="57"/>
      <c r="G25" s="291"/>
      <c r="J25" s="297" t="str">
        <f>'Age-Level'!C19</f>
        <v>Investiture</v>
      </c>
      <c r="K25" s="50" t="str">
        <f>IF('Age-Level'!S19="A","C","")</f>
        <v/>
      </c>
    </row>
    <row r="26" spans="1:11">
      <c r="A26" s="31" t="str">
        <f>'Fun Patches'!C18</f>
        <v>&lt;List Patch Here&gt;</v>
      </c>
      <c r="B26" s="50" t="str">
        <f>IF('Fun Patches'!S18="A","C","")</f>
        <v/>
      </c>
      <c r="D26" s="295"/>
      <c r="E26" s="373" t="s">
        <v>66</v>
      </c>
      <c r="F26" s="374"/>
      <c r="G26" s="50" t="str">
        <f>IF('Journey Awards'!S8="A","A","")</f>
        <v/>
      </c>
      <c r="J26" s="297" t="str">
        <f>'Age-Level'!C20</f>
        <v>Rededication (1st year)</v>
      </c>
      <c r="K26" s="50" t="str">
        <f>IF('Age-Level'!S20="A","C","")</f>
        <v/>
      </c>
    </row>
    <row r="27" spans="1:11">
      <c r="A27" s="31" t="str">
        <f>'Fun Patches'!C19</f>
        <v>&lt;List Patch Here&gt;</v>
      </c>
      <c r="B27" s="50" t="str">
        <f>IF('Fun Patches'!S19="A","C","")</f>
        <v/>
      </c>
      <c r="D27" s="295"/>
      <c r="E27" s="373" t="s">
        <v>67</v>
      </c>
      <c r="F27" s="374"/>
      <c r="G27" s="50" t="str">
        <f>IF('Journey Awards'!S9="A","A","")</f>
        <v/>
      </c>
      <c r="J27" s="297" t="str">
        <f>'Age-Level'!B21</f>
        <v>My Promise, My Faith (Year 1)</v>
      </c>
      <c r="K27" s="50" t="str">
        <f>IF('Age-Level'!S27="C","C","")</f>
        <v/>
      </c>
    </row>
    <row r="28" spans="1:11">
      <c r="A28" s="31" t="str">
        <f>'Fun Patches'!C20</f>
        <v>&lt;List Patch Here&gt;</v>
      </c>
      <c r="B28" s="50" t="str">
        <f>IF('Fun Patches'!S20="A","C","")</f>
        <v/>
      </c>
      <c r="D28" s="295"/>
      <c r="E28" s="373" t="s">
        <v>68</v>
      </c>
      <c r="F28" s="374"/>
      <c r="G28" s="50" t="str">
        <f>IF('Journey Awards'!S10="A","A","")</f>
        <v/>
      </c>
      <c r="J28" s="297" t="str">
        <f>'Age-Level'!B28</f>
        <v>My Promise, My Faith (Year 2)</v>
      </c>
      <c r="K28" s="50" t="str">
        <f>IF('Age-Level'!S34="c","C","")</f>
        <v/>
      </c>
    </row>
    <row r="29" spans="1:11">
      <c r="A29" s="31" t="str">
        <f>'Fun Patches'!C21</f>
        <v>&lt;List Patch Here&gt;</v>
      </c>
      <c r="B29" s="50" t="str">
        <f>IF('Fun Patches'!S21="A","C","")</f>
        <v/>
      </c>
      <c r="D29" s="106" t="str">
        <f>'Journey Awards'!A14</f>
        <v>Between Earth and Sky</v>
      </c>
      <c r="F29" s="59"/>
      <c r="G29" s="34"/>
      <c r="J29" s="297" t="str">
        <f>'Age-Level'!C36</f>
        <v>Global Action Award</v>
      </c>
      <c r="K29" s="50" t="str">
        <f>IF('Age-Level'!S36="A","C","")</f>
        <v/>
      </c>
    </row>
    <row r="30" spans="1:11">
      <c r="A30" s="31" t="str">
        <f>'Fun Patches'!C22</f>
        <v>&lt;List Patch Here&gt;</v>
      </c>
      <c r="B30" s="50" t="str">
        <f>IF('Fun Patches'!S22="A","C","")</f>
        <v/>
      </c>
      <c r="D30" s="295"/>
      <c r="E30" s="373" t="str">
        <f>'Journey Awards'!C16</f>
        <v>The Blue Bucket Award</v>
      </c>
      <c r="F30" s="374"/>
      <c r="G30" s="50" t="str">
        <f>IF('Journey Awards'!S16="A","A","")</f>
        <v/>
      </c>
      <c r="J30" s="297" t="str">
        <f>'Age-Level'!C38</f>
        <v>Journey Summit Pin</v>
      </c>
      <c r="K30" s="50" t="str">
        <f>IF('Age-Level'!S38="C","C","")</f>
        <v/>
      </c>
    </row>
    <row r="31" spans="1:11">
      <c r="A31" s="31" t="str">
        <f>'Fun Patches'!C23</f>
        <v>&lt;List Patch Here&gt;</v>
      </c>
      <c r="B31" s="50" t="str">
        <f>IF('Fun Patches'!S23="A","C","")</f>
        <v/>
      </c>
      <c r="D31" s="295"/>
      <c r="E31" s="373" t="str">
        <f>'Journey Awards'!C17</f>
        <v>The Firefly Award</v>
      </c>
      <c r="F31" s="374"/>
      <c r="G31" s="50" t="str">
        <f>IF('Journey Awards'!S17="A","A","")</f>
        <v/>
      </c>
      <c r="J31" s="297" t="str">
        <f>'Age-Level'!B39</f>
        <v>Safety Award</v>
      </c>
      <c r="K31" s="50" t="str">
        <f>IF('Age-Level'!S43="C","C","")</f>
        <v/>
      </c>
    </row>
    <row r="32" spans="1:11">
      <c r="A32" s="31" t="str">
        <f>'Fun Patches'!C24</f>
        <v>&lt;List Patch Here&gt;</v>
      </c>
      <c r="B32" s="50" t="str">
        <f>IF('Fun Patches'!S24="A","C","")</f>
        <v/>
      </c>
      <c r="D32" s="295"/>
      <c r="E32" s="373" t="str">
        <f>'Journey Awards'!C18</f>
        <v>The Clover Award</v>
      </c>
      <c r="F32" s="374"/>
      <c r="G32" s="50" t="str">
        <f>IF('Journey Awards'!S18="A","A","")</f>
        <v/>
      </c>
    </row>
    <row r="33" spans="1:11">
      <c r="A33" s="31" t="str">
        <f>'Fun Patches'!C25</f>
        <v>&lt;List Patch Here&gt;</v>
      </c>
      <c r="B33" s="50" t="str">
        <f>IF('Fun Patches'!S25="A","C","")</f>
        <v/>
      </c>
      <c r="D33" s="106" t="str">
        <f>'Journey Awards'!A22</f>
        <v>5 Flowers, 4 Stories, 3 Cheers for Animals!</v>
      </c>
      <c r="F33" s="59"/>
      <c r="G33" s="34" t="str">
        <f>IF('Journey Awards'!S15="A","A","")</f>
        <v/>
      </c>
      <c r="J33" s="61" t="s">
        <v>110</v>
      </c>
    </row>
    <row r="34" spans="1:11">
      <c r="A34" s="31" t="str">
        <f>'Fun Patches'!C26</f>
        <v>&lt;List Patch Here&gt;</v>
      </c>
      <c r="B34" s="50" t="str">
        <f>IF('Fun Patches'!S26="A","C","")</f>
        <v/>
      </c>
      <c r="D34" s="295"/>
      <c r="E34" s="373" t="str">
        <f>'Journey Awards'!C24</f>
        <v>Birdbath Award</v>
      </c>
      <c r="F34" s="374"/>
      <c r="G34" s="50" t="str">
        <f>IF('Journey Awards'!S24="A","A","")</f>
        <v/>
      </c>
      <c r="J34" s="31" t="str">
        <f>'Fun Patches'!C35</f>
        <v>&lt;List Patch Here&gt;</v>
      </c>
      <c r="K34" s="50" t="str">
        <f>IF('Fun Patches'!S35="A","C","")</f>
        <v/>
      </c>
    </row>
    <row r="35" spans="1:11">
      <c r="A35" s="31" t="str">
        <f>'Fun Patches'!C27</f>
        <v>&lt;List Patch Here&gt;</v>
      </c>
      <c r="B35" s="50" t="str">
        <f>IF('Fun Patches'!S27="A","C","")</f>
        <v/>
      </c>
      <c r="D35" s="295"/>
      <c r="E35" s="373" t="str">
        <f>'Journey Awards'!C25</f>
        <v>Red Robin Award</v>
      </c>
      <c r="F35" s="374"/>
      <c r="G35" s="50" t="str">
        <f>IF('Journey Awards'!S25="A","A","")</f>
        <v/>
      </c>
      <c r="J35" s="31" t="str">
        <f>'Fun Patches'!C36</f>
        <v>&lt;List Patch Here&gt;</v>
      </c>
      <c r="K35" s="50" t="str">
        <f>IF('Fun Patches'!S36="A","C","")</f>
        <v/>
      </c>
    </row>
    <row r="36" spans="1:11">
      <c r="A36" s="296" t="str">
        <f>'Fun Patches'!C28</f>
        <v>&lt;List Patch Here&gt;</v>
      </c>
      <c r="B36" s="50" t="str">
        <f>IF('Fun Patches'!S28="A","C","")</f>
        <v/>
      </c>
      <c r="D36" s="295"/>
      <c r="E36" s="373" t="str">
        <f>'Journey Awards'!C26</f>
        <v>Tula Award</v>
      </c>
      <c r="F36" s="374"/>
      <c r="G36" s="50" t="str">
        <f>IF('Journey Awards'!S26="A","A","")</f>
        <v/>
      </c>
      <c r="J36" s="31" t="str">
        <f>'Fun Patches'!C37</f>
        <v>&lt;List Patch Here&gt;</v>
      </c>
      <c r="K36" s="50" t="str">
        <f>IF('Fun Patches'!S37="A","C","")</f>
        <v/>
      </c>
    </row>
    <row r="37" spans="1:11">
      <c r="A37" s="298" t="str">
        <f>'Fun Patches'!C29</f>
        <v>&lt;List Patch Here&gt;</v>
      </c>
      <c r="B37" s="50" t="str">
        <f>IF('Fun Patches'!S29="A","C","")</f>
        <v/>
      </c>
      <c r="J37" s="31" t="str">
        <f>'Fun Patches'!C38</f>
        <v>&lt;List Patch Here&gt;</v>
      </c>
      <c r="K37" s="50" t="str">
        <f>IF('Fun Patches'!S38="A","C","")</f>
        <v/>
      </c>
    </row>
    <row r="38" spans="1:11" ht="12.75" customHeight="1">
      <c r="A38" s="282"/>
      <c r="B38" s="212"/>
      <c r="C38" s="146"/>
      <c r="D38" s="371" t="s">
        <v>110</v>
      </c>
      <c r="E38" s="307"/>
      <c r="F38" s="307"/>
      <c r="J38" s="31" t="str">
        <f>'Fun Patches'!C39</f>
        <v>&lt;List Patch Here&gt;</v>
      </c>
      <c r="K38" s="50" t="str">
        <f>IF('Fun Patches'!S39="A","C","")</f>
        <v/>
      </c>
    </row>
    <row r="39" spans="1:11" ht="13.5" customHeight="1">
      <c r="A39" s="107"/>
      <c r="B39" s="146"/>
      <c r="C39" s="146"/>
      <c r="E39" s="378" t="str">
        <f>'Fun Patches'!C30</f>
        <v>&lt;List Patch Here&gt;</v>
      </c>
      <c r="F39" s="379"/>
      <c r="G39" s="50" t="str">
        <f>IF('Fun Patches'!S30="A","C","")</f>
        <v/>
      </c>
      <c r="J39" s="31" t="str">
        <f>'Fun Patches'!C40</f>
        <v>&lt;List Patch Here&gt;</v>
      </c>
      <c r="K39" s="50" t="str">
        <f>IF('Fun Patches'!S40="A","C","")</f>
        <v/>
      </c>
    </row>
    <row r="40" spans="1:11" ht="13.5" customHeight="1">
      <c r="A40" s="147" t="s">
        <v>125</v>
      </c>
      <c r="B40" s="145"/>
      <c r="C40" s="146"/>
      <c r="E40" s="378" t="str">
        <f>'Fun Patches'!C31</f>
        <v>&lt;List Patch Here&gt;</v>
      </c>
      <c r="F40" s="379"/>
      <c r="G40" s="50" t="str">
        <f>IF('Fun Patches'!S31="A","C","")</f>
        <v/>
      </c>
      <c r="J40" s="31" t="str">
        <f>'Fun Patches'!C41</f>
        <v>&lt;List Patch Here&gt;</v>
      </c>
      <c r="K40" s="50" t="str">
        <f>IF('Fun Patches'!S41="A","C","")</f>
        <v/>
      </c>
    </row>
    <row r="41" spans="1:11" ht="13.5" customHeight="1">
      <c r="A41" s="149" t="s">
        <v>126</v>
      </c>
      <c r="B41" s="143"/>
      <c r="C41" s="144"/>
      <c r="E41" s="378" t="str">
        <f>'Fun Patches'!C32</f>
        <v>&lt;List Patch Here&gt;</v>
      </c>
      <c r="F41" s="379"/>
      <c r="G41" s="50" t="str">
        <f>IF('Fun Patches'!S32="A","C","")</f>
        <v/>
      </c>
      <c r="J41" s="31" t="str">
        <f>'Fun Patches'!C42</f>
        <v>&lt;List Patch Here&gt;</v>
      </c>
      <c r="K41" s="50" t="str">
        <f>IF('Fun Patches'!S42="A","C","")</f>
        <v/>
      </c>
    </row>
    <row r="42" spans="1:11">
      <c r="A42" s="150" t="s">
        <v>128</v>
      </c>
      <c r="B42" s="144"/>
      <c r="C42" s="144"/>
      <c r="E42" s="378" t="str">
        <f>'Fun Patches'!C33</f>
        <v>&lt;List Patch Here&gt;</v>
      </c>
      <c r="F42" s="379"/>
      <c r="G42" s="50" t="str">
        <f>IF('Fun Patches'!S33="A","C","")</f>
        <v/>
      </c>
      <c r="J42" s="31" t="str">
        <f>'Fun Patches'!C43</f>
        <v>&lt;List Patch Here&gt;</v>
      </c>
      <c r="K42" s="50" t="str">
        <f>IF('Fun Patches'!S43="A","C","")</f>
        <v/>
      </c>
    </row>
    <row r="43" spans="1:11">
      <c r="A43" s="151" t="s">
        <v>127</v>
      </c>
      <c r="B43" s="144"/>
      <c r="C43" s="144"/>
      <c r="E43" s="378" t="str">
        <f>'Fun Patches'!C34</f>
        <v>&lt;List Patch Here&gt;</v>
      </c>
      <c r="F43" s="379"/>
      <c r="G43" s="50" t="str">
        <f>IF('Fun Patches'!S34="A","C","")</f>
        <v/>
      </c>
      <c r="J43" s="31" t="str">
        <f>'Fun Patches'!C44</f>
        <v>&lt;List Patch Here&gt;</v>
      </c>
      <c r="K43" s="50" t="str">
        <f>IF('Fun Patches'!S44="A","C","")</f>
        <v/>
      </c>
    </row>
    <row r="44" spans="1:11">
      <c r="A44" s="148"/>
    </row>
  </sheetData>
  <sheetProtection password="C45A" sheet="1" objects="1" scenarios="1" selectLockedCells="1" selectUnlockedCells="1"/>
  <mergeCells count="25">
    <mergeCell ref="E43:F43"/>
    <mergeCell ref="E36:F36"/>
    <mergeCell ref="D38:F38"/>
    <mergeCell ref="E39:F39"/>
    <mergeCell ref="E40:F40"/>
    <mergeCell ref="E41:F41"/>
    <mergeCell ref="E42:F42"/>
    <mergeCell ref="E28:F28"/>
    <mergeCell ref="E30:F30"/>
    <mergeCell ref="E31:F31"/>
    <mergeCell ref="E32:F32"/>
    <mergeCell ref="E34:F34"/>
    <mergeCell ref="E35:F35"/>
    <mergeCell ref="D19:E19"/>
    <mergeCell ref="D20:E20"/>
    <mergeCell ref="D21:E21"/>
    <mergeCell ref="D23:G24"/>
    <mergeCell ref="E26:F26"/>
    <mergeCell ref="E27:F27"/>
    <mergeCell ref="A1:B1"/>
    <mergeCell ref="D1:G1"/>
    <mergeCell ref="I1:K2"/>
    <mergeCell ref="I13:K14"/>
    <mergeCell ref="D16:G17"/>
    <mergeCell ref="D18:E18"/>
  </mergeCells>
  <pageMargins left="0.75" right="0.75" top="1" bottom="1" header="0.5" footer="0.5"/>
  <pageSetup scale="83" orientation="landscape" horizontalDpi="300" verticalDpi="300" r:id="rId1"/>
  <headerFooter alignWithMargins="0">
    <oddHeader>&amp;C&amp;"Arial,Bold"&amp;12DaisyTrax
&amp;10&amp;D</oddHeader>
  </headerFooter>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44"/>
  <sheetViews>
    <sheetView showGridLines="0" zoomScaleNormal="100" workbookViewId="0">
      <selection activeCell="A2" sqref="A2"/>
    </sheetView>
  </sheetViews>
  <sheetFormatPr defaultRowHeight="12.75"/>
  <cols>
    <col min="1" max="1" width="32.7109375" bestFit="1" customWidth="1"/>
    <col min="2" max="2" width="3.140625" customWidth="1"/>
    <col min="3" max="3" width="3.7109375" customWidth="1"/>
    <col min="4" max="4" width="4" bestFit="1" customWidth="1"/>
    <col min="5" max="5" width="8.85546875" bestFit="1" customWidth="1"/>
    <col min="6" max="6" width="29.42578125" bestFit="1" customWidth="1"/>
    <col min="7" max="7" width="3.140625" customWidth="1"/>
    <col min="8" max="8" width="3.7109375" customWidth="1"/>
    <col min="9" max="9" width="2.7109375" bestFit="1" customWidth="1"/>
    <col min="10" max="10" width="34.7109375" bestFit="1" customWidth="1"/>
    <col min="11" max="11" width="3.140625" customWidth="1"/>
  </cols>
  <sheetData>
    <row r="1" spans="1:11" ht="20.25">
      <c r="A1" s="375" t="str">
        <f ca="1">MID(CELL("filename",A1),FIND(IF(ISERROR(FIND("]",CELL("filename",A1))),"$","]"),CELL("filename",A1))+1,256)</f>
        <v>Daisy 17</v>
      </c>
      <c r="B1" s="375"/>
      <c r="D1" s="372" t="s">
        <v>44</v>
      </c>
      <c r="E1" s="372"/>
      <c r="F1" s="372"/>
      <c r="G1" s="372"/>
      <c r="I1" s="372" t="s">
        <v>65</v>
      </c>
      <c r="J1" s="372"/>
      <c r="K1" s="372"/>
    </row>
    <row r="2" spans="1:11">
      <c r="D2" s="61" t="s">
        <v>43</v>
      </c>
      <c r="I2" s="372"/>
      <c r="J2" s="372"/>
      <c r="K2" s="372"/>
    </row>
    <row r="3" spans="1:11">
      <c r="A3" s="61" t="s">
        <v>64</v>
      </c>
      <c r="E3" s="31" t="str">
        <f>Petals!B6</f>
        <v>Center</v>
      </c>
      <c r="F3" s="31" t="str">
        <f>Petals!C6</f>
        <v>Promise Center</v>
      </c>
      <c r="G3" s="50" t="str">
        <f>IF(Petals!T6="A","A","")</f>
        <v/>
      </c>
      <c r="I3" s="215" t="str">
        <f>Bridging!B6</f>
        <v>Pass It On</v>
      </c>
      <c r="J3" s="215"/>
      <c r="K3" s="215"/>
    </row>
    <row r="4" spans="1:11">
      <c r="A4" s="66" t="s">
        <v>44</v>
      </c>
      <c r="B4" s="48" t="str">
        <f>IF(Petals!T18="C","C",IF(Petals!T18="P","P",""))</f>
        <v/>
      </c>
      <c r="D4" s="61" t="s">
        <v>44</v>
      </c>
      <c r="G4" s="34"/>
      <c r="I4" s="295">
        <v>1</v>
      </c>
      <c r="J4" s="297" t="str">
        <f>Bridging!C7</f>
        <v>Teach younger girls the GS Promise</v>
      </c>
      <c r="K4" s="50" t="str">
        <f>IF(Bridging!T7="A","A","")</f>
        <v/>
      </c>
    </row>
    <row r="5" spans="1:11">
      <c r="A5" s="211" t="s">
        <v>151</v>
      </c>
      <c r="B5" s="213">
        <f>INT(COUNTIF(G18:G21,"A"))</f>
        <v>0</v>
      </c>
      <c r="E5" s="31" t="str">
        <f>Petals!B8</f>
        <v>Lupe</v>
      </c>
      <c r="F5" s="31" t="str">
        <f>Petals!C8</f>
        <v>Honest and fair</v>
      </c>
      <c r="G5" s="50" t="str">
        <f>IF(Petals!T8="A","A","")</f>
        <v/>
      </c>
      <c r="I5" s="295">
        <v>2</v>
      </c>
      <c r="J5" s="297" t="str">
        <f>Bridging!C8</f>
        <v>Tell younger girls about the Flower</v>
      </c>
      <c r="K5" s="50" t="str">
        <f>IF(Bridging!T8="A","A","")</f>
        <v/>
      </c>
    </row>
    <row r="6" spans="1:11">
      <c r="A6" s="67" t="s">
        <v>62</v>
      </c>
      <c r="B6" s="54"/>
      <c r="E6" s="31" t="str">
        <f>Petals!B9</f>
        <v>Sunny</v>
      </c>
      <c r="F6" s="31" t="str">
        <f>Petals!C9</f>
        <v>Friendly and helpful</v>
      </c>
      <c r="G6" s="50" t="str">
        <f>IF(Petals!T9="A","A","")</f>
        <v/>
      </c>
      <c r="I6" s="295">
        <v>3</v>
      </c>
      <c r="J6" s="297" t="str">
        <f>Bridging!C9</f>
        <v>Play a game together!</v>
      </c>
      <c r="K6" s="50" t="str">
        <f>IF(Bridging!T9="A","A","")</f>
        <v/>
      </c>
    </row>
    <row r="7" spans="1:11">
      <c r="A7" s="210" t="str">
        <f>'Journey Awards'!A6</f>
        <v>Welcome to the Daisy Flower Garden</v>
      </c>
      <c r="B7" s="48" t="str">
        <f>IF('Journey Awards'!T11="C","C",IF('Journey Awards'!T11="P","P",""))</f>
        <v/>
      </c>
      <c r="E7" s="31" t="str">
        <f>Petals!B10</f>
        <v>Zinni</v>
      </c>
      <c r="F7" s="31" t="str">
        <f>Petals!C10</f>
        <v>Considerate and caring</v>
      </c>
      <c r="G7" s="50" t="str">
        <f>IF(Petals!T10="A","A","")</f>
        <v/>
      </c>
      <c r="I7" s="294" t="str">
        <f>Bridging!B11</f>
        <v>Look Ahead</v>
      </c>
      <c r="J7" s="59"/>
      <c r="K7" s="34"/>
    </row>
    <row r="8" spans="1:11">
      <c r="A8" s="210" t="str">
        <f>'Journey Awards'!A14</f>
        <v>Between Earth and Sky</v>
      </c>
      <c r="B8" s="48" t="str">
        <f>IF('Journey Awards'!T19="C","C",IF('Journey Awards'!T19="P","P",""))</f>
        <v/>
      </c>
      <c r="E8" s="31" t="str">
        <f>Petals!B11</f>
        <v>Tula</v>
      </c>
      <c r="F8" s="31" t="str">
        <f>Petals!C11</f>
        <v>Courageous and strong</v>
      </c>
      <c r="G8" s="50" t="str">
        <f>IF(Petals!T11="A","A","")</f>
        <v/>
      </c>
      <c r="I8" s="295">
        <v>1</v>
      </c>
      <c r="J8" s="297" t="str">
        <f>Bridging!C12</f>
        <v>Say the Girl Scout Promise together.</v>
      </c>
      <c r="K8" s="50" t="str">
        <f>IF(Bridging!T12="A","A","")</f>
        <v/>
      </c>
    </row>
    <row r="9" spans="1:11">
      <c r="A9" s="210" t="str">
        <f>'Journey Awards'!A22</f>
        <v>5 Flowers, 4 Stories, 3 Cheers for Animals!</v>
      </c>
      <c r="B9" s="48" t="str">
        <f>IF('Journey Awards'!T27="C","C",IF('Journey Awards'!T27="P","P",""))</f>
        <v/>
      </c>
      <c r="E9" s="31" t="str">
        <f>Petals!B12</f>
        <v>Mari</v>
      </c>
      <c r="F9" s="31" t="str">
        <f>Petals!C12</f>
        <v>Responsible for what I say and do</v>
      </c>
      <c r="G9" s="50" t="str">
        <f>IF(Petals!T12="A","A","")</f>
        <v/>
      </c>
      <c r="I9" s="295">
        <v>2</v>
      </c>
      <c r="J9" s="297" t="str">
        <f>Bridging!C13</f>
        <v>Ask the Brownies to teach you</v>
      </c>
      <c r="K9" s="50" t="str">
        <f>IF(Bridging!T13="A","A","")</f>
        <v/>
      </c>
    </row>
    <row r="10" spans="1:11">
      <c r="A10" s="94" t="s">
        <v>61</v>
      </c>
      <c r="B10" s="48" t="str">
        <f>IF(Bridging!T18="C","C",IF(Bridging!T18="P","P",""))</f>
        <v/>
      </c>
      <c r="E10" s="31" t="str">
        <f>Petals!B13</f>
        <v>Gloria</v>
      </c>
      <c r="F10" s="31" t="str">
        <f>Petals!C13</f>
        <v>Respect for myself &amp; others</v>
      </c>
      <c r="G10" s="50" t="str">
        <f>IF(Petals!T13="A","A","")</f>
        <v/>
      </c>
      <c r="I10" s="295">
        <v>4</v>
      </c>
      <c r="J10" s="297" t="str">
        <f>Bridging!C14</f>
        <v>Ask the Brownies to show you</v>
      </c>
      <c r="K10" s="50" t="str">
        <f>IF(Bridging!T14="A","A","")</f>
        <v/>
      </c>
    </row>
    <row r="11" spans="1:11">
      <c r="A11" s="294"/>
      <c r="B11" s="103"/>
      <c r="E11" s="31" t="str">
        <f>Petals!B14</f>
        <v>Gerri</v>
      </c>
      <c r="F11" s="31" t="str">
        <f>Petals!C14</f>
        <v>Respect authority</v>
      </c>
      <c r="G11" s="50" t="str">
        <f>IF(Petals!T14="A","A","")</f>
        <v/>
      </c>
      <c r="I11" s="232" t="str">
        <f>Bridging!C16</f>
        <v>Plan a Ceremony</v>
      </c>
      <c r="J11" s="59"/>
      <c r="K11" s="50" t="str">
        <f>IF(Bridging!T16="A","A","")</f>
        <v/>
      </c>
    </row>
    <row r="12" spans="1:11">
      <c r="A12" s="61" t="s">
        <v>108</v>
      </c>
      <c r="E12" s="31" t="str">
        <f>Petals!B15</f>
        <v>Clover</v>
      </c>
      <c r="F12" s="31" t="str">
        <f>Petals!C15</f>
        <v>Use resources wisely</v>
      </c>
      <c r="G12" s="50" t="str">
        <f>IF(Petals!T15="A","A","")</f>
        <v/>
      </c>
    </row>
    <row r="13" spans="1:11">
      <c r="A13" s="31" t="str">
        <f>'Fun Patches'!C5</f>
        <v>&lt;List Patch Here&gt;</v>
      </c>
      <c r="B13" s="50" t="str">
        <f>IF('Fun Patches'!T5="A","C","")</f>
        <v/>
      </c>
      <c r="E13" s="31" t="str">
        <f>Petals!B16</f>
        <v>Rosie</v>
      </c>
      <c r="F13" s="31" t="str">
        <f>Petals!C16</f>
        <v>Make the world a better place</v>
      </c>
      <c r="G13" s="50" t="str">
        <f>IF(Petals!T16="A","A","")</f>
        <v/>
      </c>
      <c r="I13" s="372" t="s">
        <v>71</v>
      </c>
      <c r="J13" s="372"/>
      <c r="K13" s="372"/>
    </row>
    <row r="14" spans="1:11">
      <c r="A14" s="31" t="str">
        <f>'Fun Patches'!C6</f>
        <v>&lt;List Patch Here&gt;</v>
      </c>
      <c r="B14" s="50" t="str">
        <f>IF('Fun Patches'!T6="A","C","")</f>
        <v/>
      </c>
      <c r="E14" s="31" t="str">
        <f>Petals!B17</f>
        <v>Vi</v>
      </c>
      <c r="F14" s="31" t="str">
        <f>Petals!C17</f>
        <v>Be a sister to every Girl Scout</v>
      </c>
      <c r="G14" s="50" t="str">
        <f>IF(Petals!T17="A","A","")</f>
        <v/>
      </c>
      <c r="I14" s="372"/>
      <c r="J14" s="372"/>
      <c r="K14" s="372"/>
    </row>
    <row r="15" spans="1:11">
      <c r="A15" s="31" t="str">
        <f>'Fun Patches'!C7</f>
        <v>&lt;List Patch Here&gt;</v>
      </c>
      <c r="B15" s="50" t="str">
        <f>IF('Fun Patches'!T7="A","C","")</f>
        <v/>
      </c>
      <c r="E15" s="73"/>
      <c r="F15" s="73"/>
      <c r="G15" s="212"/>
      <c r="I15" s="295"/>
      <c r="J15" s="297" t="str">
        <f>'Age-Level'!C6</f>
        <v>Cookie Rally (Year 1)</v>
      </c>
      <c r="K15" s="50" t="str">
        <f>IF('Age-Level'!T6="A","C","")</f>
        <v/>
      </c>
    </row>
    <row r="16" spans="1:11">
      <c r="A16" s="31" t="str">
        <f>'Fun Patches'!C8</f>
        <v>&lt;List Patch Here&gt;</v>
      </c>
      <c r="B16" s="50" t="str">
        <f>IF('Fun Patches'!T8="A","C","")</f>
        <v/>
      </c>
      <c r="D16" s="372" t="s">
        <v>151</v>
      </c>
      <c r="E16" s="307"/>
      <c r="F16" s="307"/>
      <c r="G16" s="307"/>
      <c r="I16" s="295"/>
      <c r="J16" s="297" t="str">
        <f>'Age-Level'!C7</f>
        <v>Cookie Sales (Year 1)</v>
      </c>
      <c r="K16" s="50" t="str">
        <f>IF('Age-Level'!T7="A","C","")</f>
        <v/>
      </c>
    </row>
    <row r="17" spans="1:11">
      <c r="A17" s="31" t="str">
        <f>'Fun Patches'!C9</f>
        <v>&lt;List Patch Here&gt;</v>
      </c>
      <c r="B17" s="50" t="str">
        <f>IF('Fun Patches'!T9="A","C","")</f>
        <v/>
      </c>
      <c r="D17" s="307"/>
      <c r="E17" s="307"/>
      <c r="F17" s="307"/>
      <c r="G17" s="307"/>
      <c r="I17" s="51"/>
      <c r="J17" s="297" t="str">
        <f>'Age-Level'!C8</f>
        <v>Cookie Pin (Year 1)</v>
      </c>
      <c r="K17" s="50" t="str">
        <f>IF('Age-Level'!T8="A","C","")</f>
        <v/>
      </c>
    </row>
    <row r="18" spans="1:11">
      <c r="A18" s="31" t="str">
        <f>'Fun Patches'!C10</f>
        <v>&lt;List Patch Here&gt;</v>
      </c>
      <c r="B18" s="50" t="str">
        <f>IF('Fun Patches'!T10="A","C","")</f>
        <v/>
      </c>
      <c r="D18" s="376" t="str">
        <f>Petals!B22</f>
        <v>Finance</v>
      </c>
      <c r="E18" s="377"/>
      <c r="F18" s="204" t="str">
        <f>Petals!B20</f>
        <v>Money Counts</v>
      </c>
      <c r="G18" s="50" t="str">
        <f>IF(Petals!T23="C","A","")</f>
        <v/>
      </c>
      <c r="I18" s="51"/>
      <c r="J18" s="297" t="str">
        <f>'Age-Level'!C9</f>
        <v>Cookie Rally (Year 2)</v>
      </c>
      <c r="K18" s="50" t="str">
        <f>IF('Age-Level'!T9="A","C","")</f>
        <v/>
      </c>
    </row>
    <row r="19" spans="1:11">
      <c r="A19" s="31" t="str">
        <f>'Fun Patches'!C11</f>
        <v>&lt;List Patch Here&gt;</v>
      </c>
      <c r="B19" s="50" t="str">
        <f>IF('Fun Patches'!T11="A","C","")</f>
        <v/>
      </c>
      <c r="D19" s="376" t="str">
        <f>Petals!B27</f>
        <v>Finance</v>
      </c>
      <c r="E19" s="377"/>
      <c r="F19" s="204" t="str">
        <f>Petals!B25</f>
        <v>Making Choices</v>
      </c>
      <c r="G19" s="50" t="str">
        <f>IF(Petals!T28="C","A","")</f>
        <v/>
      </c>
      <c r="I19" s="51"/>
      <c r="J19" s="297" t="str">
        <f>'Age-Level'!C10</f>
        <v>Cookie Sales (Year 2)</v>
      </c>
      <c r="K19" s="50" t="str">
        <f>IF('Age-Level'!T10="A","C","")</f>
        <v/>
      </c>
    </row>
    <row r="20" spans="1:11">
      <c r="A20" s="31" t="str">
        <f>'Fun Patches'!C12</f>
        <v>&lt;List Patch Here&gt;</v>
      </c>
      <c r="B20" s="50" t="str">
        <f>IF('Fun Patches'!T12="A","C","")</f>
        <v/>
      </c>
      <c r="D20" s="376" t="str">
        <f>Petals!B32</f>
        <v>Cookie</v>
      </c>
      <c r="E20" s="377"/>
      <c r="F20" s="204" t="str">
        <f>Petals!B30</f>
        <v>Count It Up</v>
      </c>
      <c r="G20" s="50" t="str">
        <f>IF(Petals!T33="C","A","")</f>
        <v/>
      </c>
      <c r="I20" s="52"/>
      <c r="J20" s="297" t="str">
        <f>'Age-Level'!C11</f>
        <v>Cookie Pin (Year 2)</v>
      </c>
      <c r="K20" s="50" t="str">
        <f>IF('Age-Level'!T11="A","C","")</f>
        <v/>
      </c>
    </row>
    <row r="21" spans="1:11">
      <c r="A21" s="31" t="str">
        <f>'Fun Patches'!C13</f>
        <v>&lt;List Patch Here&gt;</v>
      </c>
      <c r="B21" s="50" t="str">
        <f>IF('Fun Patches'!T13="A","C","")</f>
        <v/>
      </c>
      <c r="D21" s="376" t="str">
        <f>Petals!B37</f>
        <v>Cookie</v>
      </c>
      <c r="E21" s="377"/>
      <c r="F21" s="204" t="str">
        <f>Petals!B35</f>
        <v>Talk It Up</v>
      </c>
      <c r="G21" s="50" t="str">
        <f>IF(Petals!T38="C","A","")</f>
        <v/>
      </c>
      <c r="I21" s="53"/>
      <c r="J21" s="297" t="str">
        <f>'Age-Level'!C13</f>
        <v>Fall Sales (Year 1)</v>
      </c>
      <c r="K21" s="50" t="str">
        <f>IF('Age-Level'!T13="A","C","")</f>
        <v/>
      </c>
    </row>
    <row r="22" spans="1:11">
      <c r="A22" s="31" t="str">
        <f>'Fun Patches'!C14</f>
        <v>&lt;List Patch Here&gt;</v>
      </c>
      <c r="B22" s="50" t="str">
        <f>IF('Fun Patches'!T14="A","C","")</f>
        <v/>
      </c>
      <c r="I22" s="26"/>
      <c r="J22" s="297" t="str">
        <f>'Age-Level'!C14</f>
        <v>Fall Sales (Year 2)</v>
      </c>
      <c r="K22" s="50" t="str">
        <f>IF('Age-Level'!T14="A","C","")</f>
        <v/>
      </c>
    </row>
    <row r="23" spans="1:11">
      <c r="A23" s="31" t="str">
        <f>'Fun Patches'!C15</f>
        <v>&lt;List Patch Here&gt;</v>
      </c>
      <c r="B23" s="50" t="str">
        <f>IF('Fun Patches'!T15="A","C","")</f>
        <v/>
      </c>
      <c r="D23" s="372" t="s">
        <v>62</v>
      </c>
      <c r="E23" s="372"/>
      <c r="F23" s="372"/>
      <c r="G23" s="372"/>
      <c r="J23" s="297" t="str">
        <f>'Age-Level'!C16</f>
        <v>Thinking Day (Year 1)</v>
      </c>
      <c r="K23" s="50" t="str">
        <f>IF('Age-Level'!T16="A","C","")</f>
        <v/>
      </c>
    </row>
    <row r="24" spans="1:11">
      <c r="A24" s="31" t="str">
        <f>'Fun Patches'!C16</f>
        <v>&lt;List Patch Here&gt;</v>
      </c>
      <c r="B24" s="50" t="str">
        <f>IF('Fun Patches'!T16="A","C","")</f>
        <v/>
      </c>
      <c r="D24" s="372"/>
      <c r="E24" s="372"/>
      <c r="F24" s="372"/>
      <c r="G24" s="372"/>
      <c r="J24" s="297" t="str">
        <f>'Age-Level'!C17</f>
        <v>Thinking Day (Year 2)</v>
      </c>
      <c r="K24" s="50" t="str">
        <f>IF('Age-Level'!T17="A","C","")</f>
        <v/>
      </c>
    </row>
    <row r="25" spans="1:11">
      <c r="A25" s="31" t="str">
        <f>'Fun Patches'!C17</f>
        <v>&lt;List Patch Here&gt;</v>
      </c>
      <c r="B25" s="50" t="str">
        <f>IF('Fun Patches'!T17="A","C","")</f>
        <v/>
      </c>
      <c r="D25" s="294" t="str">
        <f>'Journey Awards'!A6</f>
        <v>Welcome to the Daisy Flower Garden</v>
      </c>
      <c r="F25" s="57"/>
      <c r="G25" s="291"/>
      <c r="J25" s="297" t="str">
        <f>'Age-Level'!C19</f>
        <v>Investiture</v>
      </c>
      <c r="K25" s="50" t="str">
        <f>IF('Age-Level'!T19="A","C","")</f>
        <v/>
      </c>
    </row>
    <row r="26" spans="1:11">
      <c r="A26" s="31" t="str">
        <f>'Fun Patches'!C18</f>
        <v>&lt;List Patch Here&gt;</v>
      </c>
      <c r="B26" s="50" t="str">
        <f>IF('Fun Patches'!T18="A","C","")</f>
        <v/>
      </c>
      <c r="D26" s="295"/>
      <c r="E26" s="373" t="s">
        <v>66</v>
      </c>
      <c r="F26" s="374"/>
      <c r="G26" s="50" t="str">
        <f>IF('Journey Awards'!T8="A","A","")</f>
        <v/>
      </c>
      <c r="J26" s="297" t="str">
        <f>'Age-Level'!C20</f>
        <v>Rededication (1st year)</v>
      </c>
      <c r="K26" s="50" t="str">
        <f>IF('Age-Level'!T20="A","C","")</f>
        <v/>
      </c>
    </row>
    <row r="27" spans="1:11">
      <c r="A27" s="31" t="str">
        <f>'Fun Patches'!C19</f>
        <v>&lt;List Patch Here&gt;</v>
      </c>
      <c r="B27" s="50" t="str">
        <f>IF('Fun Patches'!T19="A","C","")</f>
        <v/>
      </c>
      <c r="D27" s="295"/>
      <c r="E27" s="373" t="s">
        <v>67</v>
      </c>
      <c r="F27" s="374"/>
      <c r="G27" s="50" t="str">
        <f>IF('Journey Awards'!T9="A","A","")</f>
        <v/>
      </c>
      <c r="J27" s="297" t="str">
        <f>'Age-Level'!B21</f>
        <v>My Promise, My Faith (Year 1)</v>
      </c>
      <c r="K27" s="50" t="str">
        <f>IF('Age-Level'!T27="C","C","")</f>
        <v/>
      </c>
    </row>
    <row r="28" spans="1:11">
      <c r="A28" s="31" t="str">
        <f>'Fun Patches'!C20</f>
        <v>&lt;List Patch Here&gt;</v>
      </c>
      <c r="B28" s="50" t="str">
        <f>IF('Fun Patches'!T20="A","C","")</f>
        <v/>
      </c>
      <c r="D28" s="295"/>
      <c r="E28" s="373" t="s">
        <v>68</v>
      </c>
      <c r="F28" s="374"/>
      <c r="G28" s="50" t="str">
        <f>IF('Journey Awards'!T10="A","A","")</f>
        <v/>
      </c>
      <c r="J28" s="297" t="str">
        <f>'Age-Level'!B28</f>
        <v>My Promise, My Faith (Year 2)</v>
      </c>
      <c r="K28" s="50" t="str">
        <f>IF('Age-Level'!T34="C","C","")</f>
        <v/>
      </c>
    </row>
    <row r="29" spans="1:11">
      <c r="A29" s="31" t="str">
        <f>'Fun Patches'!C21</f>
        <v>&lt;List Patch Here&gt;</v>
      </c>
      <c r="B29" s="50" t="str">
        <f>IF('Fun Patches'!T21="A","C","")</f>
        <v/>
      </c>
      <c r="D29" s="106" t="str">
        <f>'Journey Awards'!A14</f>
        <v>Between Earth and Sky</v>
      </c>
      <c r="F29" s="59"/>
      <c r="G29" s="34"/>
      <c r="J29" s="297" t="str">
        <f>'Age-Level'!C36</f>
        <v>Global Action Award</v>
      </c>
      <c r="K29" s="50" t="str">
        <f>IF('Age-Level'!T36="A","C","")</f>
        <v/>
      </c>
    </row>
    <row r="30" spans="1:11">
      <c r="A30" s="31" t="str">
        <f>'Fun Patches'!C22</f>
        <v>&lt;List Patch Here&gt;</v>
      </c>
      <c r="B30" s="50" t="str">
        <f>IF('Fun Patches'!T22="A","C","")</f>
        <v/>
      </c>
      <c r="D30" s="295"/>
      <c r="E30" s="373" t="str">
        <f>'Journey Awards'!C16</f>
        <v>The Blue Bucket Award</v>
      </c>
      <c r="F30" s="374"/>
      <c r="G30" s="50" t="str">
        <f>IF('Journey Awards'!T16="A","A","")</f>
        <v/>
      </c>
      <c r="J30" s="297" t="str">
        <f>'Age-Level'!C38</f>
        <v>Journey Summit Pin</v>
      </c>
      <c r="K30" s="50" t="str">
        <f>IF('Age-Level'!T38="C","C","")</f>
        <v/>
      </c>
    </row>
    <row r="31" spans="1:11">
      <c r="A31" s="31" t="str">
        <f>'Fun Patches'!C23</f>
        <v>&lt;List Patch Here&gt;</v>
      </c>
      <c r="B31" s="50" t="str">
        <f>IF('Fun Patches'!T23="A","C","")</f>
        <v/>
      </c>
      <c r="D31" s="295"/>
      <c r="E31" s="373" t="str">
        <f>'Journey Awards'!C17</f>
        <v>The Firefly Award</v>
      </c>
      <c r="F31" s="374"/>
      <c r="G31" s="50" t="str">
        <f>IF('Journey Awards'!T17="A","A","")</f>
        <v/>
      </c>
      <c r="J31" s="297" t="str">
        <f>'Age-Level'!B39</f>
        <v>Safety Award</v>
      </c>
      <c r="K31" s="50" t="str">
        <f>IF('Age-Level'!T43="C","C","")</f>
        <v/>
      </c>
    </row>
    <row r="32" spans="1:11">
      <c r="A32" s="31" t="str">
        <f>'Fun Patches'!C24</f>
        <v>&lt;List Patch Here&gt;</v>
      </c>
      <c r="B32" s="50" t="str">
        <f>IF('Fun Patches'!T24="A","C","")</f>
        <v/>
      </c>
      <c r="D32" s="295"/>
      <c r="E32" s="373" t="str">
        <f>'Journey Awards'!C18</f>
        <v>The Clover Award</v>
      </c>
      <c r="F32" s="374"/>
      <c r="G32" s="50" t="str">
        <f>IF('Journey Awards'!T18="A","A","")</f>
        <v/>
      </c>
    </row>
    <row r="33" spans="1:11">
      <c r="A33" s="31" t="str">
        <f>'Fun Patches'!C25</f>
        <v>&lt;List Patch Here&gt;</v>
      </c>
      <c r="B33" s="50" t="str">
        <f>IF('Fun Patches'!T25="A","C","")</f>
        <v/>
      </c>
      <c r="D33" s="106" t="str">
        <f>'Journey Awards'!A22</f>
        <v>5 Flowers, 4 Stories, 3 Cheers for Animals!</v>
      </c>
      <c r="F33" s="59"/>
      <c r="G33" s="34" t="str">
        <f>IF('Journey Awards'!T15="A","A","")</f>
        <v/>
      </c>
      <c r="J33" s="61" t="s">
        <v>110</v>
      </c>
    </row>
    <row r="34" spans="1:11">
      <c r="A34" s="31" t="str">
        <f>'Fun Patches'!C26</f>
        <v>&lt;List Patch Here&gt;</v>
      </c>
      <c r="B34" s="50" t="str">
        <f>IF('Fun Patches'!T26="A","C","")</f>
        <v/>
      </c>
      <c r="D34" s="295"/>
      <c r="E34" s="373" t="str">
        <f>'Journey Awards'!C24</f>
        <v>Birdbath Award</v>
      </c>
      <c r="F34" s="374"/>
      <c r="G34" s="50" t="str">
        <f>IF('Journey Awards'!T24="A","A","")</f>
        <v/>
      </c>
      <c r="J34" s="31" t="str">
        <f>'Fun Patches'!C35</f>
        <v>&lt;List Patch Here&gt;</v>
      </c>
      <c r="K34" s="50" t="str">
        <f>IF('Fun Patches'!T35="A","C","")</f>
        <v/>
      </c>
    </row>
    <row r="35" spans="1:11">
      <c r="A35" s="31" t="str">
        <f>'Fun Patches'!C27</f>
        <v>&lt;List Patch Here&gt;</v>
      </c>
      <c r="B35" s="50" t="str">
        <f>IF('Fun Patches'!T27="A","C","")</f>
        <v/>
      </c>
      <c r="D35" s="295"/>
      <c r="E35" s="373" t="str">
        <f>'Journey Awards'!C25</f>
        <v>Red Robin Award</v>
      </c>
      <c r="F35" s="374"/>
      <c r="G35" s="50" t="str">
        <f>IF('Journey Awards'!T25="A","A","")</f>
        <v/>
      </c>
      <c r="J35" s="31" t="str">
        <f>'Fun Patches'!C36</f>
        <v>&lt;List Patch Here&gt;</v>
      </c>
      <c r="K35" s="50" t="str">
        <f>IF('Fun Patches'!T36="A","C","")</f>
        <v/>
      </c>
    </row>
    <row r="36" spans="1:11">
      <c r="A36" s="296" t="str">
        <f>'Fun Patches'!C28</f>
        <v>&lt;List Patch Here&gt;</v>
      </c>
      <c r="B36" s="50" t="str">
        <f>IF('Fun Patches'!T28="A","C","")</f>
        <v/>
      </c>
      <c r="D36" s="295"/>
      <c r="E36" s="373" t="str">
        <f>'Journey Awards'!C26</f>
        <v>Tula Award</v>
      </c>
      <c r="F36" s="374"/>
      <c r="G36" s="50" t="str">
        <f>IF('Journey Awards'!T26="A","A","")</f>
        <v/>
      </c>
      <c r="J36" s="31" t="str">
        <f>'Fun Patches'!C37</f>
        <v>&lt;List Patch Here&gt;</v>
      </c>
      <c r="K36" s="50" t="str">
        <f>IF('Fun Patches'!T37="A","C","")</f>
        <v/>
      </c>
    </row>
    <row r="37" spans="1:11">
      <c r="A37" s="298" t="str">
        <f>'Fun Patches'!C29</f>
        <v>&lt;List Patch Here&gt;</v>
      </c>
      <c r="B37" s="50" t="str">
        <f>IF('Fun Patches'!T29="A","C","")</f>
        <v/>
      </c>
      <c r="J37" s="31" t="str">
        <f>'Fun Patches'!C38</f>
        <v>&lt;List Patch Here&gt;</v>
      </c>
      <c r="K37" s="50" t="str">
        <f>IF('Fun Patches'!T38="A","C","")</f>
        <v/>
      </c>
    </row>
    <row r="38" spans="1:11" ht="12.75" customHeight="1">
      <c r="A38" s="282"/>
      <c r="B38" s="212"/>
      <c r="C38" s="146"/>
      <c r="D38" s="371" t="s">
        <v>110</v>
      </c>
      <c r="E38" s="307"/>
      <c r="F38" s="307"/>
      <c r="J38" s="31" t="str">
        <f>'Fun Patches'!C39</f>
        <v>&lt;List Patch Here&gt;</v>
      </c>
      <c r="K38" s="50" t="str">
        <f>IF('Fun Patches'!T39="A","C","")</f>
        <v/>
      </c>
    </row>
    <row r="39" spans="1:11" ht="13.5" customHeight="1">
      <c r="A39" s="107"/>
      <c r="B39" s="146"/>
      <c r="C39" s="146"/>
      <c r="E39" s="378" t="str">
        <f>'Fun Patches'!C30</f>
        <v>&lt;List Patch Here&gt;</v>
      </c>
      <c r="F39" s="379"/>
      <c r="G39" s="50" t="str">
        <f>IF('Fun Patches'!T30="A","C","")</f>
        <v/>
      </c>
      <c r="J39" s="31" t="str">
        <f>'Fun Patches'!C40</f>
        <v>&lt;List Patch Here&gt;</v>
      </c>
      <c r="K39" s="50" t="str">
        <f>IF('Fun Patches'!T40="A","C","")</f>
        <v/>
      </c>
    </row>
    <row r="40" spans="1:11" ht="13.5" customHeight="1">
      <c r="A40" s="147" t="s">
        <v>125</v>
      </c>
      <c r="B40" s="145"/>
      <c r="C40" s="146"/>
      <c r="E40" s="378" t="str">
        <f>'Fun Patches'!C31</f>
        <v>&lt;List Patch Here&gt;</v>
      </c>
      <c r="F40" s="379"/>
      <c r="G40" s="50" t="str">
        <f>IF('Fun Patches'!T31="A","C","")</f>
        <v/>
      </c>
      <c r="J40" s="31" t="str">
        <f>'Fun Patches'!C41</f>
        <v>&lt;List Patch Here&gt;</v>
      </c>
      <c r="K40" s="50" t="str">
        <f>IF('Fun Patches'!T41="A","C","")</f>
        <v/>
      </c>
    </row>
    <row r="41" spans="1:11" ht="13.5" customHeight="1">
      <c r="A41" s="149" t="s">
        <v>126</v>
      </c>
      <c r="B41" s="143"/>
      <c r="C41" s="144"/>
      <c r="E41" s="378" t="str">
        <f>'Fun Patches'!C32</f>
        <v>&lt;List Patch Here&gt;</v>
      </c>
      <c r="F41" s="379"/>
      <c r="G41" s="50" t="str">
        <f>IF('Fun Patches'!T32="A","C","")</f>
        <v/>
      </c>
      <c r="J41" s="31" t="str">
        <f>'Fun Patches'!C42</f>
        <v>&lt;List Patch Here&gt;</v>
      </c>
      <c r="K41" s="50" t="str">
        <f>IF('Fun Patches'!T42="A","C","")</f>
        <v/>
      </c>
    </row>
    <row r="42" spans="1:11">
      <c r="A42" s="150" t="s">
        <v>128</v>
      </c>
      <c r="B42" s="144"/>
      <c r="C42" s="144"/>
      <c r="E42" s="378" t="str">
        <f>'Fun Patches'!C33</f>
        <v>&lt;List Patch Here&gt;</v>
      </c>
      <c r="F42" s="379"/>
      <c r="G42" s="50" t="str">
        <f>IF('Fun Patches'!T33="A","C","")</f>
        <v/>
      </c>
      <c r="J42" s="31" t="str">
        <f>'Fun Patches'!C43</f>
        <v>&lt;List Patch Here&gt;</v>
      </c>
      <c r="K42" s="50" t="str">
        <f>IF('Fun Patches'!T43="A","C","")</f>
        <v/>
      </c>
    </row>
    <row r="43" spans="1:11">
      <c r="A43" s="151" t="s">
        <v>127</v>
      </c>
      <c r="B43" s="144"/>
      <c r="C43" s="144"/>
      <c r="E43" s="378" t="str">
        <f>'Fun Patches'!C34</f>
        <v>&lt;List Patch Here&gt;</v>
      </c>
      <c r="F43" s="379"/>
      <c r="G43" s="50" t="str">
        <f>IF('Fun Patches'!T34="A","C","")</f>
        <v/>
      </c>
      <c r="J43" s="31" t="str">
        <f>'Fun Patches'!C44</f>
        <v>&lt;List Patch Here&gt;</v>
      </c>
      <c r="K43" s="50" t="str">
        <f>IF('Fun Patches'!T44="A","C","")</f>
        <v/>
      </c>
    </row>
    <row r="44" spans="1:11">
      <c r="A44" s="148"/>
    </row>
  </sheetData>
  <sheetProtection password="C45A" sheet="1" objects="1" scenarios="1" selectLockedCells="1" selectUnlockedCells="1"/>
  <mergeCells count="25">
    <mergeCell ref="E43:F43"/>
    <mergeCell ref="E36:F36"/>
    <mergeCell ref="D38:F38"/>
    <mergeCell ref="E39:F39"/>
    <mergeCell ref="E40:F40"/>
    <mergeCell ref="E41:F41"/>
    <mergeCell ref="E42:F42"/>
    <mergeCell ref="E28:F28"/>
    <mergeCell ref="E30:F30"/>
    <mergeCell ref="E31:F31"/>
    <mergeCell ref="E32:F32"/>
    <mergeCell ref="E34:F34"/>
    <mergeCell ref="E35:F35"/>
    <mergeCell ref="D19:E19"/>
    <mergeCell ref="D20:E20"/>
    <mergeCell ref="D21:E21"/>
    <mergeCell ref="D23:G24"/>
    <mergeCell ref="E26:F26"/>
    <mergeCell ref="E27:F27"/>
    <mergeCell ref="A1:B1"/>
    <mergeCell ref="D1:G1"/>
    <mergeCell ref="I1:K2"/>
    <mergeCell ref="I13:K14"/>
    <mergeCell ref="D16:G17"/>
    <mergeCell ref="D18:E18"/>
  </mergeCells>
  <pageMargins left="0.75" right="0.75" top="1" bottom="1" header="0.5" footer="0.5"/>
  <pageSetup scale="83" orientation="landscape" horizontalDpi="300" verticalDpi="300" r:id="rId1"/>
  <headerFooter alignWithMargins="0">
    <oddHeader>&amp;C&amp;"Arial,Bold"&amp;12DaisyTrax
&amp;10&amp;D</oddHeader>
  </headerFooter>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44"/>
  <sheetViews>
    <sheetView showGridLines="0" zoomScaleNormal="100" workbookViewId="0">
      <selection activeCell="A2" sqref="A2"/>
    </sheetView>
  </sheetViews>
  <sheetFormatPr defaultRowHeight="12.75"/>
  <cols>
    <col min="1" max="1" width="32.7109375" bestFit="1" customWidth="1"/>
    <col min="2" max="2" width="3.140625" customWidth="1"/>
    <col min="3" max="3" width="3.7109375" customWidth="1"/>
    <col min="4" max="4" width="4" bestFit="1" customWidth="1"/>
    <col min="5" max="5" width="8.85546875" bestFit="1" customWidth="1"/>
    <col min="6" max="6" width="29.42578125" bestFit="1" customWidth="1"/>
    <col min="7" max="7" width="3.140625" customWidth="1"/>
    <col min="8" max="8" width="3.7109375" customWidth="1"/>
    <col min="9" max="9" width="2.7109375" bestFit="1" customWidth="1"/>
    <col min="10" max="10" width="34.7109375" bestFit="1" customWidth="1"/>
    <col min="11" max="11" width="3.140625" customWidth="1"/>
  </cols>
  <sheetData>
    <row r="1" spans="1:11" ht="20.25">
      <c r="A1" s="375" t="str">
        <f ca="1">MID(CELL("filename",A1),FIND(IF(ISERROR(FIND("]",CELL("filename",A1))),"$","]"),CELL("filename",A1))+1,256)</f>
        <v>Daisy 18</v>
      </c>
      <c r="B1" s="375"/>
      <c r="D1" s="372" t="s">
        <v>44</v>
      </c>
      <c r="E1" s="372"/>
      <c r="F1" s="372"/>
      <c r="G1" s="372"/>
      <c r="I1" s="372" t="s">
        <v>65</v>
      </c>
      <c r="J1" s="372"/>
      <c r="K1" s="372"/>
    </row>
    <row r="2" spans="1:11">
      <c r="D2" s="61" t="s">
        <v>43</v>
      </c>
      <c r="I2" s="372"/>
      <c r="J2" s="372"/>
      <c r="K2" s="372"/>
    </row>
    <row r="3" spans="1:11">
      <c r="A3" s="61" t="s">
        <v>64</v>
      </c>
      <c r="E3" s="31" t="str">
        <f>Petals!B6</f>
        <v>Center</v>
      </c>
      <c r="F3" s="31" t="str">
        <f>Petals!C6</f>
        <v>Promise Center</v>
      </c>
      <c r="G3" s="50" t="str">
        <f>IF(Petals!U6="A","A","")</f>
        <v/>
      </c>
      <c r="I3" s="215" t="str">
        <f>Bridging!B6</f>
        <v>Pass It On</v>
      </c>
      <c r="J3" s="215"/>
      <c r="K3" s="215"/>
    </row>
    <row r="4" spans="1:11">
      <c r="A4" s="66" t="s">
        <v>44</v>
      </c>
      <c r="B4" s="48" t="str">
        <f>IF(Petals!U18="C","C",IF(Petals!U18="P","P",""))</f>
        <v/>
      </c>
      <c r="D4" s="61" t="s">
        <v>44</v>
      </c>
      <c r="G4" s="34"/>
      <c r="I4" s="295">
        <v>1</v>
      </c>
      <c r="J4" s="297" t="str">
        <f>Bridging!C7</f>
        <v>Teach younger girls the GS Promise</v>
      </c>
      <c r="K4" s="50" t="str">
        <f>IF(Bridging!U7="A","A","")</f>
        <v/>
      </c>
    </row>
    <row r="5" spans="1:11">
      <c r="A5" s="211" t="s">
        <v>151</v>
      </c>
      <c r="B5" s="213">
        <f>INT(COUNTIF(G18:G21,"A"))</f>
        <v>0</v>
      </c>
      <c r="E5" s="31" t="str">
        <f>Petals!B8</f>
        <v>Lupe</v>
      </c>
      <c r="F5" s="31" t="str">
        <f>Petals!C8</f>
        <v>Honest and fair</v>
      </c>
      <c r="G5" s="50" t="str">
        <f>IF(Petals!U8="A","A","")</f>
        <v/>
      </c>
      <c r="I5" s="295">
        <v>2</v>
      </c>
      <c r="J5" s="297" t="str">
        <f>Bridging!C8</f>
        <v>Tell younger girls about the Flower</v>
      </c>
      <c r="K5" s="50" t="str">
        <f>IF(Bridging!U8="A","A","")</f>
        <v/>
      </c>
    </row>
    <row r="6" spans="1:11">
      <c r="A6" s="67" t="s">
        <v>62</v>
      </c>
      <c r="B6" s="54"/>
      <c r="E6" s="31" t="str">
        <f>Petals!B9</f>
        <v>Sunny</v>
      </c>
      <c r="F6" s="31" t="str">
        <f>Petals!C9</f>
        <v>Friendly and helpful</v>
      </c>
      <c r="G6" s="50" t="str">
        <f>IF(Petals!U9="A","A","")</f>
        <v/>
      </c>
      <c r="I6" s="295">
        <v>3</v>
      </c>
      <c r="J6" s="297" t="str">
        <f>Bridging!C9</f>
        <v>Play a game together!</v>
      </c>
      <c r="K6" s="50" t="str">
        <f>IF(Bridging!U9="A","A","")</f>
        <v/>
      </c>
    </row>
    <row r="7" spans="1:11">
      <c r="A7" s="210" t="str">
        <f>'Journey Awards'!A6</f>
        <v>Welcome to the Daisy Flower Garden</v>
      </c>
      <c r="B7" s="48" t="str">
        <f>IF('Journey Awards'!U11="C","C",IF('Journey Awards'!U11="P","P",""))</f>
        <v/>
      </c>
      <c r="E7" s="31" t="str">
        <f>Petals!B10</f>
        <v>Zinni</v>
      </c>
      <c r="F7" s="31" t="str">
        <f>Petals!C10</f>
        <v>Considerate and caring</v>
      </c>
      <c r="G7" s="50" t="str">
        <f>IF(Petals!U10="A","A","")</f>
        <v/>
      </c>
      <c r="I7" s="294" t="str">
        <f>Bridging!B11</f>
        <v>Look Ahead</v>
      </c>
      <c r="J7" s="59"/>
      <c r="K7" s="34"/>
    </row>
    <row r="8" spans="1:11">
      <c r="A8" s="210" t="str">
        <f>'Journey Awards'!A14</f>
        <v>Between Earth and Sky</v>
      </c>
      <c r="B8" s="48" t="str">
        <f>IF('Journey Awards'!U19="C","C",IF('Journey Awards'!U19="P","P",""))</f>
        <v/>
      </c>
      <c r="E8" s="31" t="str">
        <f>Petals!B11</f>
        <v>Tula</v>
      </c>
      <c r="F8" s="31" t="str">
        <f>Petals!C11</f>
        <v>Courageous and strong</v>
      </c>
      <c r="G8" s="50" t="str">
        <f>IF(Petals!U11="A","A","")</f>
        <v/>
      </c>
      <c r="I8" s="295">
        <v>1</v>
      </c>
      <c r="J8" s="297" t="str">
        <f>Bridging!C12</f>
        <v>Say the Girl Scout Promise together.</v>
      </c>
      <c r="K8" s="50" t="str">
        <f>IF(Bridging!U12="A","A","")</f>
        <v/>
      </c>
    </row>
    <row r="9" spans="1:11">
      <c r="A9" s="210" t="str">
        <f>'Journey Awards'!A22</f>
        <v>5 Flowers, 4 Stories, 3 Cheers for Animals!</v>
      </c>
      <c r="B9" s="48" t="str">
        <f>IF('Journey Awards'!U27="C","C",IF('Journey Awards'!U27="P","P",""))</f>
        <v/>
      </c>
      <c r="E9" s="31" t="str">
        <f>Petals!B12</f>
        <v>Mari</v>
      </c>
      <c r="F9" s="31" t="str">
        <f>Petals!C12</f>
        <v>Responsible for what I say and do</v>
      </c>
      <c r="G9" s="50" t="str">
        <f>IF(Petals!U12="A","A","")</f>
        <v/>
      </c>
      <c r="I9" s="295">
        <v>2</v>
      </c>
      <c r="J9" s="297" t="str">
        <f>Bridging!C13</f>
        <v>Ask the Brownies to teach you</v>
      </c>
      <c r="K9" s="50" t="str">
        <f>IF(Bridging!U13="A","A","")</f>
        <v/>
      </c>
    </row>
    <row r="10" spans="1:11">
      <c r="A10" s="94" t="s">
        <v>61</v>
      </c>
      <c r="B10" s="48" t="str">
        <f>IF(Bridging!U18="C","C",IF(Bridging!U18="P","P",""))</f>
        <v/>
      </c>
      <c r="E10" s="31" t="str">
        <f>Petals!B13</f>
        <v>Gloria</v>
      </c>
      <c r="F10" s="31" t="str">
        <f>Petals!C13</f>
        <v>Respect for myself &amp; others</v>
      </c>
      <c r="G10" s="50" t="str">
        <f>IF(Petals!U13="A","A","")</f>
        <v/>
      </c>
      <c r="I10" s="295">
        <v>4</v>
      </c>
      <c r="J10" s="297" t="str">
        <f>Bridging!C14</f>
        <v>Ask the Brownies to show you</v>
      </c>
      <c r="K10" s="50" t="str">
        <f>IF(Bridging!U14="A","A","")</f>
        <v/>
      </c>
    </row>
    <row r="11" spans="1:11">
      <c r="A11" s="294"/>
      <c r="B11" s="103"/>
      <c r="E11" s="31" t="str">
        <f>Petals!B14</f>
        <v>Gerri</v>
      </c>
      <c r="F11" s="31" t="str">
        <f>Petals!C14</f>
        <v>Respect authority</v>
      </c>
      <c r="G11" s="50" t="str">
        <f>IF(Petals!U14="A","A","")</f>
        <v/>
      </c>
      <c r="I11" s="232" t="str">
        <f>Bridging!C16</f>
        <v>Plan a Ceremony</v>
      </c>
      <c r="J11" s="59"/>
      <c r="K11" s="50" t="str">
        <f>IF(Bridging!U16="A","A","")</f>
        <v/>
      </c>
    </row>
    <row r="12" spans="1:11">
      <c r="A12" s="61" t="s">
        <v>108</v>
      </c>
      <c r="E12" s="31" t="str">
        <f>Petals!B15</f>
        <v>Clover</v>
      </c>
      <c r="F12" s="31" t="str">
        <f>Petals!C15</f>
        <v>Use resources wisely</v>
      </c>
      <c r="G12" s="50" t="str">
        <f>IF(Petals!U15="A","A","")</f>
        <v/>
      </c>
    </row>
    <row r="13" spans="1:11">
      <c r="A13" s="31" t="str">
        <f>'Fun Patches'!C5</f>
        <v>&lt;List Patch Here&gt;</v>
      </c>
      <c r="B13" s="50" t="str">
        <f>IF('Fun Patches'!U5="A","C","")</f>
        <v/>
      </c>
      <c r="E13" s="31" t="str">
        <f>Petals!B16</f>
        <v>Rosie</v>
      </c>
      <c r="F13" s="31" t="str">
        <f>Petals!C16</f>
        <v>Make the world a better place</v>
      </c>
      <c r="G13" s="50" t="str">
        <f>IF(Petals!U16="A","A","")</f>
        <v/>
      </c>
      <c r="I13" s="372" t="s">
        <v>71</v>
      </c>
      <c r="J13" s="372"/>
      <c r="K13" s="372"/>
    </row>
    <row r="14" spans="1:11">
      <c r="A14" s="31" t="str">
        <f>'Fun Patches'!C6</f>
        <v>&lt;List Patch Here&gt;</v>
      </c>
      <c r="B14" s="50" t="str">
        <f>IF('Fun Patches'!U6="A","C","")</f>
        <v/>
      </c>
      <c r="E14" s="31" t="str">
        <f>Petals!B17</f>
        <v>Vi</v>
      </c>
      <c r="F14" s="31" t="str">
        <f>Petals!C17</f>
        <v>Be a sister to every Girl Scout</v>
      </c>
      <c r="G14" s="50" t="str">
        <f>IF(Petals!U17="A","A","")</f>
        <v/>
      </c>
      <c r="I14" s="372"/>
      <c r="J14" s="372"/>
      <c r="K14" s="372"/>
    </row>
    <row r="15" spans="1:11">
      <c r="A15" s="31" t="str">
        <f>'Fun Patches'!C7</f>
        <v>&lt;List Patch Here&gt;</v>
      </c>
      <c r="B15" s="50" t="str">
        <f>IF('Fun Patches'!U7="A","C","")</f>
        <v/>
      </c>
      <c r="E15" s="73"/>
      <c r="F15" s="73"/>
      <c r="G15" s="212"/>
      <c r="I15" s="295"/>
      <c r="J15" s="297" t="str">
        <f>'Age-Level'!C6</f>
        <v>Cookie Rally (Year 1)</v>
      </c>
      <c r="K15" s="50" t="str">
        <f>IF('Age-Level'!U6="A","C","")</f>
        <v/>
      </c>
    </row>
    <row r="16" spans="1:11">
      <c r="A16" s="31" t="str">
        <f>'Fun Patches'!C8</f>
        <v>&lt;List Patch Here&gt;</v>
      </c>
      <c r="B16" s="50" t="str">
        <f>IF('Fun Patches'!U8="A","C","")</f>
        <v/>
      </c>
      <c r="D16" s="372" t="s">
        <v>151</v>
      </c>
      <c r="E16" s="307"/>
      <c r="F16" s="307"/>
      <c r="G16" s="307"/>
      <c r="I16" s="295"/>
      <c r="J16" s="297" t="str">
        <f>'Age-Level'!C7</f>
        <v>Cookie Sales (Year 1)</v>
      </c>
      <c r="K16" s="50" t="str">
        <f>IF('Age-Level'!U7="A","C","")</f>
        <v/>
      </c>
    </row>
    <row r="17" spans="1:11">
      <c r="A17" s="31" t="str">
        <f>'Fun Patches'!C9</f>
        <v>&lt;List Patch Here&gt;</v>
      </c>
      <c r="B17" s="50" t="str">
        <f>IF('Fun Patches'!U9="A","C","")</f>
        <v/>
      </c>
      <c r="D17" s="307"/>
      <c r="E17" s="307"/>
      <c r="F17" s="307"/>
      <c r="G17" s="307"/>
      <c r="I17" s="51"/>
      <c r="J17" s="297" t="str">
        <f>'Age-Level'!C8</f>
        <v>Cookie Pin (Year 1)</v>
      </c>
      <c r="K17" s="50" t="str">
        <f>IF('Age-Level'!U8="A","C","")</f>
        <v/>
      </c>
    </row>
    <row r="18" spans="1:11">
      <c r="A18" s="31" t="str">
        <f>'Fun Patches'!C10</f>
        <v>&lt;List Patch Here&gt;</v>
      </c>
      <c r="B18" s="50" t="str">
        <f>IF('Fun Patches'!U10="A","C","")</f>
        <v/>
      </c>
      <c r="D18" s="376" t="str">
        <f>Petals!B22</f>
        <v>Finance</v>
      </c>
      <c r="E18" s="377"/>
      <c r="F18" s="204" t="str">
        <f>Petals!B20</f>
        <v>Money Counts</v>
      </c>
      <c r="G18" s="50" t="str">
        <f>IF(Petals!U23="C","A","")</f>
        <v/>
      </c>
      <c r="I18" s="51"/>
      <c r="J18" s="297" t="str">
        <f>'Age-Level'!C9</f>
        <v>Cookie Rally (Year 2)</v>
      </c>
      <c r="K18" s="50" t="str">
        <f>IF('Age-Level'!U9="A","C","")</f>
        <v/>
      </c>
    </row>
    <row r="19" spans="1:11">
      <c r="A19" s="31" t="str">
        <f>'Fun Patches'!C11</f>
        <v>&lt;List Patch Here&gt;</v>
      </c>
      <c r="B19" s="50" t="str">
        <f>IF('Fun Patches'!U11="A","C","")</f>
        <v/>
      </c>
      <c r="D19" s="376" t="str">
        <f>Petals!B27</f>
        <v>Finance</v>
      </c>
      <c r="E19" s="377"/>
      <c r="F19" s="204" t="str">
        <f>Petals!B25</f>
        <v>Making Choices</v>
      </c>
      <c r="G19" s="50" t="str">
        <f>IF(Petals!U28="C","A","")</f>
        <v/>
      </c>
      <c r="I19" s="51"/>
      <c r="J19" s="297" t="str">
        <f>'Age-Level'!C10</f>
        <v>Cookie Sales (Year 2)</v>
      </c>
      <c r="K19" s="50" t="str">
        <f>IF('Age-Level'!U10="A","C","")</f>
        <v/>
      </c>
    </row>
    <row r="20" spans="1:11">
      <c r="A20" s="31" t="str">
        <f>'Fun Patches'!C12</f>
        <v>&lt;List Patch Here&gt;</v>
      </c>
      <c r="B20" s="50" t="str">
        <f>IF('Fun Patches'!U12="A","C","")</f>
        <v/>
      </c>
      <c r="D20" s="376" t="str">
        <f>Petals!B32</f>
        <v>Cookie</v>
      </c>
      <c r="E20" s="377"/>
      <c r="F20" s="204" t="str">
        <f>Petals!B30</f>
        <v>Count It Up</v>
      </c>
      <c r="G20" s="50" t="str">
        <f>IF(Petals!U33="C","A","")</f>
        <v/>
      </c>
      <c r="I20" s="52"/>
      <c r="J20" s="297" t="str">
        <f>'Age-Level'!C11</f>
        <v>Cookie Pin (Year 2)</v>
      </c>
      <c r="K20" s="50" t="str">
        <f>IF('Age-Level'!U11="A","C","")</f>
        <v/>
      </c>
    </row>
    <row r="21" spans="1:11">
      <c r="A21" s="31" t="str">
        <f>'Fun Patches'!C13</f>
        <v>&lt;List Patch Here&gt;</v>
      </c>
      <c r="B21" s="50" t="str">
        <f>IF('Fun Patches'!U13="A","C","")</f>
        <v/>
      </c>
      <c r="D21" s="376" t="str">
        <f>Petals!B37</f>
        <v>Cookie</v>
      </c>
      <c r="E21" s="377"/>
      <c r="F21" s="204" t="str">
        <f>Petals!B35</f>
        <v>Talk It Up</v>
      </c>
      <c r="G21" s="50" t="str">
        <f>IF(Petals!U38="C","A","")</f>
        <v/>
      </c>
      <c r="I21" s="53"/>
      <c r="J21" s="297" t="str">
        <f>'Age-Level'!C13</f>
        <v>Fall Sales (Year 1)</v>
      </c>
      <c r="K21" s="50" t="str">
        <f>IF('Age-Level'!U13="A","C","")</f>
        <v/>
      </c>
    </row>
    <row r="22" spans="1:11">
      <c r="A22" s="31" t="str">
        <f>'Fun Patches'!C14</f>
        <v>&lt;List Patch Here&gt;</v>
      </c>
      <c r="B22" s="50" t="str">
        <f>IF('Fun Patches'!U14="A","C","")</f>
        <v/>
      </c>
      <c r="I22" s="26"/>
      <c r="J22" s="297" t="str">
        <f>'Age-Level'!C14</f>
        <v>Fall Sales (Year 2)</v>
      </c>
      <c r="K22" s="50" t="str">
        <f>IF('Age-Level'!U14="A","C","")</f>
        <v/>
      </c>
    </row>
    <row r="23" spans="1:11">
      <c r="A23" s="31" t="str">
        <f>'Fun Patches'!C15</f>
        <v>&lt;List Patch Here&gt;</v>
      </c>
      <c r="B23" s="50" t="str">
        <f>IF('Fun Patches'!U15="A","C","")</f>
        <v/>
      </c>
      <c r="D23" s="372" t="s">
        <v>62</v>
      </c>
      <c r="E23" s="372"/>
      <c r="F23" s="372"/>
      <c r="G23" s="372"/>
      <c r="J23" s="297" t="str">
        <f>'Age-Level'!C16</f>
        <v>Thinking Day (Year 1)</v>
      </c>
      <c r="K23" s="50" t="str">
        <f>IF('Age-Level'!U16="A","C","")</f>
        <v/>
      </c>
    </row>
    <row r="24" spans="1:11">
      <c r="A24" s="31" t="str">
        <f>'Fun Patches'!C16</f>
        <v>&lt;List Patch Here&gt;</v>
      </c>
      <c r="B24" s="50" t="str">
        <f>IF('Fun Patches'!U16="A","C","")</f>
        <v/>
      </c>
      <c r="D24" s="372"/>
      <c r="E24" s="372"/>
      <c r="F24" s="372"/>
      <c r="G24" s="372"/>
      <c r="J24" s="297" t="str">
        <f>'Age-Level'!C17</f>
        <v>Thinking Day (Year 2)</v>
      </c>
      <c r="K24" s="50" t="str">
        <f>IF('Age-Level'!U17="A","C","")</f>
        <v/>
      </c>
    </row>
    <row r="25" spans="1:11">
      <c r="A25" s="31" t="str">
        <f>'Fun Patches'!C17</f>
        <v>&lt;List Patch Here&gt;</v>
      </c>
      <c r="B25" s="50" t="str">
        <f>IF('Fun Patches'!U17="A","C","")</f>
        <v/>
      </c>
      <c r="D25" s="294" t="str">
        <f>'Journey Awards'!A6</f>
        <v>Welcome to the Daisy Flower Garden</v>
      </c>
      <c r="F25" s="57"/>
      <c r="G25" s="291"/>
      <c r="J25" s="297" t="str">
        <f>'Age-Level'!C19</f>
        <v>Investiture</v>
      </c>
      <c r="K25" s="50" t="str">
        <f>IF('Age-Level'!U19="A","C","")</f>
        <v/>
      </c>
    </row>
    <row r="26" spans="1:11">
      <c r="A26" s="31" t="str">
        <f>'Fun Patches'!C18</f>
        <v>&lt;List Patch Here&gt;</v>
      </c>
      <c r="B26" s="50" t="str">
        <f>IF('Fun Patches'!U18="A","C","")</f>
        <v/>
      </c>
      <c r="D26" s="295"/>
      <c r="E26" s="373" t="s">
        <v>66</v>
      </c>
      <c r="F26" s="374"/>
      <c r="G26" s="50" t="str">
        <f>IF('Journey Awards'!U8="A","A","")</f>
        <v/>
      </c>
      <c r="J26" s="297" t="str">
        <f>'Age-Level'!C20</f>
        <v>Rededication (1st year)</v>
      </c>
      <c r="K26" s="50" t="str">
        <f>IF('Age-Level'!U20="A","C","")</f>
        <v/>
      </c>
    </row>
    <row r="27" spans="1:11">
      <c r="A27" s="31" t="str">
        <f>'Fun Patches'!C19</f>
        <v>&lt;List Patch Here&gt;</v>
      </c>
      <c r="B27" s="50" t="str">
        <f>IF('Fun Patches'!U19="A","C","")</f>
        <v/>
      </c>
      <c r="D27" s="295"/>
      <c r="E27" s="373" t="s">
        <v>67</v>
      </c>
      <c r="F27" s="374"/>
      <c r="G27" s="50" t="str">
        <f>IF('Journey Awards'!U9="A","A","")</f>
        <v/>
      </c>
      <c r="J27" s="297" t="str">
        <f>'Age-Level'!B21</f>
        <v>My Promise, My Faith (Year 1)</v>
      </c>
      <c r="K27" s="50" t="str">
        <f>IF('Age-Level'!U27="C","C","")</f>
        <v/>
      </c>
    </row>
    <row r="28" spans="1:11">
      <c r="A28" s="31" t="str">
        <f>'Fun Patches'!C20</f>
        <v>&lt;List Patch Here&gt;</v>
      </c>
      <c r="B28" s="50" t="str">
        <f>IF('Fun Patches'!U20="A","C","")</f>
        <v/>
      </c>
      <c r="D28" s="295"/>
      <c r="E28" s="373" t="s">
        <v>68</v>
      </c>
      <c r="F28" s="374"/>
      <c r="G28" s="50" t="str">
        <f>IF('Journey Awards'!U10="A","A","")</f>
        <v/>
      </c>
      <c r="J28" s="297" t="str">
        <f>'Age-Level'!B28</f>
        <v>My Promise, My Faith (Year 2)</v>
      </c>
      <c r="K28" s="50" t="str">
        <f>IF('Age-Level'!U34="C","C","")</f>
        <v/>
      </c>
    </row>
    <row r="29" spans="1:11">
      <c r="A29" s="31" t="str">
        <f>'Fun Patches'!C21</f>
        <v>&lt;List Patch Here&gt;</v>
      </c>
      <c r="B29" s="50" t="str">
        <f>IF('Fun Patches'!U21="A","C","")</f>
        <v/>
      </c>
      <c r="D29" s="106" t="str">
        <f>'Journey Awards'!A14</f>
        <v>Between Earth and Sky</v>
      </c>
      <c r="F29" s="59"/>
      <c r="G29" s="34"/>
      <c r="J29" s="297" t="str">
        <f>'Age-Level'!C36</f>
        <v>Global Action Award</v>
      </c>
      <c r="K29" s="50" t="str">
        <f>IF('Age-Level'!U36="A","C","")</f>
        <v/>
      </c>
    </row>
    <row r="30" spans="1:11">
      <c r="A30" s="31" t="str">
        <f>'Fun Patches'!C22</f>
        <v>&lt;List Patch Here&gt;</v>
      </c>
      <c r="B30" s="50" t="str">
        <f>IF('Fun Patches'!U22="A","C","")</f>
        <v/>
      </c>
      <c r="D30" s="295"/>
      <c r="E30" s="373" t="str">
        <f>'Journey Awards'!C16</f>
        <v>The Blue Bucket Award</v>
      </c>
      <c r="F30" s="374"/>
      <c r="G30" s="50" t="str">
        <f>IF('Journey Awards'!U16="A","A","")</f>
        <v/>
      </c>
      <c r="J30" s="297" t="str">
        <f>'Age-Level'!C38</f>
        <v>Journey Summit Pin</v>
      </c>
      <c r="K30" s="50" t="str">
        <f>IF('Age-Level'!U38="C","C","")</f>
        <v/>
      </c>
    </row>
    <row r="31" spans="1:11">
      <c r="A31" s="31" t="str">
        <f>'Fun Patches'!C23</f>
        <v>&lt;List Patch Here&gt;</v>
      </c>
      <c r="B31" s="50" t="str">
        <f>IF('Fun Patches'!U23="A","C","")</f>
        <v/>
      </c>
      <c r="D31" s="295"/>
      <c r="E31" s="373" t="str">
        <f>'Journey Awards'!C17</f>
        <v>The Firefly Award</v>
      </c>
      <c r="F31" s="374"/>
      <c r="G31" s="50" t="str">
        <f>IF('Journey Awards'!U17="A","A","")</f>
        <v/>
      </c>
      <c r="J31" s="297" t="str">
        <f>'Age-Level'!B39</f>
        <v>Safety Award</v>
      </c>
      <c r="K31" s="50" t="str">
        <f>IF('Age-Level'!U43="C","C","")</f>
        <v/>
      </c>
    </row>
    <row r="32" spans="1:11">
      <c r="A32" s="31" t="str">
        <f>'Fun Patches'!C24</f>
        <v>&lt;List Patch Here&gt;</v>
      </c>
      <c r="B32" s="50" t="str">
        <f>IF('Fun Patches'!U24="A","C","")</f>
        <v/>
      </c>
      <c r="D32" s="295"/>
      <c r="E32" s="373" t="str">
        <f>'Journey Awards'!C18</f>
        <v>The Clover Award</v>
      </c>
      <c r="F32" s="374"/>
      <c r="G32" s="50" t="str">
        <f>IF('Journey Awards'!U18="A","A","")</f>
        <v/>
      </c>
    </row>
    <row r="33" spans="1:11">
      <c r="A33" s="31" t="str">
        <f>'Fun Patches'!C25</f>
        <v>&lt;List Patch Here&gt;</v>
      </c>
      <c r="B33" s="50" t="str">
        <f>IF('Fun Patches'!U25="A","C","")</f>
        <v/>
      </c>
      <c r="D33" s="106" t="str">
        <f>'Journey Awards'!A22</f>
        <v>5 Flowers, 4 Stories, 3 Cheers for Animals!</v>
      </c>
      <c r="F33" s="59"/>
      <c r="G33" s="34" t="str">
        <f>IF('Journey Awards'!U15="A","A","")</f>
        <v/>
      </c>
      <c r="J33" s="61" t="s">
        <v>110</v>
      </c>
    </row>
    <row r="34" spans="1:11">
      <c r="A34" s="31" t="str">
        <f>'Fun Patches'!C26</f>
        <v>&lt;List Patch Here&gt;</v>
      </c>
      <c r="B34" s="50" t="str">
        <f>IF('Fun Patches'!U26="A","C","")</f>
        <v/>
      </c>
      <c r="D34" s="295"/>
      <c r="E34" s="373" t="str">
        <f>'Journey Awards'!C24</f>
        <v>Birdbath Award</v>
      </c>
      <c r="F34" s="374"/>
      <c r="G34" s="50" t="str">
        <f>IF('Journey Awards'!U24="A","A","")</f>
        <v/>
      </c>
      <c r="J34" s="31" t="str">
        <f>'Fun Patches'!C35</f>
        <v>&lt;List Patch Here&gt;</v>
      </c>
      <c r="K34" s="50" t="str">
        <f>IF('Fun Patches'!U35="A","C","")</f>
        <v/>
      </c>
    </row>
    <row r="35" spans="1:11">
      <c r="A35" s="31" t="str">
        <f>'Fun Patches'!C27</f>
        <v>&lt;List Patch Here&gt;</v>
      </c>
      <c r="B35" s="50" t="str">
        <f>IF('Fun Patches'!U27="A","C","")</f>
        <v/>
      </c>
      <c r="D35" s="295"/>
      <c r="E35" s="373" t="str">
        <f>'Journey Awards'!C25</f>
        <v>Red Robin Award</v>
      </c>
      <c r="F35" s="374"/>
      <c r="G35" s="50" t="str">
        <f>IF('Journey Awards'!U25="A","A","")</f>
        <v/>
      </c>
      <c r="J35" s="31" t="str">
        <f>'Fun Patches'!C36</f>
        <v>&lt;List Patch Here&gt;</v>
      </c>
      <c r="K35" s="50" t="str">
        <f>IF('Fun Patches'!U36="A","C","")</f>
        <v/>
      </c>
    </row>
    <row r="36" spans="1:11">
      <c r="A36" s="296" t="str">
        <f>'Fun Patches'!C28</f>
        <v>&lt;List Patch Here&gt;</v>
      </c>
      <c r="B36" s="50" t="str">
        <f>IF('Fun Patches'!U28="A","C","")</f>
        <v/>
      </c>
      <c r="D36" s="295"/>
      <c r="E36" s="373" t="str">
        <f>'Journey Awards'!C26</f>
        <v>Tula Award</v>
      </c>
      <c r="F36" s="374"/>
      <c r="G36" s="50" t="str">
        <f>IF('Journey Awards'!U26="A","A","")</f>
        <v/>
      </c>
      <c r="J36" s="31" t="str">
        <f>'Fun Patches'!C37</f>
        <v>&lt;List Patch Here&gt;</v>
      </c>
      <c r="K36" s="50" t="str">
        <f>IF('Fun Patches'!U37="A","C","")</f>
        <v/>
      </c>
    </row>
    <row r="37" spans="1:11">
      <c r="A37" s="298" t="str">
        <f>'Fun Patches'!C29</f>
        <v>&lt;List Patch Here&gt;</v>
      </c>
      <c r="B37" s="50" t="str">
        <f>IF('Fun Patches'!U29="A","C","")</f>
        <v/>
      </c>
      <c r="J37" s="31" t="str">
        <f>'Fun Patches'!C38</f>
        <v>&lt;List Patch Here&gt;</v>
      </c>
      <c r="K37" s="50" t="str">
        <f>IF('Fun Patches'!U38="A","C","")</f>
        <v/>
      </c>
    </row>
    <row r="38" spans="1:11" ht="12.75" customHeight="1">
      <c r="A38" s="282"/>
      <c r="B38" s="212"/>
      <c r="C38" s="146"/>
      <c r="D38" s="371" t="s">
        <v>110</v>
      </c>
      <c r="E38" s="307"/>
      <c r="F38" s="307"/>
      <c r="J38" s="31" t="str">
        <f>'Fun Patches'!C39</f>
        <v>&lt;List Patch Here&gt;</v>
      </c>
      <c r="K38" s="50" t="str">
        <f>IF('Fun Patches'!U39="A","C","")</f>
        <v/>
      </c>
    </row>
    <row r="39" spans="1:11" ht="13.5" customHeight="1">
      <c r="A39" s="107"/>
      <c r="B39" s="146"/>
      <c r="C39" s="146"/>
      <c r="E39" s="378" t="str">
        <f>'Fun Patches'!C30</f>
        <v>&lt;List Patch Here&gt;</v>
      </c>
      <c r="F39" s="379"/>
      <c r="G39" s="50" t="str">
        <f>IF('Fun Patches'!U30="A","C","")</f>
        <v/>
      </c>
      <c r="J39" s="31" t="str">
        <f>'Fun Patches'!C40</f>
        <v>&lt;List Patch Here&gt;</v>
      </c>
      <c r="K39" s="50" t="str">
        <f>IF('Fun Patches'!U40="A","C","")</f>
        <v/>
      </c>
    </row>
    <row r="40" spans="1:11" ht="13.5" customHeight="1">
      <c r="A40" s="147" t="s">
        <v>125</v>
      </c>
      <c r="B40" s="145"/>
      <c r="C40" s="146"/>
      <c r="E40" s="378" t="str">
        <f>'Fun Patches'!C31</f>
        <v>&lt;List Patch Here&gt;</v>
      </c>
      <c r="F40" s="379"/>
      <c r="G40" s="50" t="str">
        <f>IF('Fun Patches'!U31="A","C","")</f>
        <v/>
      </c>
      <c r="J40" s="31" t="str">
        <f>'Fun Patches'!C41</f>
        <v>&lt;List Patch Here&gt;</v>
      </c>
      <c r="K40" s="50" t="str">
        <f>IF('Fun Patches'!U41="A","C","")</f>
        <v/>
      </c>
    </row>
    <row r="41" spans="1:11" ht="13.5" customHeight="1">
      <c r="A41" s="149" t="s">
        <v>126</v>
      </c>
      <c r="B41" s="143"/>
      <c r="C41" s="144"/>
      <c r="E41" s="378" t="str">
        <f>'Fun Patches'!C32</f>
        <v>&lt;List Patch Here&gt;</v>
      </c>
      <c r="F41" s="379"/>
      <c r="G41" s="50" t="str">
        <f>IF('Fun Patches'!U32="A","C","")</f>
        <v/>
      </c>
      <c r="J41" s="31" t="str">
        <f>'Fun Patches'!C42</f>
        <v>&lt;List Patch Here&gt;</v>
      </c>
      <c r="K41" s="50" t="str">
        <f>IF('Fun Patches'!U42="A","C","")</f>
        <v/>
      </c>
    </row>
    <row r="42" spans="1:11">
      <c r="A42" s="150" t="s">
        <v>128</v>
      </c>
      <c r="B42" s="144"/>
      <c r="C42" s="144"/>
      <c r="E42" s="378" t="str">
        <f>'Fun Patches'!C33</f>
        <v>&lt;List Patch Here&gt;</v>
      </c>
      <c r="F42" s="379"/>
      <c r="G42" s="50" t="str">
        <f>IF('Fun Patches'!U33="A","C","")</f>
        <v/>
      </c>
      <c r="J42" s="31" t="str">
        <f>'Fun Patches'!C43</f>
        <v>&lt;List Patch Here&gt;</v>
      </c>
      <c r="K42" s="50" t="str">
        <f>IF('Fun Patches'!U43="A","C","")</f>
        <v/>
      </c>
    </row>
    <row r="43" spans="1:11">
      <c r="A43" s="151" t="s">
        <v>127</v>
      </c>
      <c r="B43" s="144"/>
      <c r="C43" s="144"/>
      <c r="E43" s="378" t="str">
        <f>'Fun Patches'!C34</f>
        <v>&lt;List Patch Here&gt;</v>
      </c>
      <c r="F43" s="379"/>
      <c r="G43" s="50" t="str">
        <f>IF('Fun Patches'!U34="A","C","")</f>
        <v/>
      </c>
      <c r="J43" s="31" t="str">
        <f>'Fun Patches'!C44</f>
        <v>&lt;List Patch Here&gt;</v>
      </c>
      <c r="K43" s="50" t="str">
        <f>IF('Fun Patches'!U44="A","C","")</f>
        <v/>
      </c>
    </row>
    <row r="44" spans="1:11">
      <c r="A44" s="148"/>
    </row>
  </sheetData>
  <sheetProtection password="C45A" sheet="1" objects="1" scenarios="1" selectLockedCells="1" selectUnlockedCells="1"/>
  <mergeCells count="25">
    <mergeCell ref="E43:F43"/>
    <mergeCell ref="E36:F36"/>
    <mergeCell ref="D38:F38"/>
    <mergeCell ref="E39:F39"/>
    <mergeCell ref="E40:F40"/>
    <mergeCell ref="E41:F41"/>
    <mergeCell ref="E42:F42"/>
    <mergeCell ref="E28:F28"/>
    <mergeCell ref="E30:F30"/>
    <mergeCell ref="E31:F31"/>
    <mergeCell ref="E32:F32"/>
    <mergeCell ref="E34:F34"/>
    <mergeCell ref="E35:F35"/>
    <mergeCell ref="D19:E19"/>
    <mergeCell ref="D20:E20"/>
    <mergeCell ref="D21:E21"/>
    <mergeCell ref="D23:G24"/>
    <mergeCell ref="E26:F26"/>
    <mergeCell ref="E27:F27"/>
    <mergeCell ref="A1:B1"/>
    <mergeCell ref="D1:G1"/>
    <mergeCell ref="I1:K2"/>
    <mergeCell ref="I13:K14"/>
    <mergeCell ref="D16:G17"/>
    <mergeCell ref="D18:E18"/>
  </mergeCells>
  <pageMargins left="0.75" right="0.75" top="1" bottom="1" header="0.5" footer="0.5"/>
  <pageSetup scale="83" orientation="landscape" horizontalDpi="300" verticalDpi="300" r:id="rId1"/>
  <headerFooter alignWithMargins="0">
    <oddHeader>&amp;C&amp;"Arial,Bold"&amp;12DaisyTrax
&amp;10&amp;D</oddHeader>
  </headerFooter>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44"/>
  <sheetViews>
    <sheetView showGridLines="0" zoomScaleNormal="100" workbookViewId="0">
      <selection activeCell="A2" sqref="A2"/>
    </sheetView>
  </sheetViews>
  <sheetFormatPr defaultRowHeight="12.75"/>
  <cols>
    <col min="1" max="1" width="32.7109375" bestFit="1" customWidth="1"/>
    <col min="2" max="2" width="3.140625" customWidth="1"/>
    <col min="3" max="3" width="3.7109375" customWidth="1"/>
    <col min="4" max="4" width="4" bestFit="1" customWidth="1"/>
    <col min="5" max="5" width="8.85546875" bestFit="1" customWidth="1"/>
    <col min="6" max="6" width="29.42578125" bestFit="1" customWidth="1"/>
    <col min="7" max="7" width="3.140625" customWidth="1"/>
    <col min="8" max="8" width="3.7109375" customWidth="1"/>
    <col min="9" max="9" width="2.7109375" bestFit="1" customWidth="1"/>
    <col min="10" max="10" width="34.7109375" bestFit="1" customWidth="1"/>
    <col min="11" max="11" width="3.140625" customWidth="1"/>
  </cols>
  <sheetData>
    <row r="1" spans="1:11" ht="20.25">
      <c r="A1" s="375" t="str">
        <f ca="1">MID(CELL("filename",A1),FIND(IF(ISERROR(FIND("]",CELL("filename",A1))),"$","]"),CELL("filename",A1))+1,256)</f>
        <v>Daisy 19</v>
      </c>
      <c r="B1" s="375"/>
      <c r="D1" s="372" t="s">
        <v>44</v>
      </c>
      <c r="E1" s="372"/>
      <c r="F1" s="372"/>
      <c r="G1" s="372"/>
      <c r="I1" s="372" t="s">
        <v>65</v>
      </c>
      <c r="J1" s="372"/>
      <c r="K1" s="372"/>
    </row>
    <row r="2" spans="1:11">
      <c r="D2" s="61" t="s">
        <v>43</v>
      </c>
      <c r="I2" s="372"/>
      <c r="J2" s="372"/>
      <c r="K2" s="372"/>
    </row>
    <row r="3" spans="1:11">
      <c r="A3" s="61" t="s">
        <v>64</v>
      </c>
      <c r="E3" s="31" t="str">
        <f>Petals!B6</f>
        <v>Center</v>
      </c>
      <c r="F3" s="31" t="str">
        <f>Petals!C6</f>
        <v>Promise Center</v>
      </c>
      <c r="G3" s="50" t="str">
        <f>IF(Petals!V6="A","A","")</f>
        <v/>
      </c>
      <c r="I3" s="215" t="str">
        <f>Bridging!B6</f>
        <v>Pass It On</v>
      </c>
      <c r="J3" s="215"/>
      <c r="K3" s="215"/>
    </row>
    <row r="4" spans="1:11">
      <c r="A4" s="66" t="s">
        <v>44</v>
      </c>
      <c r="B4" s="48" t="str">
        <f>IF(Petals!V18="C","C",IF(Petals!V18="P","P",""))</f>
        <v/>
      </c>
      <c r="D4" s="61" t="s">
        <v>44</v>
      </c>
      <c r="G4" s="34"/>
      <c r="I4" s="295">
        <v>1</v>
      </c>
      <c r="J4" s="297" t="str">
        <f>Bridging!C7</f>
        <v>Teach younger girls the GS Promise</v>
      </c>
      <c r="K4" s="50" t="str">
        <f>IF(Bridging!V7="A","A","")</f>
        <v/>
      </c>
    </row>
    <row r="5" spans="1:11">
      <c r="A5" s="211" t="s">
        <v>151</v>
      </c>
      <c r="B5" s="213">
        <f>INT(COUNTIF(G18:G21,"A"))</f>
        <v>0</v>
      </c>
      <c r="E5" s="31" t="str">
        <f>Petals!B8</f>
        <v>Lupe</v>
      </c>
      <c r="F5" s="31" t="str">
        <f>Petals!C8</f>
        <v>Honest and fair</v>
      </c>
      <c r="G5" s="50" t="str">
        <f>IF(Petals!V8="A","A","")</f>
        <v/>
      </c>
      <c r="I5" s="295">
        <v>2</v>
      </c>
      <c r="J5" s="297" t="str">
        <f>Bridging!C8</f>
        <v>Tell younger girls about the Flower</v>
      </c>
      <c r="K5" s="50" t="str">
        <f>IF(Bridging!V8="A","A","")</f>
        <v/>
      </c>
    </row>
    <row r="6" spans="1:11">
      <c r="A6" s="67" t="s">
        <v>62</v>
      </c>
      <c r="B6" s="54"/>
      <c r="E6" s="31" t="str">
        <f>Petals!B9</f>
        <v>Sunny</v>
      </c>
      <c r="F6" s="31" t="str">
        <f>Petals!C9</f>
        <v>Friendly and helpful</v>
      </c>
      <c r="G6" s="50" t="str">
        <f>IF(Petals!V9="A","A","")</f>
        <v/>
      </c>
      <c r="I6" s="295">
        <v>3</v>
      </c>
      <c r="J6" s="297" t="str">
        <f>Bridging!C9</f>
        <v>Play a game together!</v>
      </c>
      <c r="K6" s="50" t="str">
        <f>IF(Bridging!V9="A","A","")</f>
        <v/>
      </c>
    </row>
    <row r="7" spans="1:11">
      <c r="A7" s="210" t="str">
        <f>'Journey Awards'!A6</f>
        <v>Welcome to the Daisy Flower Garden</v>
      </c>
      <c r="B7" s="48" t="str">
        <f>IF('Journey Awards'!V11="C","C",IF('Journey Awards'!V11="P","P",""))</f>
        <v/>
      </c>
      <c r="E7" s="31" t="str">
        <f>Petals!B10</f>
        <v>Zinni</v>
      </c>
      <c r="F7" s="31" t="str">
        <f>Petals!C10</f>
        <v>Considerate and caring</v>
      </c>
      <c r="G7" s="50" t="str">
        <f>IF(Petals!V10="A","A","")</f>
        <v/>
      </c>
      <c r="I7" s="294" t="str">
        <f>Bridging!B11</f>
        <v>Look Ahead</v>
      </c>
      <c r="J7" s="59"/>
      <c r="K7" s="34"/>
    </row>
    <row r="8" spans="1:11">
      <c r="A8" s="210" t="str">
        <f>'Journey Awards'!A14</f>
        <v>Between Earth and Sky</v>
      </c>
      <c r="B8" s="48" t="str">
        <f>IF('Journey Awards'!V19="C","C",IF('Journey Awards'!V19="P","P",""))</f>
        <v/>
      </c>
      <c r="E8" s="31" t="str">
        <f>Petals!B11</f>
        <v>Tula</v>
      </c>
      <c r="F8" s="31" t="str">
        <f>Petals!C11</f>
        <v>Courageous and strong</v>
      </c>
      <c r="G8" s="50" t="str">
        <f>IF(Petals!V11="A","A","")</f>
        <v/>
      </c>
      <c r="I8" s="295">
        <v>1</v>
      </c>
      <c r="J8" s="297" t="str">
        <f>Bridging!C12</f>
        <v>Say the Girl Scout Promise together.</v>
      </c>
      <c r="K8" s="50" t="str">
        <f>IF(Bridging!V12="A","A","")</f>
        <v/>
      </c>
    </row>
    <row r="9" spans="1:11">
      <c r="A9" s="210" t="str">
        <f>'Journey Awards'!A22</f>
        <v>5 Flowers, 4 Stories, 3 Cheers for Animals!</v>
      </c>
      <c r="B9" s="48" t="str">
        <f>IF('Journey Awards'!V27="C","C",IF('Journey Awards'!V27="P","P",""))</f>
        <v/>
      </c>
      <c r="E9" s="31" t="str">
        <f>Petals!B12</f>
        <v>Mari</v>
      </c>
      <c r="F9" s="31" t="str">
        <f>Petals!C12</f>
        <v>Responsible for what I say and do</v>
      </c>
      <c r="G9" s="50" t="str">
        <f>IF(Petals!V12="A","A","")</f>
        <v/>
      </c>
      <c r="I9" s="295">
        <v>2</v>
      </c>
      <c r="J9" s="297" t="str">
        <f>Bridging!C13</f>
        <v>Ask the Brownies to teach you</v>
      </c>
      <c r="K9" s="50" t="str">
        <f>IF(Bridging!V13="A","A","")</f>
        <v/>
      </c>
    </row>
    <row r="10" spans="1:11">
      <c r="A10" s="94" t="s">
        <v>61</v>
      </c>
      <c r="B10" s="48" t="str">
        <f>IF(Bridging!V18="C","C",IF(Bridging!V18="P","P",""))</f>
        <v/>
      </c>
      <c r="E10" s="31" t="str">
        <f>Petals!B13</f>
        <v>Gloria</v>
      </c>
      <c r="F10" s="31" t="str">
        <f>Petals!C13</f>
        <v>Respect for myself &amp; others</v>
      </c>
      <c r="G10" s="50" t="str">
        <f>IF(Petals!V13="A","A","")</f>
        <v/>
      </c>
      <c r="I10" s="295">
        <v>4</v>
      </c>
      <c r="J10" s="297" t="str">
        <f>Bridging!C14</f>
        <v>Ask the Brownies to show you</v>
      </c>
      <c r="K10" s="50" t="str">
        <f>IF(Bridging!V14="A","A","")</f>
        <v/>
      </c>
    </row>
    <row r="11" spans="1:11">
      <c r="A11" s="294"/>
      <c r="B11" s="103"/>
      <c r="E11" s="31" t="str">
        <f>Petals!B14</f>
        <v>Gerri</v>
      </c>
      <c r="F11" s="31" t="str">
        <f>Petals!C14</f>
        <v>Respect authority</v>
      </c>
      <c r="G11" s="50" t="str">
        <f>IF(Petals!V14="A","A","")</f>
        <v/>
      </c>
      <c r="I11" s="232" t="str">
        <f>Bridging!C16</f>
        <v>Plan a Ceremony</v>
      </c>
      <c r="J11" s="59"/>
      <c r="K11" s="50" t="str">
        <f>IF(Bridging!V16="A","A","")</f>
        <v/>
      </c>
    </row>
    <row r="12" spans="1:11">
      <c r="A12" s="61" t="s">
        <v>108</v>
      </c>
      <c r="E12" s="31" t="str">
        <f>Petals!B15</f>
        <v>Clover</v>
      </c>
      <c r="F12" s="31" t="str">
        <f>Petals!C15</f>
        <v>Use resources wisely</v>
      </c>
      <c r="G12" s="50" t="str">
        <f>IF(Petals!V15="A","A","")</f>
        <v/>
      </c>
    </row>
    <row r="13" spans="1:11">
      <c r="A13" s="31" t="str">
        <f>'Fun Patches'!C5</f>
        <v>&lt;List Patch Here&gt;</v>
      </c>
      <c r="B13" s="50" t="str">
        <f>IF('Fun Patches'!V5="A","C","")</f>
        <v/>
      </c>
      <c r="E13" s="31" t="str">
        <f>Petals!B16</f>
        <v>Rosie</v>
      </c>
      <c r="F13" s="31" t="str">
        <f>Petals!C16</f>
        <v>Make the world a better place</v>
      </c>
      <c r="G13" s="50" t="str">
        <f>IF(Petals!V16="A","A","")</f>
        <v/>
      </c>
      <c r="I13" s="372" t="s">
        <v>71</v>
      </c>
      <c r="J13" s="372"/>
      <c r="K13" s="372"/>
    </row>
    <row r="14" spans="1:11">
      <c r="A14" s="31" t="str">
        <f>'Fun Patches'!C6</f>
        <v>&lt;List Patch Here&gt;</v>
      </c>
      <c r="B14" s="50" t="str">
        <f>IF('Fun Patches'!V6="A","C","")</f>
        <v/>
      </c>
      <c r="E14" s="31" t="str">
        <f>Petals!B17</f>
        <v>Vi</v>
      </c>
      <c r="F14" s="31" t="str">
        <f>Petals!C17</f>
        <v>Be a sister to every Girl Scout</v>
      </c>
      <c r="G14" s="50" t="str">
        <f>IF(Petals!V17="A","A","")</f>
        <v/>
      </c>
      <c r="I14" s="372"/>
      <c r="J14" s="372"/>
      <c r="K14" s="372"/>
    </row>
    <row r="15" spans="1:11">
      <c r="A15" s="31" t="str">
        <f>'Fun Patches'!C7</f>
        <v>&lt;List Patch Here&gt;</v>
      </c>
      <c r="B15" s="50" t="str">
        <f>IF('Fun Patches'!V7="A","C","")</f>
        <v/>
      </c>
      <c r="E15" s="73"/>
      <c r="F15" s="73"/>
      <c r="G15" s="212"/>
      <c r="I15" s="295"/>
      <c r="J15" s="297" t="str">
        <f>'Age-Level'!C6</f>
        <v>Cookie Rally (Year 1)</v>
      </c>
      <c r="K15" s="50" t="str">
        <f>IF('Age-Level'!V6="A","C","")</f>
        <v/>
      </c>
    </row>
    <row r="16" spans="1:11">
      <c r="A16" s="31" t="str">
        <f>'Fun Patches'!C8</f>
        <v>&lt;List Patch Here&gt;</v>
      </c>
      <c r="B16" s="50" t="str">
        <f>IF('Fun Patches'!V8="A","C","")</f>
        <v/>
      </c>
      <c r="D16" s="372" t="s">
        <v>151</v>
      </c>
      <c r="E16" s="307"/>
      <c r="F16" s="307"/>
      <c r="G16" s="307"/>
      <c r="I16" s="295"/>
      <c r="J16" s="297" t="str">
        <f>'Age-Level'!C7</f>
        <v>Cookie Sales (Year 1)</v>
      </c>
      <c r="K16" s="50" t="str">
        <f>IF('Age-Level'!V7="A","C","")</f>
        <v/>
      </c>
    </row>
    <row r="17" spans="1:11">
      <c r="A17" s="31" t="str">
        <f>'Fun Patches'!C9</f>
        <v>&lt;List Patch Here&gt;</v>
      </c>
      <c r="B17" s="50" t="str">
        <f>IF('Fun Patches'!V9="A","C","")</f>
        <v/>
      </c>
      <c r="D17" s="307"/>
      <c r="E17" s="307"/>
      <c r="F17" s="307"/>
      <c r="G17" s="307"/>
      <c r="I17" s="51"/>
      <c r="J17" s="297" t="str">
        <f>'Age-Level'!C8</f>
        <v>Cookie Pin (Year 1)</v>
      </c>
      <c r="K17" s="50" t="str">
        <f>IF('Age-Level'!V8="A","C","")</f>
        <v/>
      </c>
    </row>
    <row r="18" spans="1:11">
      <c r="A18" s="31" t="str">
        <f>'Fun Patches'!C10</f>
        <v>&lt;List Patch Here&gt;</v>
      </c>
      <c r="B18" s="50" t="str">
        <f>IF('Fun Patches'!V10="A","C","")</f>
        <v/>
      </c>
      <c r="D18" s="376" t="str">
        <f>Petals!B22</f>
        <v>Finance</v>
      </c>
      <c r="E18" s="377"/>
      <c r="F18" s="204" t="str">
        <f>Petals!B20</f>
        <v>Money Counts</v>
      </c>
      <c r="G18" s="50" t="str">
        <f>IF(Petals!V23="C","A","")</f>
        <v/>
      </c>
      <c r="I18" s="51"/>
      <c r="J18" s="297" t="str">
        <f>'Age-Level'!C9</f>
        <v>Cookie Rally (Year 2)</v>
      </c>
      <c r="K18" s="50" t="str">
        <f>IF('Age-Level'!V9="A","C","")</f>
        <v/>
      </c>
    </row>
    <row r="19" spans="1:11">
      <c r="A19" s="31" t="str">
        <f>'Fun Patches'!C11</f>
        <v>&lt;List Patch Here&gt;</v>
      </c>
      <c r="B19" s="50" t="str">
        <f>IF('Fun Patches'!V11="A","C","")</f>
        <v/>
      </c>
      <c r="D19" s="376" t="str">
        <f>Petals!B27</f>
        <v>Finance</v>
      </c>
      <c r="E19" s="377"/>
      <c r="F19" s="204" t="str">
        <f>Petals!B25</f>
        <v>Making Choices</v>
      </c>
      <c r="G19" s="50" t="str">
        <f>IF(Petals!V28="C","A","")</f>
        <v/>
      </c>
      <c r="I19" s="51"/>
      <c r="J19" s="297" t="str">
        <f>'Age-Level'!C10</f>
        <v>Cookie Sales (Year 2)</v>
      </c>
      <c r="K19" s="50" t="str">
        <f>IF('Age-Level'!V10="A","C","")</f>
        <v/>
      </c>
    </row>
    <row r="20" spans="1:11">
      <c r="A20" s="31" t="str">
        <f>'Fun Patches'!C12</f>
        <v>&lt;List Patch Here&gt;</v>
      </c>
      <c r="B20" s="50" t="str">
        <f>IF('Fun Patches'!V12="A","C","")</f>
        <v/>
      </c>
      <c r="D20" s="376" t="str">
        <f>Petals!B32</f>
        <v>Cookie</v>
      </c>
      <c r="E20" s="377"/>
      <c r="F20" s="204" t="str">
        <f>Petals!B30</f>
        <v>Count It Up</v>
      </c>
      <c r="G20" s="50" t="str">
        <f>IF(Petals!V33="C","A","")</f>
        <v/>
      </c>
      <c r="I20" s="52"/>
      <c r="J20" s="297" t="str">
        <f>'Age-Level'!C11</f>
        <v>Cookie Pin (Year 2)</v>
      </c>
      <c r="K20" s="50" t="str">
        <f>IF('Age-Level'!V11="A","C","")</f>
        <v/>
      </c>
    </row>
    <row r="21" spans="1:11">
      <c r="A21" s="31" t="str">
        <f>'Fun Patches'!C13</f>
        <v>&lt;List Patch Here&gt;</v>
      </c>
      <c r="B21" s="50" t="str">
        <f>IF('Fun Patches'!V13="A","C","")</f>
        <v/>
      </c>
      <c r="D21" s="376" t="str">
        <f>Petals!B37</f>
        <v>Cookie</v>
      </c>
      <c r="E21" s="377"/>
      <c r="F21" s="204" t="str">
        <f>Petals!B35</f>
        <v>Talk It Up</v>
      </c>
      <c r="G21" s="50" t="str">
        <f>IF(Petals!V38="C","A","")</f>
        <v/>
      </c>
      <c r="I21" s="53"/>
      <c r="J21" s="297" t="str">
        <f>'Age-Level'!C13</f>
        <v>Fall Sales (Year 1)</v>
      </c>
      <c r="K21" s="50" t="str">
        <f>IF('Age-Level'!V13="A","C","")</f>
        <v/>
      </c>
    </row>
    <row r="22" spans="1:11">
      <c r="A22" s="31" t="str">
        <f>'Fun Patches'!C14</f>
        <v>&lt;List Patch Here&gt;</v>
      </c>
      <c r="B22" s="50" t="str">
        <f>IF('Fun Patches'!V14="A","C","")</f>
        <v/>
      </c>
      <c r="I22" s="26"/>
      <c r="J22" s="297" t="str">
        <f>'Age-Level'!C14</f>
        <v>Fall Sales (Year 2)</v>
      </c>
      <c r="K22" s="50" t="str">
        <f>IF('Age-Level'!V14="A","C","")</f>
        <v/>
      </c>
    </row>
    <row r="23" spans="1:11">
      <c r="A23" s="31" t="str">
        <f>'Fun Patches'!C15</f>
        <v>&lt;List Patch Here&gt;</v>
      </c>
      <c r="B23" s="50" t="str">
        <f>IF('Fun Patches'!V15="A","C","")</f>
        <v/>
      </c>
      <c r="D23" s="372" t="s">
        <v>62</v>
      </c>
      <c r="E23" s="372"/>
      <c r="F23" s="372"/>
      <c r="G23" s="372"/>
      <c r="J23" s="297" t="str">
        <f>'Age-Level'!C16</f>
        <v>Thinking Day (Year 1)</v>
      </c>
      <c r="K23" s="50" t="str">
        <f>IF('Age-Level'!V16="A","C","")</f>
        <v/>
      </c>
    </row>
    <row r="24" spans="1:11">
      <c r="A24" s="31" t="str">
        <f>'Fun Patches'!C16</f>
        <v>&lt;List Patch Here&gt;</v>
      </c>
      <c r="B24" s="50" t="str">
        <f>IF('Fun Patches'!V16="A","C","")</f>
        <v/>
      </c>
      <c r="D24" s="372"/>
      <c r="E24" s="372"/>
      <c r="F24" s="372"/>
      <c r="G24" s="372"/>
      <c r="J24" s="297" t="str">
        <f>'Age-Level'!C17</f>
        <v>Thinking Day (Year 2)</v>
      </c>
      <c r="K24" s="50" t="str">
        <f>IF('Age-Level'!V17="A","C","")</f>
        <v/>
      </c>
    </row>
    <row r="25" spans="1:11">
      <c r="A25" s="31" t="str">
        <f>'Fun Patches'!C17</f>
        <v>&lt;List Patch Here&gt;</v>
      </c>
      <c r="B25" s="50" t="str">
        <f>IF('Fun Patches'!V17="A","C","")</f>
        <v/>
      </c>
      <c r="D25" s="294" t="str">
        <f>'Journey Awards'!A6</f>
        <v>Welcome to the Daisy Flower Garden</v>
      </c>
      <c r="F25" s="57"/>
      <c r="G25" s="291"/>
      <c r="J25" s="297" t="str">
        <f>'Age-Level'!C19</f>
        <v>Investiture</v>
      </c>
      <c r="K25" s="50" t="str">
        <f>IF('Age-Level'!V19="A","C","")</f>
        <v/>
      </c>
    </row>
    <row r="26" spans="1:11">
      <c r="A26" s="31" t="str">
        <f>'Fun Patches'!C18</f>
        <v>&lt;List Patch Here&gt;</v>
      </c>
      <c r="B26" s="50" t="str">
        <f>IF('Fun Patches'!V18="A","C","")</f>
        <v/>
      </c>
      <c r="D26" s="295"/>
      <c r="E26" s="373" t="s">
        <v>66</v>
      </c>
      <c r="F26" s="374"/>
      <c r="G26" s="50" t="str">
        <f>IF('Journey Awards'!V8="A","A","")</f>
        <v/>
      </c>
      <c r="J26" s="297" t="str">
        <f>'Age-Level'!C20</f>
        <v>Rededication (1st year)</v>
      </c>
      <c r="K26" s="50" t="str">
        <f>IF('Age-Level'!V20="A","C","")</f>
        <v/>
      </c>
    </row>
    <row r="27" spans="1:11">
      <c r="A27" s="31" t="str">
        <f>'Fun Patches'!C19</f>
        <v>&lt;List Patch Here&gt;</v>
      </c>
      <c r="B27" s="50" t="str">
        <f>IF('Fun Patches'!V19="A","C","")</f>
        <v/>
      </c>
      <c r="D27" s="295"/>
      <c r="E27" s="373" t="s">
        <v>67</v>
      </c>
      <c r="F27" s="374"/>
      <c r="G27" s="50" t="str">
        <f>IF('Journey Awards'!V9="A","A","")</f>
        <v/>
      </c>
      <c r="J27" s="297" t="str">
        <f>'Age-Level'!B21</f>
        <v>My Promise, My Faith (Year 1)</v>
      </c>
      <c r="K27" s="50" t="str">
        <f>IF('Age-Level'!V27="C","C","")</f>
        <v/>
      </c>
    </row>
    <row r="28" spans="1:11">
      <c r="A28" s="31" t="str">
        <f>'Fun Patches'!C20</f>
        <v>&lt;List Patch Here&gt;</v>
      </c>
      <c r="B28" s="50" t="str">
        <f>IF('Fun Patches'!V20="A","C","")</f>
        <v/>
      </c>
      <c r="D28" s="295"/>
      <c r="E28" s="373" t="s">
        <v>68</v>
      </c>
      <c r="F28" s="374"/>
      <c r="G28" s="50" t="str">
        <f>IF('Journey Awards'!V10="A","A","")</f>
        <v/>
      </c>
      <c r="J28" s="297" t="str">
        <f>'Age-Level'!B28</f>
        <v>My Promise, My Faith (Year 2)</v>
      </c>
      <c r="K28" s="50" t="str">
        <f>IF('Age-Level'!V34="C","C","")</f>
        <v/>
      </c>
    </row>
    <row r="29" spans="1:11">
      <c r="A29" s="31" t="str">
        <f>'Fun Patches'!C21</f>
        <v>&lt;List Patch Here&gt;</v>
      </c>
      <c r="B29" s="50" t="str">
        <f>IF('Fun Patches'!V21="A","C","")</f>
        <v/>
      </c>
      <c r="D29" s="106" t="str">
        <f>'Journey Awards'!A14</f>
        <v>Between Earth and Sky</v>
      </c>
      <c r="F29" s="59"/>
      <c r="G29" s="34"/>
      <c r="J29" s="297" t="str">
        <f>'Age-Level'!C36</f>
        <v>Global Action Award</v>
      </c>
      <c r="K29" s="50" t="str">
        <f>IF('Age-Level'!V36="A","C","")</f>
        <v/>
      </c>
    </row>
    <row r="30" spans="1:11">
      <c r="A30" s="31" t="str">
        <f>'Fun Patches'!C22</f>
        <v>&lt;List Patch Here&gt;</v>
      </c>
      <c r="B30" s="50" t="str">
        <f>IF('Fun Patches'!V22="A","C","")</f>
        <v/>
      </c>
      <c r="D30" s="295"/>
      <c r="E30" s="373" t="str">
        <f>'Journey Awards'!C16</f>
        <v>The Blue Bucket Award</v>
      </c>
      <c r="F30" s="374"/>
      <c r="G30" s="50" t="str">
        <f>IF('Journey Awards'!V16="A","A","")</f>
        <v/>
      </c>
      <c r="J30" s="297" t="str">
        <f>'Age-Level'!C38</f>
        <v>Journey Summit Pin</v>
      </c>
      <c r="K30" s="50" t="str">
        <f>IF('Age-Level'!V38="C","C","")</f>
        <v/>
      </c>
    </row>
    <row r="31" spans="1:11">
      <c r="A31" s="31" t="str">
        <f>'Fun Patches'!C23</f>
        <v>&lt;List Patch Here&gt;</v>
      </c>
      <c r="B31" s="50" t="str">
        <f>IF('Fun Patches'!V23="A","C","")</f>
        <v/>
      </c>
      <c r="D31" s="295"/>
      <c r="E31" s="373" t="str">
        <f>'Journey Awards'!C17</f>
        <v>The Firefly Award</v>
      </c>
      <c r="F31" s="374"/>
      <c r="G31" s="50" t="str">
        <f>IF('Journey Awards'!V17="A","A","")</f>
        <v/>
      </c>
      <c r="J31" s="297" t="str">
        <f>'Age-Level'!B39</f>
        <v>Safety Award</v>
      </c>
      <c r="K31" s="50" t="str">
        <f>IF('Age-Level'!V43="C","C","")</f>
        <v/>
      </c>
    </row>
    <row r="32" spans="1:11">
      <c r="A32" s="31" t="str">
        <f>'Fun Patches'!C24</f>
        <v>&lt;List Patch Here&gt;</v>
      </c>
      <c r="B32" s="50" t="str">
        <f>IF('Fun Patches'!V24="A","C","")</f>
        <v/>
      </c>
      <c r="D32" s="295"/>
      <c r="E32" s="373" t="str">
        <f>'Journey Awards'!C18</f>
        <v>The Clover Award</v>
      </c>
      <c r="F32" s="374"/>
      <c r="G32" s="50" t="str">
        <f>IF('Journey Awards'!V18="A","A","")</f>
        <v/>
      </c>
    </row>
    <row r="33" spans="1:11">
      <c r="A33" s="31" t="str">
        <f>'Fun Patches'!C25</f>
        <v>&lt;List Patch Here&gt;</v>
      </c>
      <c r="B33" s="50" t="str">
        <f>IF('Fun Patches'!V25="A","C","")</f>
        <v/>
      </c>
      <c r="D33" s="106" t="str">
        <f>'Journey Awards'!A22</f>
        <v>5 Flowers, 4 Stories, 3 Cheers for Animals!</v>
      </c>
      <c r="F33" s="59"/>
      <c r="G33" s="34" t="str">
        <f>IF('Journey Awards'!V15="A","A","")</f>
        <v/>
      </c>
      <c r="J33" s="61" t="s">
        <v>110</v>
      </c>
    </row>
    <row r="34" spans="1:11">
      <c r="A34" s="31" t="str">
        <f>'Fun Patches'!C26</f>
        <v>&lt;List Patch Here&gt;</v>
      </c>
      <c r="B34" s="50" t="str">
        <f>IF('Fun Patches'!V26="A","C","")</f>
        <v/>
      </c>
      <c r="D34" s="295"/>
      <c r="E34" s="373" t="str">
        <f>'Journey Awards'!C24</f>
        <v>Birdbath Award</v>
      </c>
      <c r="F34" s="374"/>
      <c r="G34" s="50" t="str">
        <f>IF('Journey Awards'!V24="A","A","")</f>
        <v/>
      </c>
      <c r="J34" s="31" t="str">
        <f>'Fun Patches'!C35</f>
        <v>&lt;List Patch Here&gt;</v>
      </c>
      <c r="K34" s="50" t="str">
        <f>IF('Fun Patches'!V35="A","C","")</f>
        <v/>
      </c>
    </row>
    <row r="35" spans="1:11">
      <c r="A35" s="31" t="str">
        <f>'Fun Patches'!C27</f>
        <v>&lt;List Patch Here&gt;</v>
      </c>
      <c r="B35" s="50" t="str">
        <f>IF('Fun Patches'!V27="A","C","")</f>
        <v/>
      </c>
      <c r="D35" s="295"/>
      <c r="E35" s="373" t="str">
        <f>'Journey Awards'!C25</f>
        <v>Red Robin Award</v>
      </c>
      <c r="F35" s="374"/>
      <c r="G35" s="50" t="str">
        <f>IF('Journey Awards'!V25="A","A","")</f>
        <v/>
      </c>
      <c r="J35" s="31" t="str">
        <f>'Fun Patches'!C36</f>
        <v>&lt;List Patch Here&gt;</v>
      </c>
      <c r="K35" s="50" t="str">
        <f>IF('Fun Patches'!V36="A","C","")</f>
        <v/>
      </c>
    </row>
    <row r="36" spans="1:11">
      <c r="A36" s="296" t="str">
        <f>'Fun Patches'!C28</f>
        <v>&lt;List Patch Here&gt;</v>
      </c>
      <c r="B36" s="50" t="str">
        <f>IF('Fun Patches'!V28="A","C","")</f>
        <v/>
      </c>
      <c r="D36" s="295"/>
      <c r="E36" s="373" t="str">
        <f>'Journey Awards'!C26</f>
        <v>Tula Award</v>
      </c>
      <c r="F36" s="374"/>
      <c r="G36" s="50" t="str">
        <f>IF('Journey Awards'!V26="A","A","")</f>
        <v/>
      </c>
      <c r="J36" s="31" t="str">
        <f>'Fun Patches'!C37</f>
        <v>&lt;List Patch Here&gt;</v>
      </c>
      <c r="K36" s="50" t="str">
        <f>IF('Fun Patches'!V37="A","C","")</f>
        <v/>
      </c>
    </row>
    <row r="37" spans="1:11">
      <c r="A37" s="298" t="str">
        <f>'Fun Patches'!C29</f>
        <v>&lt;List Patch Here&gt;</v>
      </c>
      <c r="B37" s="50" t="str">
        <f>IF('Fun Patches'!V29="A","C","")</f>
        <v/>
      </c>
      <c r="J37" s="31" t="str">
        <f>'Fun Patches'!C38</f>
        <v>&lt;List Patch Here&gt;</v>
      </c>
      <c r="K37" s="50" t="str">
        <f>IF('Fun Patches'!V38="A","C","")</f>
        <v/>
      </c>
    </row>
    <row r="38" spans="1:11" ht="12.75" customHeight="1">
      <c r="A38" s="282"/>
      <c r="B38" s="212"/>
      <c r="C38" s="146"/>
      <c r="D38" s="371" t="s">
        <v>110</v>
      </c>
      <c r="E38" s="307"/>
      <c r="F38" s="307"/>
      <c r="J38" s="31" t="str">
        <f>'Fun Patches'!C39</f>
        <v>&lt;List Patch Here&gt;</v>
      </c>
      <c r="K38" s="50" t="str">
        <f>IF('Fun Patches'!V39="A","C","")</f>
        <v/>
      </c>
    </row>
    <row r="39" spans="1:11" ht="13.5" customHeight="1">
      <c r="A39" s="107"/>
      <c r="B39" s="146"/>
      <c r="C39" s="146"/>
      <c r="E39" s="378" t="str">
        <f>'Fun Patches'!C30</f>
        <v>&lt;List Patch Here&gt;</v>
      </c>
      <c r="F39" s="379"/>
      <c r="G39" s="50" t="str">
        <f>IF('Fun Patches'!V30="A","C","")</f>
        <v/>
      </c>
      <c r="J39" s="31" t="str">
        <f>'Fun Patches'!C40</f>
        <v>&lt;List Patch Here&gt;</v>
      </c>
      <c r="K39" s="50" t="str">
        <f>IF('Fun Patches'!V40="A","C","")</f>
        <v/>
      </c>
    </row>
    <row r="40" spans="1:11" ht="13.5" customHeight="1">
      <c r="A40" s="147" t="s">
        <v>125</v>
      </c>
      <c r="B40" s="145"/>
      <c r="C40" s="146"/>
      <c r="E40" s="378" t="str">
        <f>'Fun Patches'!C31</f>
        <v>&lt;List Patch Here&gt;</v>
      </c>
      <c r="F40" s="379"/>
      <c r="G40" s="50" t="str">
        <f>IF('Fun Patches'!V31="A","C","")</f>
        <v/>
      </c>
      <c r="J40" s="31" t="str">
        <f>'Fun Patches'!C41</f>
        <v>&lt;List Patch Here&gt;</v>
      </c>
      <c r="K40" s="50" t="str">
        <f>IF('Fun Patches'!V41="A","C","")</f>
        <v/>
      </c>
    </row>
    <row r="41" spans="1:11" ht="13.5" customHeight="1">
      <c r="A41" s="149" t="s">
        <v>126</v>
      </c>
      <c r="B41" s="143"/>
      <c r="C41" s="144"/>
      <c r="E41" s="378" t="str">
        <f>'Fun Patches'!C32</f>
        <v>&lt;List Patch Here&gt;</v>
      </c>
      <c r="F41" s="379"/>
      <c r="G41" s="50" t="str">
        <f>IF('Fun Patches'!V32="A","C","")</f>
        <v/>
      </c>
      <c r="J41" s="31" t="str">
        <f>'Fun Patches'!C42</f>
        <v>&lt;List Patch Here&gt;</v>
      </c>
      <c r="K41" s="50" t="str">
        <f>IF('Fun Patches'!V42="A","C","")</f>
        <v/>
      </c>
    </row>
    <row r="42" spans="1:11">
      <c r="A42" s="150" t="s">
        <v>128</v>
      </c>
      <c r="B42" s="144"/>
      <c r="C42" s="144"/>
      <c r="E42" s="378" t="str">
        <f>'Fun Patches'!C33</f>
        <v>&lt;List Patch Here&gt;</v>
      </c>
      <c r="F42" s="379"/>
      <c r="G42" s="50" t="str">
        <f>IF('Fun Patches'!V33="A","C","")</f>
        <v/>
      </c>
      <c r="J42" s="31" t="str">
        <f>'Fun Patches'!C43</f>
        <v>&lt;List Patch Here&gt;</v>
      </c>
      <c r="K42" s="50" t="str">
        <f>IF('Fun Patches'!V43="A","C","")</f>
        <v/>
      </c>
    </row>
    <row r="43" spans="1:11">
      <c r="A43" s="151" t="s">
        <v>127</v>
      </c>
      <c r="B43" s="144"/>
      <c r="C43" s="144"/>
      <c r="E43" s="378" t="str">
        <f>'Fun Patches'!C34</f>
        <v>&lt;List Patch Here&gt;</v>
      </c>
      <c r="F43" s="379"/>
      <c r="G43" s="50" t="str">
        <f>IF('Fun Patches'!V34="A","C","")</f>
        <v/>
      </c>
      <c r="J43" s="31" t="str">
        <f>'Fun Patches'!C44</f>
        <v>&lt;List Patch Here&gt;</v>
      </c>
      <c r="K43" s="50" t="str">
        <f>IF('Fun Patches'!V44="A","C","")</f>
        <v/>
      </c>
    </row>
    <row r="44" spans="1:11">
      <c r="A44" s="148"/>
    </row>
  </sheetData>
  <sheetProtection password="C45A" sheet="1" objects="1" scenarios="1" selectLockedCells="1" selectUnlockedCells="1"/>
  <mergeCells count="25">
    <mergeCell ref="E43:F43"/>
    <mergeCell ref="E36:F36"/>
    <mergeCell ref="D38:F38"/>
    <mergeCell ref="E39:F39"/>
    <mergeCell ref="E40:F40"/>
    <mergeCell ref="E41:F41"/>
    <mergeCell ref="E42:F42"/>
    <mergeCell ref="E28:F28"/>
    <mergeCell ref="E30:F30"/>
    <mergeCell ref="E31:F31"/>
    <mergeCell ref="E32:F32"/>
    <mergeCell ref="E34:F34"/>
    <mergeCell ref="E35:F35"/>
    <mergeCell ref="D19:E19"/>
    <mergeCell ref="D20:E20"/>
    <mergeCell ref="D21:E21"/>
    <mergeCell ref="D23:G24"/>
    <mergeCell ref="E26:F26"/>
    <mergeCell ref="E27:F27"/>
    <mergeCell ref="A1:B1"/>
    <mergeCell ref="D1:G1"/>
    <mergeCell ref="I1:K2"/>
    <mergeCell ref="I13:K14"/>
    <mergeCell ref="D16:G17"/>
    <mergeCell ref="D18:E18"/>
  </mergeCells>
  <pageMargins left="0.75" right="0.75" top="1" bottom="1" header="0.5" footer="0.5"/>
  <pageSetup scale="83" orientation="landscape" horizontalDpi="300" verticalDpi="300" r:id="rId1"/>
  <headerFooter alignWithMargins="0">
    <oddHeader>&amp;C&amp;"Arial,Bold"&amp;12DaisyTrax
&amp;10&amp;D</oddHeader>
  </headerFooter>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44"/>
  <sheetViews>
    <sheetView showGridLines="0" zoomScaleNormal="100" workbookViewId="0">
      <selection activeCell="A2" sqref="A2"/>
    </sheetView>
  </sheetViews>
  <sheetFormatPr defaultRowHeight="12.75"/>
  <cols>
    <col min="1" max="1" width="32.7109375" bestFit="1" customWidth="1"/>
    <col min="2" max="2" width="3.140625" customWidth="1"/>
    <col min="3" max="3" width="3.7109375" customWidth="1"/>
    <col min="4" max="4" width="4" bestFit="1" customWidth="1"/>
    <col min="5" max="5" width="8.85546875" bestFit="1" customWidth="1"/>
    <col min="6" max="6" width="29.42578125" bestFit="1" customWidth="1"/>
    <col min="7" max="7" width="3.140625" customWidth="1"/>
    <col min="8" max="8" width="3.7109375" customWidth="1"/>
    <col min="9" max="9" width="2.7109375" bestFit="1" customWidth="1"/>
    <col min="10" max="10" width="34.7109375" bestFit="1" customWidth="1"/>
    <col min="11" max="11" width="3.140625" customWidth="1"/>
  </cols>
  <sheetData>
    <row r="1" spans="1:11" ht="20.25">
      <c r="A1" s="375" t="str">
        <f ca="1">MID(CELL("filename",A1),FIND(IF(ISERROR(FIND("]",CELL("filename",A1))),"$","]"),CELL("filename",A1))+1,256)</f>
        <v>Daisy 20</v>
      </c>
      <c r="B1" s="375"/>
      <c r="D1" s="372" t="s">
        <v>44</v>
      </c>
      <c r="E1" s="372"/>
      <c r="F1" s="372"/>
      <c r="G1" s="372"/>
      <c r="I1" s="372" t="s">
        <v>65</v>
      </c>
      <c r="J1" s="372"/>
      <c r="K1" s="372"/>
    </row>
    <row r="2" spans="1:11">
      <c r="D2" s="61" t="s">
        <v>43</v>
      </c>
      <c r="I2" s="372"/>
      <c r="J2" s="372"/>
      <c r="K2" s="372"/>
    </row>
    <row r="3" spans="1:11">
      <c r="A3" s="61" t="s">
        <v>64</v>
      </c>
      <c r="E3" s="31" t="str">
        <f>Petals!B6</f>
        <v>Center</v>
      </c>
      <c r="F3" s="31" t="str">
        <f>Petals!C6</f>
        <v>Promise Center</v>
      </c>
      <c r="G3" s="50" t="str">
        <f>IF(Petals!W6="A","A","")</f>
        <v/>
      </c>
      <c r="I3" s="215" t="str">
        <f>Bridging!B6</f>
        <v>Pass It On</v>
      </c>
      <c r="J3" s="215"/>
      <c r="K3" s="215"/>
    </row>
    <row r="4" spans="1:11">
      <c r="A4" s="66" t="s">
        <v>44</v>
      </c>
      <c r="B4" s="48" t="str">
        <f>IF(Petals!W18="C","C",IF(Petals!W18="P","P",""))</f>
        <v/>
      </c>
      <c r="D4" s="61" t="s">
        <v>44</v>
      </c>
      <c r="G4" s="34"/>
      <c r="I4" s="295">
        <v>1</v>
      </c>
      <c r="J4" s="297" t="str">
        <f>Bridging!C7</f>
        <v>Teach younger girls the GS Promise</v>
      </c>
      <c r="K4" s="50" t="str">
        <f>IF(Bridging!W7="A","A","")</f>
        <v/>
      </c>
    </row>
    <row r="5" spans="1:11">
      <c r="A5" s="211" t="s">
        <v>151</v>
      </c>
      <c r="B5" s="213">
        <f>INT(COUNTIF(G18:G21,"A"))</f>
        <v>0</v>
      </c>
      <c r="E5" s="31" t="str">
        <f>Petals!B8</f>
        <v>Lupe</v>
      </c>
      <c r="F5" s="31" t="str">
        <f>Petals!C8</f>
        <v>Honest and fair</v>
      </c>
      <c r="G5" s="50" t="str">
        <f>IF(Petals!W8="A","A","")</f>
        <v/>
      </c>
      <c r="I5" s="295">
        <v>2</v>
      </c>
      <c r="J5" s="297" t="str">
        <f>Bridging!C8</f>
        <v>Tell younger girls about the Flower</v>
      </c>
      <c r="K5" s="50" t="str">
        <f>IF(Bridging!W8="A","A","")</f>
        <v/>
      </c>
    </row>
    <row r="6" spans="1:11">
      <c r="A6" s="67" t="s">
        <v>62</v>
      </c>
      <c r="B6" s="54"/>
      <c r="E6" s="31" t="str">
        <f>Petals!B9</f>
        <v>Sunny</v>
      </c>
      <c r="F6" s="31" t="str">
        <f>Petals!C9</f>
        <v>Friendly and helpful</v>
      </c>
      <c r="G6" s="50" t="str">
        <f>IF(Petals!W9="A","A","")</f>
        <v/>
      </c>
      <c r="I6" s="295">
        <v>3</v>
      </c>
      <c r="J6" s="297" t="str">
        <f>Bridging!C9</f>
        <v>Play a game together!</v>
      </c>
      <c r="K6" s="50" t="str">
        <f>IF(Bridging!W9="A","A","")</f>
        <v/>
      </c>
    </row>
    <row r="7" spans="1:11">
      <c r="A7" s="210" t="str">
        <f>'Journey Awards'!A6</f>
        <v>Welcome to the Daisy Flower Garden</v>
      </c>
      <c r="B7" s="48" t="str">
        <f>IF('Journey Awards'!W11="C","C",IF('Journey Awards'!W11="P","P",""))</f>
        <v/>
      </c>
      <c r="E7" s="31" t="str">
        <f>Petals!B10</f>
        <v>Zinni</v>
      </c>
      <c r="F7" s="31" t="str">
        <f>Petals!C10</f>
        <v>Considerate and caring</v>
      </c>
      <c r="G7" s="50" t="str">
        <f>IF(Petals!W10="A","A","")</f>
        <v/>
      </c>
      <c r="I7" s="294" t="str">
        <f>Bridging!B11</f>
        <v>Look Ahead</v>
      </c>
      <c r="J7" s="59"/>
      <c r="K7" s="34"/>
    </row>
    <row r="8" spans="1:11">
      <c r="A8" s="210" t="str">
        <f>'Journey Awards'!A14</f>
        <v>Between Earth and Sky</v>
      </c>
      <c r="B8" s="48" t="str">
        <f>IF('Journey Awards'!W19="C","C",IF('Journey Awards'!W19="P","P",""))</f>
        <v/>
      </c>
      <c r="E8" s="31" t="str">
        <f>Petals!B11</f>
        <v>Tula</v>
      </c>
      <c r="F8" s="31" t="str">
        <f>Petals!C11</f>
        <v>Courageous and strong</v>
      </c>
      <c r="G8" s="50" t="str">
        <f>IF(Petals!W11="A","A","")</f>
        <v/>
      </c>
      <c r="I8" s="295">
        <v>1</v>
      </c>
      <c r="J8" s="297" t="str">
        <f>Bridging!C12</f>
        <v>Say the Girl Scout Promise together.</v>
      </c>
      <c r="K8" s="50" t="str">
        <f>IF(Bridging!W12="A","A","")</f>
        <v/>
      </c>
    </row>
    <row r="9" spans="1:11">
      <c r="A9" s="210" t="str">
        <f>'Journey Awards'!A22</f>
        <v>5 Flowers, 4 Stories, 3 Cheers for Animals!</v>
      </c>
      <c r="B9" s="48" t="str">
        <f>IF('Journey Awards'!W27="C","C",IF('Journey Awards'!W27="P","P",""))</f>
        <v/>
      </c>
      <c r="E9" s="31" t="str">
        <f>Petals!B12</f>
        <v>Mari</v>
      </c>
      <c r="F9" s="31" t="str">
        <f>Petals!C12</f>
        <v>Responsible for what I say and do</v>
      </c>
      <c r="G9" s="50" t="str">
        <f>IF(Petals!W12="A","A","")</f>
        <v/>
      </c>
      <c r="I9" s="295">
        <v>2</v>
      </c>
      <c r="J9" s="297" t="str">
        <f>Bridging!C13</f>
        <v>Ask the Brownies to teach you</v>
      </c>
      <c r="K9" s="50" t="str">
        <f>IF(Bridging!W13="A","A","")</f>
        <v/>
      </c>
    </row>
    <row r="10" spans="1:11">
      <c r="A10" s="94" t="s">
        <v>61</v>
      </c>
      <c r="B10" s="48" t="str">
        <f>IF(Bridging!W18="C","C",IF(Bridging!W18="P","P",""))</f>
        <v/>
      </c>
      <c r="E10" s="31" t="str">
        <f>Petals!B13</f>
        <v>Gloria</v>
      </c>
      <c r="F10" s="31" t="str">
        <f>Petals!C13</f>
        <v>Respect for myself &amp; others</v>
      </c>
      <c r="G10" s="50" t="str">
        <f>IF(Petals!W13="A","A","")</f>
        <v/>
      </c>
      <c r="I10" s="295">
        <v>4</v>
      </c>
      <c r="J10" s="297" t="str">
        <f>Bridging!C14</f>
        <v>Ask the Brownies to show you</v>
      </c>
      <c r="K10" s="50" t="str">
        <f>IF(Bridging!W14="A","A","")</f>
        <v/>
      </c>
    </row>
    <row r="11" spans="1:11">
      <c r="A11" s="294"/>
      <c r="B11" s="103"/>
      <c r="E11" s="31" t="str">
        <f>Petals!B14</f>
        <v>Gerri</v>
      </c>
      <c r="F11" s="31" t="str">
        <f>Petals!C14</f>
        <v>Respect authority</v>
      </c>
      <c r="G11" s="50" t="str">
        <f>IF(Petals!W14="A","A","")</f>
        <v/>
      </c>
      <c r="I11" s="232" t="str">
        <f>Bridging!C16</f>
        <v>Plan a Ceremony</v>
      </c>
      <c r="J11" s="59"/>
      <c r="K11" s="50" t="str">
        <f>IF(Bridging!W16="A","A","")</f>
        <v/>
      </c>
    </row>
    <row r="12" spans="1:11">
      <c r="A12" s="61" t="s">
        <v>108</v>
      </c>
      <c r="E12" s="31" t="str">
        <f>Petals!B15</f>
        <v>Clover</v>
      </c>
      <c r="F12" s="31" t="str">
        <f>Petals!C15</f>
        <v>Use resources wisely</v>
      </c>
      <c r="G12" s="50" t="str">
        <f>IF(Petals!W15="A","A","")</f>
        <v/>
      </c>
    </row>
    <row r="13" spans="1:11">
      <c r="A13" s="31" t="str">
        <f>'Fun Patches'!C5</f>
        <v>&lt;List Patch Here&gt;</v>
      </c>
      <c r="B13" s="50" t="str">
        <f>IF('Fun Patches'!W5="A","C","")</f>
        <v/>
      </c>
      <c r="E13" s="31" t="str">
        <f>Petals!B16</f>
        <v>Rosie</v>
      </c>
      <c r="F13" s="31" t="str">
        <f>Petals!C16</f>
        <v>Make the world a better place</v>
      </c>
      <c r="G13" s="50" t="str">
        <f>IF(Petals!W16="A","A","")</f>
        <v/>
      </c>
      <c r="I13" s="372" t="s">
        <v>71</v>
      </c>
      <c r="J13" s="372"/>
      <c r="K13" s="372"/>
    </row>
    <row r="14" spans="1:11">
      <c r="A14" s="31" t="str">
        <f>'Fun Patches'!C6</f>
        <v>&lt;List Patch Here&gt;</v>
      </c>
      <c r="B14" s="50" t="str">
        <f>IF('Fun Patches'!W6="A","C","")</f>
        <v/>
      </c>
      <c r="E14" s="31" t="str">
        <f>Petals!B17</f>
        <v>Vi</v>
      </c>
      <c r="F14" s="31" t="str">
        <f>Petals!C17</f>
        <v>Be a sister to every Girl Scout</v>
      </c>
      <c r="G14" s="50" t="str">
        <f>IF(Petals!W17="A","A","")</f>
        <v/>
      </c>
      <c r="I14" s="372"/>
      <c r="J14" s="372"/>
      <c r="K14" s="372"/>
    </row>
    <row r="15" spans="1:11">
      <c r="A15" s="31" t="str">
        <f>'Fun Patches'!C7</f>
        <v>&lt;List Patch Here&gt;</v>
      </c>
      <c r="B15" s="50" t="str">
        <f>IF('Fun Patches'!W7="A","C","")</f>
        <v/>
      </c>
      <c r="E15" s="73"/>
      <c r="F15" s="73"/>
      <c r="G15" s="212"/>
      <c r="I15" s="295"/>
      <c r="J15" s="297" t="str">
        <f>'Age-Level'!C6</f>
        <v>Cookie Rally (Year 1)</v>
      </c>
      <c r="K15" s="50" t="str">
        <f>IF('Age-Level'!W6="A","C","")</f>
        <v/>
      </c>
    </row>
    <row r="16" spans="1:11">
      <c r="A16" s="31" t="str">
        <f>'Fun Patches'!C8</f>
        <v>&lt;List Patch Here&gt;</v>
      </c>
      <c r="B16" s="50" t="str">
        <f>IF('Fun Patches'!W8="A","C","")</f>
        <v/>
      </c>
      <c r="D16" s="372" t="s">
        <v>151</v>
      </c>
      <c r="E16" s="307"/>
      <c r="F16" s="307"/>
      <c r="G16" s="307"/>
      <c r="I16" s="295"/>
      <c r="J16" s="297" t="str">
        <f>'Age-Level'!C7</f>
        <v>Cookie Sales (Year 1)</v>
      </c>
      <c r="K16" s="50" t="str">
        <f>IF('Age-Level'!W7="A","C","")</f>
        <v/>
      </c>
    </row>
    <row r="17" spans="1:11">
      <c r="A17" s="31" t="str">
        <f>'Fun Patches'!C9</f>
        <v>&lt;List Patch Here&gt;</v>
      </c>
      <c r="B17" s="50" t="str">
        <f>IF('Fun Patches'!W9="A","C","")</f>
        <v/>
      </c>
      <c r="D17" s="307"/>
      <c r="E17" s="307"/>
      <c r="F17" s="307"/>
      <c r="G17" s="307"/>
      <c r="I17" s="51"/>
      <c r="J17" s="297" t="str">
        <f>'Age-Level'!C8</f>
        <v>Cookie Pin (Year 1)</v>
      </c>
      <c r="K17" s="50" t="str">
        <f>IF('Age-Level'!W8="A","C","")</f>
        <v/>
      </c>
    </row>
    <row r="18" spans="1:11">
      <c r="A18" s="31" t="str">
        <f>'Fun Patches'!C10</f>
        <v>&lt;List Patch Here&gt;</v>
      </c>
      <c r="B18" s="50" t="str">
        <f>IF('Fun Patches'!W10="A","C","")</f>
        <v/>
      </c>
      <c r="D18" s="376" t="str">
        <f>Petals!B22</f>
        <v>Finance</v>
      </c>
      <c r="E18" s="377"/>
      <c r="F18" s="204" t="str">
        <f>Petals!B20</f>
        <v>Money Counts</v>
      </c>
      <c r="G18" s="50" t="str">
        <f>IF(Petals!W23="C","A","")</f>
        <v/>
      </c>
      <c r="I18" s="51"/>
      <c r="J18" s="297" t="str">
        <f>'Age-Level'!C9</f>
        <v>Cookie Rally (Year 2)</v>
      </c>
      <c r="K18" s="50" t="str">
        <f>IF('Age-Level'!W9="A","C","")</f>
        <v/>
      </c>
    </row>
    <row r="19" spans="1:11">
      <c r="A19" s="31" t="str">
        <f>'Fun Patches'!C11</f>
        <v>&lt;List Patch Here&gt;</v>
      </c>
      <c r="B19" s="50" t="str">
        <f>IF('Fun Patches'!W11="A","C","")</f>
        <v/>
      </c>
      <c r="D19" s="376" t="str">
        <f>Petals!B27</f>
        <v>Finance</v>
      </c>
      <c r="E19" s="377"/>
      <c r="F19" s="204" t="str">
        <f>Petals!B25</f>
        <v>Making Choices</v>
      </c>
      <c r="G19" s="50" t="str">
        <f>IF(Petals!W28="C","A","")</f>
        <v/>
      </c>
      <c r="I19" s="51"/>
      <c r="J19" s="297" t="str">
        <f>'Age-Level'!C10</f>
        <v>Cookie Sales (Year 2)</v>
      </c>
      <c r="K19" s="50" t="str">
        <f>IF('Age-Level'!W10="A","C","")</f>
        <v/>
      </c>
    </row>
    <row r="20" spans="1:11">
      <c r="A20" s="31" t="str">
        <f>'Fun Patches'!C12</f>
        <v>&lt;List Patch Here&gt;</v>
      </c>
      <c r="B20" s="50" t="str">
        <f>IF('Fun Patches'!W12="A","C","")</f>
        <v/>
      </c>
      <c r="D20" s="376" t="str">
        <f>Petals!B32</f>
        <v>Cookie</v>
      </c>
      <c r="E20" s="377"/>
      <c r="F20" s="204" t="str">
        <f>Petals!B30</f>
        <v>Count It Up</v>
      </c>
      <c r="G20" s="50" t="str">
        <f>IF(Petals!W33="C","A","")</f>
        <v/>
      </c>
      <c r="I20" s="52"/>
      <c r="J20" s="297" t="str">
        <f>'Age-Level'!C11</f>
        <v>Cookie Pin (Year 2)</v>
      </c>
      <c r="K20" s="50" t="str">
        <f>IF('Age-Level'!W11="A","C","")</f>
        <v/>
      </c>
    </row>
    <row r="21" spans="1:11">
      <c r="A21" s="31" t="str">
        <f>'Fun Patches'!C13</f>
        <v>&lt;List Patch Here&gt;</v>
      </c>
      <c r="B21" s="50" t="str">
        <f>IF('Fun Patches'!W13="A","C","")</f>
        <v/>
      </c>
      <c r="D21" s="376" t="str">
        <f>Petals!B37</f>
        <v>Cookie</v>
      </c>
      <c r="E21" s="377"/>
      <c r="F21" s="204" t="str">
        <f>Petals!B35</f>
        <v>Talk It Up</v>
      </c>
      <c r="G21" s="50" t="str">
        <f>IF(Petals!W38="C","A","")</f>
        <v/>
      </c>
      <c r="I21" s="53"/>
      <c r="J21" s="297" t="str">
        <f>'Age-Level'!C13</f>
        <v>Fall Sales (Year 1)</v>
      </c>
      <c r="K21" s="50" t="str">
        <f>IF('Age-Level'!W13="A","C","")</f>
        <v/>
      </c>
    </row>
    <row r="22" spans="1:11">
      <c r="A22" s="31" t="str">
        <f>'Fun Patches'!C14</f>
        <v>&lt;List Patch Here&gt;</v>
      </c>
      <c r="B22" s="50" t="str">
        <f>IF('Fun Patches'!W14="A","C","")</f>
        <v/>
      </c>
      <c r="I22" s="26"/>
      <c r="J22" s="297" t="str">
        <f>'Age-Level'!C14</f>
        <v>Fall Sales (Year 2)</v>
      </c>
      <c r="K22" s="50" t="str">
        <f>IF('Age-Level'!W14="A","C","")</f>
        <v/>
      </c>
    </row>
    <row r="23" spans="1:11">
      <c r="A23" s="31" t="str">
        <f>'Fun Patches'!C15</f>
        <v>&lt;List Patch Here&gt;</v>
      </c>
      <c r="B23" s="50" t="str">
        <f>IF('Fun Patches'!W15="A","C","")</f>
        <v/>
      </c>
      <c r="D23" s="372" t="s">
        <v>62</v>
      </c>
      <c r="E23" s="372"/>
      <c r="F23" s="372"/>
      <c r="G23" s="372"/>
      <c r="J23" s="297" t="str">
        <f>'Age-Level'!C16</f>
        <v>Thinking Day (Year 1)</v>
      </c>
      <c r="K23" s="50" t="str">
        <f>IF('Age-Level'!W16="A","C","")</f>
        <v/>
      </c>
    </row>
    <row r="24" spans="1:11">
      <c r="A24" s="31" t="str">
        <f>'Fun Patches'!C16</f>
        <v>&lt;List Patch Here&gt;</v>
      </c>
      <c r="B24" s="50" t="str">
        <f>IF('Fun Patches'!W16="A","C","")</f>
        <v/>
      </c>
      <c r="D24" s="372"/>
      <c r="E24" s="372"/>
      <c r="F24" s="372"/>
      <c r="G24" s="372"/>
      <c r="J24" s="297" t="str">
        <f>'Age-Level'!C17</f>
        <v>Thinking Day (Year 2)</v>
      </c>
      <c r="K24" s="50" t="str">
        <f>IF('Age-Level'!W17="A","C","")</f>
        <v/>
      </c>
    </row>
    <row r="25" spans="1:11">
      <c r="A25" s="31" t="str">
        <f>'Fun Patches'!C17</f>
        <v>&lt;List Patch Here&gt;</v>
      </c>
      <c r="B25" s="50" t="str">
        <f>IF('Fun Patches'!W17="A","C","")</f>
        <v/>
      </c>
      <c r="D25" s="294" t="str">
        <f>'Journey Awards'!A6</f>
        <v>Welcome to the Daisy Flower Garden</v>
      </c>
      <c r="F25" s="57"/>
      <c r="G25" s="291"/>
      <c r="J25" s="297" t="str">
        <f>'Age-Level'!C19</f>
        <v>Investiture</v>
      </c>
      <c r="K25" s="50" t="str">
        <f>IF('Age-Level'!W19="A","C","")</f>
        <v/>
      </c>
    </row>
    <row r="26" spans="1:11">
      <c r="A26" s="31" t="str">
        <f>'Fun Patches'!C18</f>
        <v>&lt;List Patch Here&gt;</v>
      </c>
      <c r="B26" s="50" t="str">
        <f>IF('Fun Patches'!W18="A","C","")</f>
        <v/>
      </c>
      <c r="D26" s="295"/>
      <c r="E26" s="373" t="s">
        <v>66</v>
      </c>
      <c r="F26" s="374"/>
      <c r="G26" s="50" t="str">
        <f>IF('Journey Awards'!W8="A","A","")</f>
        <v/>
      </c>
      <c r="J26" s="297" t="str">
        <f>'Age-Level'!C20</f>
        <v>Rededication (1st year)</v>
      </c>
      <c r="K26" s="50" t="str">
        <f>IF('Age-Level'!W20="A","C","")</f>
        <v/>
      </c>
    </row>
    <row r="27" spans="1:11">
      <c r="A27" s="31" t="str">
        <f>'Fun Patches'!C19</f>
        <v>&lt;List Patch Here&gt;</v>
      </c>
      <c r="B27" s="50" t="str">
        <f>IF('Fun Patches'!W19="A","C","")</f>
        <v/>
      </c>
      <c r="D27" s="295"/>
      <c r="E27" s="373" t="s">
        <v>67</v>
      </c>
      <c r="F27" s="374"/>
      <c r="G27" s="50" t="str">
        <f>IF('Journey Awards'!W9="A","A","")</f>
        <v/>
      </c>
      <c r="J27" s="297" t="str">
        <f>'Age-Level'!B21</f>
        <v>My Promise, My Faith (Year 1)</v>
      </c>
      <c r="K27" s="50" t="str">
        <f>IF('Age-Level'!W27="C","C","")</f>
        <v/>
      </c>
    </row>
    <row r="28" spans="1:11">
      <c r="A28" s="31" t="str">
        <f>'Fun Patches'!C20</f>
        <v>&lt;List Patch Here&gt;</v>
      </c>
      <c r="B28" s="50" t="str">
        <f>IF('Fun Patches'!W20="A","C","")</f>
        <v/>
      </c>
      <c r="D28" s="295"/>
      <c r="E28" s="373" t="s">
        <v>68</v>
      </c>
      <c r="F28" s="374"/>
      <c r="G28" s="50" t="str">
        <f>IF('Journey Awards'!W10="A","A","")</f>
        <v/>
      </c>
      <c r="J28" s="297" t="str">
        <f>'Age-Level'!B28</f>
        <v>My Promise, My Faith (Year 2)</v>
      </c>
      <c r="K28" s="50" t="str">
        <f>IF('Age-Level'!W34="C","C","")</f>
        <v/>
      </c>
    </row>
    <row r="29" spans="1:11">
      <c r="A29" s="31" t="str">
        <f>'Fun Patches'!C21</f>
        <v>&lt;List Patch Here&gt;</v>
      </c>
      <c r="B29" s="50" t="str">
        <f>IF('Fun Patches'!W21="A","C","")</f>
        <v/>
      </c>
      <c r="D29" s="106" t="str">
        <f>'Journey Awards'!A14</f>
        <v>Between Earth and Sky</v>
      </c>
      <c r="F29" s="59"/>
      <c r="G29" s="34"/>
      <c r="J29" s="297" t="str">
        <f>'Age-Level'!C36</f>
        <v>Global Action Award</v>
      </c>
      <c r="K29" s="50" t="str">
        <f>IF('Age-Level'!W36="A","C","")</f>
        <v/>
      </c>
    </row>
    <row r="30" spans="1:11">
      <c r="A30" s="31" t="str">
        <f>'Fun Patches'!C22</f>
        <v>&lt;List Patch Here&gt;</v>
      </c>
      <c r="B30" s="50" t="str">
        <f>IF('Fun Patches'!W22="A","C","")</f>
        <v/>
      </c>
      <c r="D30" s="295"/>
      <c r="E30" s="373" t="str">
        <f>'Journey Awards'!C16</f>
        <v>The Blue Bucket Award</v>
      </c>
      <c r="F30" s="374"/>
      <c r="G30" s="50" t="str">
        <f>IF('Journey Awards'!W16="A","A","")</f>
        <v/>
      </c>
      <c r="J30" s="297" t="str">
        <f>'Age-Level'!C38</f>
        <v>Journey Summit Pin</v>
      </c>
      <c r="K30" s="50" t="str">
        <f>IF('Age-Level'!W38="C","C","")</f>
        <v/>
      </c>
    </row>
    <row r="31" spans="1:11">
      <c r="A31" s="31" t="str">
        <f>'Fun Patches'!C23</f>
        <v>&lt;List Patch Here&gt;</v>
      </c>
      <c r="B31" s="50" t="str">
        <f>IF('Fun Patches'!W23="A","C","")</f>
        <v/>
      </c>
      <c r="D31" s="295"/>
      <c r="E31" s="373" t="str">
        <f>'Journey Awards'!C17</f>
        <v>The Firefly Award</v>
      </c>
      <c r="F31" s="374"/>
      <c r="G31" s="50" t="str">
        <f>IF('Journey Awards'!W17="A","A","")</f>
        <v/>
      </c>
      <c r="J31" s="297" t="str">
        <f>'Age-Level'!B39</f>
        <v>Safety Award</v>
      </c>
      <c r="K31" s="50" t="str">
        <f>IF('Age-Level'!W43="C","C","")</f>
        <v/>
      </c>
    </row>
    <row r="32" spans="1:11">
      <c r="A32" s="31" t="str">
        <f>'Fun Patches'!C24</f>
        <v>&lt;List Patch Here&gt;</v>
      </c>
      <c r="B32" s="50" t="str">
        <f>IF('Fun Patches'!W24="A","C","")</f>
        <v/>
      </c>
      <c r="D32" s="295"/>
      <c r="E32" s="373" t="str">
        <f>'Journey Awards'!C18</f>
        <v>The Clover Award</v>
      </c>
      <c r="F32" s="374"/>
      <c r="G32" s="50" t="str">
        <f>IF('Journey Awards'!W18="A","A","")</f>
        <v/>
      </c>
    </row>
    <row r="33" spans="1:11">
      <c r="A33" s="31" t="str">
        <f>'Fun Patches'!C25</f>
        <v>&lt;List Patch Here&gt;</v>
      </c>
      <c r="B33" s="50" t="str">
        <f>IF('Fun Patches'!W25="A","C","")</f>
        <v/>
      </c>
      <c r="D33" s="106" t="str">
        <f>'Journey Awards'!A22</f>
        <v>5 Flowers, 4 Stories, 3 Cheers for Animals!</v>
      </c>
      <c r="F33" s="59"/>
      <c r="G33" s="34" t="str">
        <f>IF('Journey Awards'!W15="A","A","")</f>
        <v/>
      </c>
      <c r="J33" s="61" t="s">
        <v>110</v>
      </c>
    </row>
    <row r="34" spans="1:11">
      <c r="A34" s="31" t="str">
        <f>'Fun Patches'!C26</f>
        <v>&lt;List Patch Here&gt;</v>
      </c>
      <c r="B34" s="50" t="str">
        <f>IF('Fun Patches'!W26="A","C","")</f>
        <v/>
      </c>
      <c r="D34" s="295"/>
      <c r="E34" s="373" t="str">
        <f>'Journey Awards'!C24</f>
        <v>Birdbath Award</v>
      </c>
      <c r="F34" s="374"/>
      <c r="G34" s="50" t="str">
        <f>IF('Journey Awards'!W24="A","A","")</f>
        <v/>
      </c>
      <c r="J34" s="31" t="str">
        <f>'Fun Patches'!C35</f>
        <v>&lt;List Patch Here&gt;</v>
      </c>
      <c r="K34" s="50" t="str">
        <f>IF('Fun Patches'!W35="A","C","")</f>
        <v/>
      </c>
    </row>
    <row r="35" spans="1:11">
      <c r="A35" s="31" t="str">
        <f>'Fun Patches'!C27</f>
        <v>&lt;List Patch Here&gt;</v>
      </c>
      <c r="B35" s="50" t="str">
        <f>IF('Fun Patches'!W27="A","C","")</f>
        <v/>
      </c>
      <c r="D35" s="295"/>
      <c r="E35" s="373" t="str">
        <f>'Journey Awards'!C25</f>
        <v>Red Robin Award</v>
      </c>
      <c r="F35" s="374"/>
      <c r="G35" s="50" t="str">
        <f>IF('Journey Awards'!W25="A","A","")</f>
        <v/>
      </c>
      <c r="J35" s="31" t="str">
        <f>'Fun Patches'!C36</f>
        <v>&lt;List Patch Here&gt;</v>
      </c>
      <c r="K35" s="50" t="str">
        <f>IF('Fun Patches'!W36="A","C","")</f>
        <v/>
      </c>
    </row>
    <row r="36" spans="1:11">
      <c r="A36" s="296" t="str">
        <f>'Fun Patches'!C28</f>
        <v>&lt;List Patch Here&gt;</v>
      </c>
      <c r="B36" s="50" t="str">
        <f>IF('Fun Patches'!W28="A","C","")</f>
        <v/>
      </c>
      <c r="D36" s="295"/>
      <c r="E36" s="373" t="str">
        <f>'Journey Awards'!C26</f>
        <v>Tula Award</v>
      </c>
      <c r="F36" s="374"/>
      <c r="G36" s="50" t="str">
        <f>IF('Journey Awards'!W26="A","A","")</f>
        <v/>
      </c>
      <c r="J36" s="31" t="str">
        <f>'Fun Patches'!C37</f>
        <v>&lt;List Patch Here&gt;</v>
      </c>
      <c r="K36" s="50" t="str">
        <f>IF('Fun Patches'!W37="A","C","")</f>
        <v/>
      </c>
    </row>
    <row r="37" spans="1:11">
      <c r="A37" s="298" t="str">
        <f>'Fun Patches'!C29</f>
        <v>&lt;List Patch Here&gt;</v>
      </c>
      <c r="B37" s="50" t="str">
        <f>IF('Fun Patches'!W29="A","C","")</f>
        <v/>
      </c>
      <c r="J37" s="31" t="str">
        <f>'Fun Patches'!C38</f>
        <v>&lt;List Patch Here&gt;</v>
      </c>
      <c r="K37" s="50" t="str">
        <f>IF('Fun Patches'!W38="A","C","")</f>
        <v/>
      </c>
    </row>
    <row r="38" spans="1:11" ht="12.75" customHeight="1">
      <c r="A38" s="282"/>
      <c r="B38" s="212"/>
      <c r="C38" s="146"/>
      <c r="D38" s="371" t="s">
        <v>110</v>
      </c>
      <c r="E38" s="307"/>
      <c r="F38" s="307"/>
      <c r="J38" s="31" t="str">
        <f>'Fun Patches'!C39</f>
        <v>&lt;List Patch Here&gt;</v>
      </c>
      <c r="K38" s="50" t="str">
        <f>IF('Fun Patches'!W39="A","C","")</f>
        <v/>
      </c>
    </row>
    <row r="39" spans="1:11" ht="13.5" customHeight="1">
      <c r="A39" s="107"/>
      <c r="B39" s="146"/>
      <c r="C39" s="146"/>
      <c r="E39" s="378" t="str">
        <f>'Fun Patches'!C30</f>
        <v>&lt;List Patch Here&gt;</v>
      </c>
      <c r="F39" s="379"/>
      <c r="G39" s="50" t="str">
        <f>IF('Fun Patches'!W30="A","C","")</f>
        <v/>
      </c>
      <c r="J39" s="31" t="str">
        <f>'Fun Patches'!C40</f>
        <v>&lt;List Patch Here&gt;</v>
      </c>
      <c r="K39" s="50" t="str">
        <f>IF('Fun Patches'!W40="A","C","")</f>
        <v/>
      </c>
    </row>
    <row r="40" spans="1:11" ht="13.5" customHeight="1">
      <c r="A40" s="147" t="s">
        <v>125</v>
      </c>
      <c r="B40" s="145"/>
      <c r="C40" s="146"/>
      <c r="E40" s="378" t="str">
        <f>'Fun Patches'!C31</f>
        <v>&lt;List Patch Here&gt;</v>
      </c>
      <c r="F40" s="379"/>
      <c r="G40" s="50" t="str">
        <f>IF('Fun Patches'!W31="A","C","")</f>
        <v/>
      </c>
      <c r="J40" s="31" t="str">
        <f>'Fun Patches'!C41</f>
        <v>&lt;List Patch Here&gt;</v>
      </c>
      <c r="K40" s="50" t="str">
        <f>IF('Fun Patches'!W41="A","C","")</f>
        <v/>
      </c>
    </row>
    <row r="41" spans="1:11" ht="13.5" customHeight="1">
      <c r="A41" s="149" t="s">
        <v>126</v>
      </c>
      <c r="B41" s="143"/>
      <c r="C41" s="144"/>
      <c r="E41" s="378" t="str">
        <f>'Fun Patches'!C32</f>
        <v>&lt;List Patch Here&gt;</v>
      </c>
      <c r="F41" s="379"/>
      <c r="G41" s="50" t="str">
        <f>IF('Fun Patches'!W32="A","C","")</f>
        <v/>
      </c>
      <c r="J41" s="31" t="str">
        <f>'Fun Patches'!C42</f>
        <v>&lt;List Patch Here&gt;</v>
      </c>
      <c r="K41" s="50" t="str">
        <f>IF('Fun Patches'!W42="A","C","")</f>
        <v/>
      </c>
    </row>
    <row r="42" spans="1:11">
      <c r="A42" s="150" t="s">
        <v>128</v>
      </c>
      <c r="B42" s="144"/>
      <c r="C42" s="144"/>
      <c r="E42" s="378" t="str">
        <f>'Fun Patches'!C33</f>
        <v>&lt;List Patch Here&gt;</v>
      </c>
      <c r="F42" s="379"/>
      <c r="G42" s="50" t="str">
        <f>IF('Fun Patches'!W33="A","C","")</f>
        <v/>
      </c>
      <c r="J42" s="31" t="str">
        <f>'Fun Patches'!C43</f>
        <v>&lt;List Patch Here&gt;</v>
      </c>
      <c r="K42" s="50" t="str">
        <f>IF('Fun Patches'!W43="A","C","")</f>
        <v/>
      </c>
    </row>
    <row r="43" spans="1:11">
      <c r="A43" s="151" t="s">
        <v>127</v>
      </c>
      <c r="B43" s="144"/>
      <c r="C43" s="144"/>
      <c r="E43" s="378" t="str">
        <f>'Fun Patches'!C34</f>
        <v>&lt;List Patch Here&gt;</v>
      </c>
      <c r="F43" s="379"/>
      <c r="G43" s="50" t="str">
        <f>IF('Fun Patches'!W34="A","C","")</f>
        <v/>
      </c>
      <c r="J43" s="31" t="str">
        <f>'Fun Patches'!C44</f>
        <v>&lt;List Patch Here&gt;</v>
      </c>
      <c r="K43" s="50" t="str">
        <f>IF('Fun Patches'!W44="A","C","")</f>
        <v/>
      </c>
    </row>
    <row r="44" spans="1:11">
      <c r="A44" s="148"/>
    </row>
  </sheetData>
  <sheetProtection password="C45A" sheet="1" objects="1" scenarios="1" selectLockedCells="1" selectUnlockedCells="1"/>
  <mergeCells count="25">
    <mergeCell ref="E43:F43"/>
    <mergeCell ref="E36:F36"/>
    <mergeCell ref="D38:F38"/>
    <mergeCell ref="E39:F39"/>
    <mergeCell ref="E40:F40"/>
    <mergeCell ref="E41:F41"/>
    <mergeCell ref="E42:F42"/>
    <mergeCell ref="E28:F28"/>
    <mergeCell ref="E30:F30"/>
    <mergeCell ref="E31:F31"/>
    <mergeCell ref="E32:F32"/>
    <mergeCell ref="E34:F34"/>
    <mergeCell ref="E35:F35"/>
    <mergeCell ref="D19:E19"/>
    <mergeCell ref="D20:E20"/>
    <mergeCell ref="D21:E21"/>
    <mergeCell ref="D23:G24"/>
    <mergeCell ref="E26:F26"/>
    <mergeCell ref="E27:F27"/>
    <mergeCell ref="A1:B1"/>
    <mergeCell ref="D1:G1"/>
    <mergeCell ref="I1:K2"/>
    <mergeCell ref="I13:K14"/>
    <mergeCell ref="D16:G17"/>
    <mergeCell ref="D18:E18"/>
  </mergeCells>
  <pageMargins left="0.75" right="0.75" top="1" bottom="1" header="0.5" footer="0.5"/>
  <pageSetup scale="83" orientation="landscape" horizontalDpi="300" verticalDpi="300" r:id="rId1"/>
  <headerFooter alignWithMargins="0">
    <oddHeader>&amp;C&amp;"Arial,Bold"&amp;12DaisyTrax
&amp;10&amp;D</oddHeader>
  </headerFooter>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44"/>
  <sheetViews>
    <sheetView showGridLines="0" zoomScaleNormal="100" workbookViewId="0">
      <selection activeCell="A2" sqref="A2"/>
    </sheetView>
  </sheetViews>
  <sheetFormatPr defaultRowHeight="12.75"/>
  <cols>
    <col min="1" max="1" width="32.7109375" bestFit="1" customWidth="1"/>
    <col min="2" max="2" width="3.140625" customWidth="1"/>
    <col min="3" max="3" width="3.7109375" customWidth="1"/>
    <col min="4" max="4" width="4" bestFit="1" customWidth="1"/>
    <col min="5" max="5" width="8.85546875" bestFit="1" customWidth="1"/>
    <col min="6" max="6" width="29.42578125" bestFit="1" customWidth="1"/>
    <col min="7" max="7" width="3.140625" customWidth="1"/>
    <col min="8" max="8" width="3.7109375" customWidth="1"/>
    <col min="9" max="9" width="2.7109375" bestFit="1" customWidth="1"/>
    <col min="10" max="10" width="34.7109375" bestFit="1" customWidth="1"/>
    <col min="11" max="11" width="3.140625" customWidth="1"/>
  </cols>
  <sheetData>
    <row r="1" spans="1:11" ht="20.25">
      <c r="A1" s="375" t="str">
        <f ca="1">MID(CELL("filename",A1),FIND(IF(ISERROR(FIND("]",CELL("filename",A1))),"$","]"),CELL("filename",A1))+1,256)</f>
        <v>Daisy 21</v>
      </c>
      <c r="B1" s="375"/>
      <c r="D1" s="372" t="s">
        <v>44</v>
      </c>
      <c r="E1" s="372"/>
      <c r="F1" s="372"/>
      <c r="G1" s="372"/>
      <c r="I1" s="372" t="s">
        <v>65</v>
      </c>
      <c r="J1" s="372"/>
      <c r="K1" s="372"/>
    </row>
    <row r="2" spans="1:11">
      <c r="D2" s="61" t="s">
        <v>43</v>
      </c>
      <c r="I2" s="372"/>
      <c r="J2" s="372"/>
      <c r="K2" s="372"/>
    </row>
    <row r="3" spans="1:11">
      <c r="A3" s="61" t="s">
        <v>64</v>
      </c>
      <c r="E3" s="31" t="str">
        <f>Petals!B6</f>
        <v>Center</v>
      </c>
      <c r="F3" s="31" t="str">
        <f>Petals!C6</f>
        <v>Promise Center</v>
      </c>
      <c r="G3" s="50" t="str">
        <f>IF(Petals!X6="A","A","")</f>
        <v/>
      </c>
      <c r="I3" s="215" t="str">
        <f>Bridging!B6</f>
        <v>Pass It On</v>
      </c>
      <c r="J3" s="215"/>
      <c r="K3" s="215"/>
    </row>
    <row r="4" spans="1:11">
      <c r="A4" s="66" t="s">
        <v>44</v>
      </c>
      <c r="B4" s="48" t="str">
        <f>IF(Petals!X18="C","C",IF(Petals!X18="P","P",""))</f>
        <v/>
      </c>
      <c r="D4" s="61" t="s">
        <v>44</v>
      </c>
      <c r="G4" s="34"/>
      <c r="I4" s="295">
        <v>1</v>
      </c>
      <c r="J4" s="297" t="str">
        <f>Bridging!C7</f>
        <v>Teach younger girls the GS Promise</v>
      </c>
      <c r="K4" s="50" t="str">
        <f>IF(Bridging!X7="A","A","")</f>
        <v/>
      </c>
    </row>
    <row r="5" spans="1:11">
      <c r="A5" s="211" t="s">
        <v>151</v>
      </c>
      <c r="B5" s="213">
        <f>INT(COUNTIF(G18:G21,"A"))</f>
        <v>0</v>
      </c>
      <c r="E5" s="31" t="str">
        <f>Petals!B8</f>
        <v>Lupe</v>
      </c>
      <c r="F5" s="31" t="str">
        <f>Petals!C8</f>
        <v>Honest and fair</v>
      </c>
      <c r="G5" s="50" t="str">
        <f>IF(Petals!X8="A","A","")</f>
        <v/>
      </c>
      <c r="I5" s="295">
        <v>2</v>
      </c>
      <c r="J5" s="297" t="str">
        <f>Bridging!C8</f>
        <v>Tell younger girls about the Flower</v>
      </c>
      <c r="K5" s="50" t="str">
        <f>IF(Bridging!X8="A","A","")</f>
        <v/>
      </c>
    </row>
    <row r="6" spans="1:11">
      <c r="A6" s="67" t="s">
        <v>62</v>
      </c>
      <c r="B6" s="54"/>
      <c r="E6" s="31" t="str">
        <f>Petals!B9</f>
        <v>Sunny</v>
      </c>
      <c r="F6" s="31" t="str">
        <f>Petals!C9</f>
        <v>Friendly and helpful</v>
      </c>
      <c r="G6" s="50" t="str">
        <f>IF(Petals!X9="A","A","")</f>
        <v/>
      </c>
      <c r="I6" s="295">
        <v>3</v>
      </c>
      <c r="J6" s="297" t="str">
        <f>Bridging!C9</f>
        <v>Play a game together!</v>
      </c>
      <c r="K6" s="50" t="str">
        <f>IF(Bridging!X9="A","A","")</f>
        <v/>
      </c>
    </row>
    <row r="7" spans="1:11">
      <c r="A7" s="210" t="str">
        <f>'Journey Awards'!A6</f>
        <v>Welcome to the Daisy Flower Garden</v>
      </c>
      <c r="B7" s="48" t="str">
        <f>IF('Journey Awards'!X11="C","C",IF('Journey Awards'!X11="P","P",""))</f>
        <v/>
      </c>
      <c r="E7" s="31" t="str">
        <f>Petals!B10</f>
        <v>Zinni</v>
      </c>
      <c r="F7" s="31" t="str">
        <f>Petals!C10</f>
        <v>Considerate and caring</v>
      </c>
      <c r="G7" s="50" t="str">
        <f>IF(Petals!X10="A","A","")</f>
        <v/>
      </c>
      <c r="I7" s="294" t="str">
        <f>Bridging!B11</f>
        <v>Look Ahead</v>
      </c>
      <c r="J7" s="59"/>
      <c r="K7" s="34"/>
    </row>
    <row r="8" spans="1:11">
      <c r="A8" s="210" t="str">
        <f>'Journey Awards'!A14</f>
        <v>Between Earth and Sky</v>
      </c>
      <c r="B8" s="48" t="str">
        <f>IF('Journey Awards'!X19="C","C",IF('Journey Awards'!X19="P","P",""))</f>
        <v/>
      </c>
      <c r="E8" s="31" t="str">
        <f>Petals!B11</f>
        <v>Tula</v>
      </c>
      <c r="F8" s="31" t="str">
        <f>Petals!C11</f>
        <v>Courageous and strong</v>
      </c>
      <c r="G8" s="50" t="str">
        <f>IF(Petals!X11="A","A","")</f>
        <v/>
      </c>
      <c r="I8" s="295">
        <v>1</v>
      </c>
      <c r="J8" s="297" t="str">
        <f>Bridging!C12</f>
        <v>Say the Girl Scout Promise together.</v>
      </c>
      <c r="K8" s="50" t="str">
        <f>IF(Bridging!X12="A","A","")</f>
        <v/>
      </c>
    </row>
    <row r="9" spans="1:11">
      <c r="A9" s="210" t="str">
        <f>'Journey Awards'!A22</f>
        <v>5 Flowers, 4 Stories, 3 Cheers for Animals!</v>
      </c>
      <c r="B9" s="48" t="str">
        <f>IF('Journey Awards'!X27="C","C",IF('Journey Awards'!X27="P","P",""))</f>
        <v/>
      </c>
      <c r="E9" s="31" t="str">
        <f>Petals!B12</f>
        <v>Mari</v>
      </c>
      <c r="F9" s="31" t="str">
        <f>Petals!C12</f>
        <v>Responsible for what I say and do</v>
      </c>
      <c r="G9" s="50" t="str">
        <f>IF(Petals!X12="A","A","")</f>
        <v/>
      </c>
      <c r="I9" s="295">
        <v>2</v>
      </c>
      <c r="J9" s="297" t="str">
        <f>Bridging!C13</f>
        <v>Ask the Brownies to teach you</v>
      </c>
      <c r="K9" s="50" t="str">
        <f>IF(Bridging!X13="A","A","")</f>
        <v/>
      </c>
    </row>
    <row r="10" spans="1:11">
      <c r="A10" s="94" t="s">
        <v>61</v>
      </c>
      <c r="B10" s="48" t="str">
        <f>IF(Bridging!X18="C","C",IF(Bridging!X18="P","P",""))</f>
        <v/>
      </c>
      <c r="E10" s="31" t="str">
        <f>Petals!B13</f>
        <v>Gloria</v>
      </c>
      <c r="F10" s="31" t="str">
        <f>Petals!C13</f>
        <v>Respect for myself &amp; others</v>
      </c>
      <c r="G10" s="50" t="str">
        <f>IF(Petals!X13="A","A","")</f>
        <v/>
      </c>
      <c r="I10" s="295">
        <v>4</v>
      </c>
      <c r="J10" s="297" t="str">
        <f>Bridging!C14</f>
        <v>Ask the Brownies to show you</v>
      </c>
      <c r="K10" s="50" t="str">
        <f>IF(Bridging!X14="A","A","")</f>
        <v/>
      </c>
    </row>
    <row r="11" spans="1:11">
      <c r="A11" s="294"/>
      <c r="B11" s="103"/>
      <c r="E11" s="31" t="str">
        <f>Petals!B14</f>
        <v>Gerri</v>
      </c>
      <c r="F11" s="31" t="str">
        <f>Petals!C14</f>
        <v>Respect authority</v>
      </c>
      <c r="G11" s="50" t="str">
        <f>IF(Petals!X14="A","A","")</f>
        <v/>
      </c>
      <c r="I11" s="232" t="str">
        <f>Bridging!C16</f>
        <v>Plan a Ceremony</v>
      </c>
      <c r="J11" s="59"/>
      <c r="K11" s="50" t="str">
        <f>IF(Bridging!X16="A","A","")</f>
        <v/>
      </c>
    </row>
    <row r="12" spans="1:11">
      <c r="A12" s="61" t="s">
        <v>108</v>
      </c>
      <c r="E12" s="31" t="str">
        <f>Petals!B15</f>
        <v>Clover</v>
      </c>
      <c r="F12" s="31" t="str">
        <f>Petals!C15</f>
        <v>Use resources wisely</v>
      </c>
      <c r="G12" s="50" t="str">
        <f>IF(Petals!X15="A","A","")</f>
        <v/>
      </c>
    </row>
    <row r="13" spans="1:11">
      <c r="A13" s="31" t="str">
        <f>'Fun Patches'!C5</f>
        <v>&lt;List Patch Here&gt;</v>
      </c>
      <c r="B13" s="50" t="str">
        <f>IF('Fun Patches'!X5="A","C","")</f>
        <v/>
      </c>
      <c r="E13" s="31" t="str">
        <f>Petals!B16</f>
        <v>Rosie</v>
      </c>
      <c r="F13" s="31" t="str">
        <f>Petals!C16</f>
        <v>Make the world a better place</v>
      </c>
      <c r="G13" s="50" t="str">
        <f>IF(Petals!X16="A","A","")</f>
        <v/>
      </c>
      <c r="I13" s="372" t="s">
        <v>71</v>
      </c>
      <c r="J13" s="372"/>
      <c r="K13" s="372"/>
    </row>
    <row r="14" spans="1:11">
      <c r="A14" s="31" t="str">
        <f>'Fun Patches'!C6</f>
        <v>&lt;List Patch Here&gt;</v>
      </c>
      <c r="B14" s="50" t="str">
        <f>IF('Fun Patches'!X6="A","C","")</f>
        <v/>
      </c>
      <c r="E14" s="31" t="str">
        <f>Petals!B17</f>
        <v>Vi</v>
      </c>
      <c r="F14" s="31" t="str">
        <f>Petals!C17</f>
        <v>Be a sister to every Girl Scout</v>
      </c>
      <c r="G14" s="50" t="str">
        <f>IF(Petals!X17="A","A","")</f>
        <v/>
      </c>
      <c r="I14" s="372"/>
      <c r="J14" s="372"/>
      <c r="K14" s="372"/>
    </row>
    <row r="15" spans="1:11">
      <c r="A15" s="31" t="str">
        <f>'Fun Patches'!C7</f>
        <v>&lt;List Patch Here&gt;</v>
      </c>
      <c r="B15" s="50" t="str">
        <f>IF('Fun Patches'!X7="A","C","")</f>
        <v/>
      </c>
      <c r="E15" s="73"/>
      <c r="F15" s="73"/>
      <c r="G15" s="212"/>
      <c r="I15" s="295"/>
      <c r="J15" s="297" t="str">
        <f>'Age-Level'!C6</f>
        <v>Cookie Rally (Year 1)</v>
      </c>
      <c r="K15" s="50" t="str">
        <f>IF('Age-Level'!X6="A","C","")</f>
        <v/>
      </c>
    </row>
    <row r="16" spans="1:11">
      <c r="A16" s="31" t="str">
        <f>'Fun Patches'!C8</f>
        <v>&lt;List Patch Here&gt;</v>
      </c>
      <c r="B16" s="50" t="str">
        <f>IF('Fun Patches'!X8="A","C","")</f>
        <v/>
      </c>
      <c r="D16" s="372" t="s">
        <v>151</v>
      </c>
      <c r="E16" s="307"/>
      <c r="F16" s="307"/>
      <c r="G16" s="307"/>
      <c r="I16" s="295"/>
      <c r="J16" s="297" t="str">
        <f>'Age-Level'!C7</f>
        <v>Cookie Sales (Year 1)</v>
      </c>
      <c r="K16" s="50" t="str">
        <f>IF('Age-Level'!X7="A","C","")</f>
        <v/>
      </c>
    </row>
    <row r="17" spans="1:11">
      <c r="A17" s="31" t="str">
        <f>'Fun Patches'!C9</f>
        <v>&lt;List Patch Here&gt;</v>
      </c>
      <c r="B17" s="50" t="str">
        <f>IF('Fun Patches'!X9="A","C","")</f>
        <v/>
      </c>
      <c r="D17" s="307"/>
      <c r="E17" s="307"/>
      <c r="F17" s="307"/>
      <c r="G17" s="307"/>
      <c r="I17" s="51"/>
      <c r="J17" s="297" t="str">
        <f>'Age-Level'!C8</f>
        <v>Cookie Pin (Year 1)</v>
      </c>
      <c r="K17" s="50" t="str">
        <f>IF('Age-Level'!X8="A","C","")</f>
        <v/>
      </c>
    </row>
    <row r="18" spans="1:11">
      <c r="A18" s="31" t="str">
        <f>'Fun Patches'!C10</f>
        <v>&lt;List Patch Here&gt;</v>
      </c>
      <c r="B18" s="50" t="str">
        <f>IF('Fun Patches'!X10="A","C","")</f>
        <v/>
      </c>
      <c r="D18" s="376" t="str">
        <f>Petals!B22</f>
        <v>Finance</v>
      </c>
      <c r="E18" s="377"/>
      <c r="F18" s="204" t="str">
        <f>Petals!B20</f>
        <v>Money Counts</v>
      </c>
      <c r="G18" s="50" t="str">
        <f>IF(Petals!X23="C","A","")</f>
        <v/>
      </c>
      <c r="I18" s="51"/>
      <c r="J18" s="297" t="str">
        <f>'Age-Level'!C9</f>
        <v>Cookie Rally (Year 2)</v>
      </c>
      <c r="K18" s="50" t="str">
        <f>IF('Age-Level'!X9="A","C","")</f>
        <v/>
      </c>
    </row>
    <row r="19" spans="1:11">
      <c r="A19" s="31" t="str">
        <f>'Fun Patches'!C11</f>
        <v>&lt;List Patch Here&gt;</v>
      </c>
      <c r="B19" s="50" t="str">
        <f>IF('Fun Patches'!X11="A","C","")</f>
        <v/>
      </c>
      <c r="D19" s="376" t="str">
        <f>Petals!B27</f>
        <v>Finance</v>
      </c>
      <c r="E19" s="377"/>
      <c r="F19" s="204" t="str">
        <f>Petals!B25</f>
        <v>Making Choices</v>
      </c>
      <c r="G19" s="50" t="str">
        <f>IF(Petals!X28="C","A","")</f>
        <v/>
      </c>
      <c r="I19" s="51"/>
      <c r="J19" s="297" t="str">
        <f>'Age-Level'!C10</f>
        <v>Cookie Sales (Year 2)</v>
      </c>
      <c r="K19" s="50" t="str">
        <f>IF('Age-Level'!X10="A","C","")</f>
        <v/>
      </c>
    </row>
    <row r="20" spans="1:11">
      <c r="A20" s="31" t="str">
        <f>'Fun Patches'!C12</f>
        <v>&lt;List Patch Here&gt;</v>
      </c>
      <c r="B20" s="50" t="str">
        <f>IF('Fun Patches'!X12="A","C","")</f>
        <v/>
      </c>
      <c r="D20" s="376" t="str">
        <f>Petals!B32</f>
        <v>Cookie</v>
      </c>
      <c r="E20" s="377"/>
      <c r="F20" s="204" t="str">
        <f>Petals!B30</f>
        <v>Count It Up</v>
      </c>
      <c r="G20" s="50" t="str">
        <f>IF(Petals!X33="C","A","")</f>
        <v/>
      </c>
      <c r="I20" s="52"/>
      <c r="J20" s="297" t="str">
        <f>'Age-Level'!C11</f>
        <v>Cookie Pin (Year 2)</v>
      </c>
      <c r="K20" s="50" t="str">
        <f>IF('Age-Level'!X11="A","C","")</f>
        <v/>
      </c>
    </row>
    <row r="21" spans="1:11">
      <c r="A21" s="31" t="str">
        <f>'Fun Patches'!C13</f>
        <v>&lt;List Patch Here&gt;</v>
      </c>
      <c r="B21" s="50" t="str">
        <f>IF('Fun Patches'!X13="A","C","")</f>
        <v/>
      </c>
      <c r="D21" s="376" t="str">
        <f>Petals!B37</f>
        <v>Cookie</v>
      </c>
      <c r="E21" s="377"/>
      <c r="F21" s="204" t="str">
        <f>Petals!B35</f>
        <v>Talk It Up</v>
      </c>
      <c r="G21" s="50" t="str">
        <f>IF(Petals!X38="C","A","")</f>
        <v/>
      </c>
      <c r="I21" s="53"/>
      <c r="J21" s="297" t="str">
        <f>'Age-Level'!C13</f>
        <v>Fall Sales (Year 1)</v>
      </c>
      <c r="K21" s="50" t="str">
        <f>IF('Age-Level'!X13="A","C","")</f>
        <v/>
      </c>
    </row>
    <row r="22" spans="1:11">
      <c r="A22" s="31" t="str">
        <f>'Fun Patches'!C14</f>
        <v>&lt;List Patch Here&gt;</v>
      </c>
      <c r="B22" s="50" t="str">
        <f>IF('Fun Patches'!X14="A","C","")</f>
        <v/>
      </c>
      <c r="I22" s="26"/>
      <c r="J22" s="297" t="str">
        <f>'Age-Level'!C14</f>
        <v>Fall Sales (Year 2)</v>
      </c>
      <c r="K22" s="50" t="str">
        <f>IF('Age-Level'!X14="A","C","")</f>
        <v/>
      </c>
    </row>
    <row r="23" spans="1:11">
      <c r="A23" s="31" t="str">
        <f>'Fun Patches'!C15</f>
        <v>&lt;List Patch Here&gt;</v>
      </c>
      <c r="B23" s="50" t="str">
        <f>IF('Fun Patches'!X15="A","C","")</f>
        <v/>
      </c>
      <c r="D23" s="372" t="s">
        <v>62</v>
      </c>
      <c r="E23" s="372"/>
      <c r="F23" s="372"/>
      <c r="G23" s="372"/>
      <c r="J23" s="297" t="str">
        <f>'Age-Level'!C16</f>
        <v>Thinking Day (Year 1)</v>
      </c>
      <c r="K23" s="50" t="str">
        <f>IF('Age-Level'!X16="A","C","")</f>
        <v/>
      </c>
    </row>
    <row r="24" spans="1:11">
      <c r="A24" s="31" t="str">
        <f>'Fun Patches'!C16</f>
        <v>&lt;List Patch Here&gt;</v>
      </c>
      <c r="B24" s="50" t="str">
        <f>IF('Fun Patches'!X16="A","C","")</f>
        <v/>
      </c>
      <c r="D24" s="372"/>
      <c r="E24" s="372"/>
      <c r="F24" s="372"/>
      <c r="G24" s="372"/>
      <c r="J24" s="297" t="str">
        <f>'Age-Level'!C17</f>
        <v>Thinking Day (Year 2)</v>
      </c>
      <c r="K24" s="50" t="str">
        <f>IF('Age-Level'!X17="A","C","")</f>
        <v/>
      </c>
    </row>
    <row r="25" spans="1:11">
      <c r="A25" s="31" t="str">
        <f>'Fun Patches'!C17</f>
        <v>&lt;List Patch Here&gt;</v>
      </c>
      <c r="B25" s="50" t="str">
        <f>IF('Fun Patches'!X17="A","C","")</f>
        <v/>
      </c>
      <c r="D25" s="294" t="str">
        <f>'Journey Awards'!A6</f>
        <v>Welcome to the Daisy Flower Garden</v>
      </c>
      <c r="F25" s="57"/>
      <c r="G25" s="291"/>
      <c r="J25" s="297" t="str">
        <f>'Age-Level'!C19</f>
        <v>Investiture</v>
      </c>
      <c r="K25" s="50" t="str">
        <f>IF('Age-Level'!X19="A","C","")</f>
        <v/>
      </c>
    </row>
    <row r="26" spans="1:11">
      <c r="A26" s="31" t="str">
        <f>'Fun Patches'!C18</f>
        <v>&lt;List Patch Here&gt;</v>
      </c>
      <c r="B26" s="50" t="str">
        <f>IF('Fun Patches'!X18="A","C","")</f>
        <v/>
      </c>
      <c r="D26" s="295"/>
      <c r="E26" s="373" t="s">
        <v>66</v>
      </c>
      <c r="F26" s="374"/>
      <c r="G26" s="50" t="str">
        <f>IF('Journey Awards'!X8="A","A","")</f>
        <v/>
      </c>
      <c r="J26" s="297" t="str">
        <f>'Age-Level'!C20</f>
        <v>Rededication (1st year)</v>
      </c>
      <c r="K26" s="50" t="str">
        <f>IF('Age-Level'!X20="A","C","")</f>
        <v/>
      </c>
    </row>
    <row r="27" spans="1:11">
      <c r="A27" s="31" t="str">
        <f>'Fun Patches'!C19</f>
        <v>&lt;List Patch Here&gt;</v>
      </c>
      <c r="B27" s="50" t="str">
        <f>IF('Fun Patches'!X19="A","C","")</f>
        <v/>
      </c>
      <c r="D27" s="295"/>
      <c r="E27" s="373" t="s">
        <v>67</v>
      </c>
      <c r="F27" s="374"/>
      <c r="G27" s="50" t="str">
        <f>IF('Journey Awards'!X9="A","A","")</f>
        <v/>
      </c>
      <c r="J27" s="297" t="str">
        <f>'Age-Level'!B21</f>
        <v>My Promise, My Faith (Year 1)</v>
      </c>
      <c r="K27" s="50" t="str">
        <f>IF('Age-Level'!X27="C","C","")</f>
        <v/>
      </c>
    </row>
    <row r="28" spans="1:11">
      <c r="A28" s="31" t="str">
        <f>'Fun Patches'!C20</f>
        <v>&lt;List Patch Here&gt;</v>
      </c>
      <c r="B28" s="50" t="str">
        <f>IF('Fun Patches'!X20="A","C","")</f>
        <v/>
      </c>
      <c r="D28" s="295"/>
      <c r="E28" s="373" t="s">
        <v>68</v>
      </c>
      <c r="F28" s="374"/>
      <c r="G28" s="50" t="str">
        <f>IF('Journey Awards'!X10="A","A","")</f>
        <v/>
      </c>
      <c r="J28" s="297" t="str">
        <f>'Age-Level'!B28</f>
        <v>My Promise, My Faith (Year 2)</v>
      </c>
      <c r="K28" s="50" t="str">
        <f>IF('Age-Level'!X34="C","C","")</f>
        <v/>
      </c>
    </row>
    <row r="29" spans="1:11">
      <c r="A29" s="31" t="str">
        <f>'Fun Patches'!C21</f>
        <v>&lt;List Patch Here&gt;</v>
      </c>
      <c r="B29" s="50" t="str">
        <f>IF('Fun Patches'!X21="A","C","")</f>
        <v/>
      </c>
      <c r="D29" s="106" t="str">
        <f>'Journey Awards'!A14</f>
        <v>Between Earth and Sky</v>
      </c>
      <c r="F29" s="59"/>
      <c r="G29" s="34"/>
      <c r="J29" s="297" t="str">
        <f>'Age-Level'!C36</f>
        <v>Global Action Award</v>
      </c>
      <c r="K29" s="50" t="str">
        <f>IF('Age-Level'!X36="A","C","")</f>
        <v/>
      </c>
    </row>
    <row r="30" spans="1:11">
      <c r="A30" s="31" t="str">
        <f>'Fun Patches'!C22</f>
        <v>&lt;List Patch Here&gt;</v>
      </c>
      <c r="B30" s="50" t="str">
        <f>IF('Fun Patches'!X22="A","C","")</f>
        <v/>
      </c>
      <c r="D30" s="295"/>
      <c r="E30" s="373" t="str">
        <f>'Journey Awards'!C16</f>
        <v>The Blue Bucket Award</v>
      </c>
      <c r="F30" s="374"/>
      <c r="G30" s="50" t="str">
        <f>IF('Journey Awards'!X16="A","A","")</f>
        <v/>
      </c>
      <c r="J30" s="297" t="str">
        <f>'Age-Level'!C38</f>
        <v>Journey Summit Pin</v>
      </c>
      <c r="K30" s="50" t="str">
        <f>IF('Age-Level'!X38="C","C","")</f>
        <v/>
      </c>
    </row>
    <row r="31" spans="1:11">
      <c r="A31" s="31" t="str">
        <f>'Fun Patches'!C23</f>
        <v>&lt;List Patch Here&gt;</v>
      </c>
      <c r="B31" s="50" t="str">
        <f>IF('Fun Patches'!X23="A","C","")</f>
        <v/>
      </c>
      <c r="D31" s="295"/>
      <c r="E31" s="373" t="str">
        <f>'Journey Awards'!C17</f>
        <v>The Firefly Award</v>
      </c>
      <c r="F31" s="374"/>
      <c r="G31" s="50" t="str">
        <f>IF('Journey Awards'!X17="A","A","")</f>
        <v/>
      </c>
      <c r="J31" s="297" t="str">
        <f>'Age-Level'!B39</f>
        <v>Safety Award</v>
      </c>
      <c r="K31" s="50" t="str">
        <f>IF('Age-Level'!X43="C","C","")</f>
        <v/>
      </c>
    </row>
    <row r="32" spans="1:11">
      <c r="A32" s="31" t="str">
        <f>'Fun Patches'!C24</f>
        <v>&lt;List Patch Here&gt;</v>
      </c>
      <c r="B32" s="50" t="str">
        <f>IF('Fun Patches'!X24="A","C","")</f>
        <v/>
      </c>
      <c r="D32" s="295"/>
      <c r="E32" s="373" t="str">
        <f>'Journey Awards'!C18</f>
        <v>The Clover Award</v>
      </c>
      <c r="F32" s="374"/>
      <c r="G32" s="50" t="str">
        <f>IF('Journey Awards'!X18="A","A","")</f>
        <v/>
      </c>
    </row>
    <row r="33" spans="1:11">
      <c r="A33" s="31" t="str">
        <f>'Fun Patches'!C25</f>
        <v>&lt;List Patch Here&gt;</v>
      </c>
      <c r="B33" s="50" t="str">
        <f>IF('Fun Patches'!X25="A","C","")</f>
        <v/>
      </c>
      <c r="D33" s="106" t="str">
        <f>'Journey Awards'!A22</f>
        <v>5 Flowers, 4 Stories, 3 Cheers for Animals!</v>
      </c>
      <c r="F33" s="59"/>
      <c r="G33" s="34" t="str">
        <f>IF('Journey Awards'!X15="A","A","")</f>
        <v/>
      </c>
      <c r="J33" s="61" t="s">
        <v>110</v>
      </c>
    </row>
    <row r="34" spans="1:11">
      <c r="A34" s="31" t="str">
        <f>'Fun Patches'!C26</f>
        <v>&lt;List Patch Here&gt;</v>
      </c>
      <c r="B34" s="50" t="str">
        <f>IF('Fun Patches'!X26="A","C","")</f>
        <v/>
      </c>
      <c r="D34" s="295"/>
      <c r="E34" s="373" t="str">
        <f>'Journey Awards'!C24</f>
        <v>Birdbath Award</v>
      </c>
      <c r="F34" s="374"/>
      <c r="G34" s="50" t="str">
        <f>IF('Journey Awards'!X24="A","A","")</f>
        <v/>
      </c>
      <c r="J34" s="31" t="str">
        <f>'Fun Patches'!C35</f>
        <v>&lt;List Patch Here&gt;</v>
      </c>
      <c r="K34" s="50" t="str">
        <f>IF('Fun Patches'!X35="A","C","")</f>
        <v/>
      </c>
    </row>
    <row r="35" spans="1:11">
      <c r="A35" s="31" t="str">
        <f>'Fun Patches'!C27</f>
        <v>&lt;List Patch Here&gt;</v>
      </c>
      <c r="B35" s="50" t="str">
        <f>IF('Fun Patches'!X27="A","C","")</f>
        <v/>
      </c>
      <c r="D35" s="295"/>
      <c r="E35" s="373" t="str">
        <f>'Journey Awards'!C25</f>
        <v>Red Robin Award</v>
      </c>
      <c r="F35" s="374"/>
      <c r="G35" s="50" t="str">
        <f>IF('Journey Awards'!X25="A","A","")</f>
        <v/>
      </c>
      <c r="J35" s="31" t="str">
        <f>'Fun Patches'!C36</f>
        <v>&lt;List Patch Here&gt;</v>
      </c>
      <c r="K35" s="50" t="str">
        <f>IF('Fun Patches'!X36="A","C","")</f>
        <v/>
      </c>
    </row>
    <row r="36" spans="1:11">
      <c r="A36" s="296" t="str">
        <f>'Fun Patches'!C28</f>
        <v>&lt;List Patch Here&gt;</v>
      </c>
      <c r="B36" s="50" t="str">
        <f>IF('Fun Patches'!X28="A","C","")</f>
        <v/>
      </c>
      <c r="D36" s="295"/>
      <c r="E36" s="373" t="str">
        <f>'Journey Awards'!C26</f>
        <v>Tula Award</v>
      </c>
      <c r="F36" s="374"/>
      <c r="G36" s="50" t="str">
        <f>IF('Journey Awards'!X26="A","A","")</f>
        <v/>
      </c>
      <c r="J36" s="31" t="str">
        <f>'Fun Patches'!C37</f>
        <v>&lt;List Patch Here&gt;</v>
      </c>
      <c r="K36" s="50" t="str">
        <f>IF('Fun Patches'!X37="A","C","")</f>
        <v/>
      </c>
    </row>
    <row r="37" spans="1:11">
      <c r="A37" s="298" t="str">
        <f>'Fun Patches'!C29</f>
        <v>&lt;List Patch Here&gt;</v>
      </c>
      <c r="B37" s="50" t="str">
        <f>IF('Fun Patches'!X29="A","C","")</f>
        <v/>
      </c>
      <c r="J37" s="31" t="str">
        <f>'Fun Patches'!C38</f>
        <v>&lt;List Patch Here&gt;</v>
      </c>
      <c r="K37" s="50" t="str">
        <f>IF('Fun Patches'!X38="A","C","")</f>
        <v/>
      </c>
    </row>
    <row r="38" spans="1:11" ht="12.75" customHeight="1">
      <c r="A38" s="282"/>
      <c r="B38" s="212"/>
      <c r="C38" s="146"/>
      <c r="D38" s="371" t="s">
        <v>110</v>
      </c>
      <c r="E38" s="307"/>
      <c r="F38" s="307"/>
      <c r="J38" s="31" t="str">
        <f>'Fun Patches'!C39</f>
        <v>&lt;List Patch Here&gt;</v>
      </c>
      <c r="K38" s="50" t="str">
        <f>IF('Fun Patches'!X39="A","C","")</f>
        <v/>
      </c>
    </row>
    <row r="39" spans="1:11" ht="13.5" customHeight="1">
      <c r="A39" s="107"/>
      <c r="B39" s="146"/>
      <c r="C39" s="146"/>
      <c r="E39" s="378" t="str">
        <f>'Fun Patches'!C30</f>
        <v>&lt;List Patch Here&gt;</v>
      </c>
      <c r="F39" s="379"/>
      <c r="G39" s="50" t="str">
        <f>IF('Fun Patches'!X30="A","C","")</f>
        <v/>
      </c>
      <c r="J39" s="31" t="str">
        <f>'Fun Patches'!C40</f>
        <v>&lt;List Patch Here&gt;</v>
      </c>
      <c r="K39" s="50" t="str">
        <f>IF('Fun Patches'!X40="A","C","")</f>
        <v/>
      </c>
    </row>
    <row r="40" spans="1:11" ht="13.5" customHeight="1">
      <c r="A40" s="147" t="s">
        <v>125</v>
      </c>
      <c r="B40" s="145"/>
      <c r="C40" s="146"/>
      <c r="E40" s="378" t="str">
        <f>'Fun Patches'!C31</f>
        <v>&lt;List Patch Here&gt;</v>
      </c>
      <c r="F40" s="379"/>
      <c r="G40" s="50" t="str">
        <f>IF('Fun Patches'!X31="A","C","")</f>
        <v/>
      </c>
      <c r="J40" s="31" t="str">
        <f>'Fun Patches'!C41</f>
        <v>&lt;List Patch Here&gt;</v>
      </c>
      <c r="K40" s="50" t="str">
        <f>IF('Fun Patches'!X41="A","C","")</f>
        <v/>
      </c>
    </row>
    <row r="41" spans="1:11" ht="13.5" customHeight="1">
      <c r="A41" s="149" t="s">
        <v>126</v>
      </c>
      <c r="B41" s="143"/>
      <c r="C41" s="144"/>
      <c r="E41" s="378" t="str">
        <f>'Fun Patches'!C32</f>
        <v>&lt;List Patch Here&gt;</v>
      </c>
      <c r="F41" s="379"/>
      <c r="G41" s="50" t="str">
        <f>IF('Fun Patches'!X32="A","C","")</f>
        <v/>
      </c>
      <c r="J41" s="31" t="str">
        <f>'Fun Patches'!C42</f>
        <v>&lt;List Patch Here&gt;</v>
      </c>
      <c r="K41" s="50" t="str">
        <f>IF('Fun Patches'!X42="A","C","")</f>
        <v/>
      </c>
    </row>
    <row r="42" spans="1:11">
      <c r="A42" s="150" t="s">
        <v>128</v>
      </c>
      <c r="B42" s="144"/>
      <c r="C42" s="144"/>
      <c r="E42" s="378" t="str">
        <f>'Fun Patches'!C33</f>
        <v>&lt;List Patch Here&gt;</v>
      </c>
      <c r="F42" s="379"/>
      <c r="G42" s="50" t="str">
        <f>IF('Fun Patches'!X33="A","C","")</f>
        <v/>
      </c>
      <c r="J42" s="31" t="str">
        <f>'Fun Patches'!C43</f>
        <v>&lt;List Patch Here&gt;</v>
      </c>
      <c r="K42" s="50" t="str">
        <f>IF('Fun Patches'!X43="A","C","")</f>
        <v/>
      </c>
    </row>
    <row r="43" spans="1:11">
      <c r="A43" s="151" t="s">
        <v>127</v>
      </c>
      <c r="B43" s="144"/>
      <c r="C43" s="144"/>
      <c r="E43" s="378" t="str">
        <f>'Fun Patches'!C34</f>
        <v>&lt;List Patch Here&gt;</v>
      </c>
      <c r="F43" s="379"/>
      <c r="G43" s="50" t="str">
        <f>IF('Fun Patches'!X34="A","C","")</f>
        <v/>
      </c>
      <c r="J43" s="31" t="str">
        <f>'Fun Patches'!C44</f>
        <v>&lt;List Patch Here&gt;</v>
      </c>
      <c r="K43" s="50" t="str">
        <f>IF('Fun Patches'!X44="A","C","")</f>
        <v/>
      </c>
    </row>
    <row r="44" spans="1:11">
      <c r="A44" s="148"/>
    </row>
  </sheetData>
  <sheetProtection password="C45A" sheet="1" objects="1" scenarios="1" selectLockedCells="1" selectUnlockedCells="1"/>
  <mergeCells count="25">
    <mergeCell ref="E43:F43"/>
    <mergeCell ref="E36:F36"/>
    <mergeCell ref="D38:F38"/>
    <mergeCell ref="E39:F39"/>
    <mergeCell ref="E40:F40"/>
    <mergeCell ref="E41:F41"/>
    <mergeCell ref="E42:F42"/>
    <mergeCell ref="E28:F28"/>
    <mergeCell ref="E30:F30"/>
    <mergeCell ref="E31:F31"/>
    <mergeCell ref="E32:F32"/>
    <mergeCell ref="E34:F34"/>
    <mergeCell ref="E35:F35"/>
    <mergeCell ref="D19:E19"/>
    <mergeCell ref="D20:E20"/>
    <mergeCell ref="D21:E21"/>
    <mergeCell ref="D23:G24"/>
    <mergeCell ref="E26:F26"/>
    <mergeCell ref="E27:F27"/>
    <mergeCell ref="A1:B1"/>
    <mergeCell ref="D1:G1"/>
    <mergeCell ref="I1:K2"/>
    <mergeCell ref="I13:K14"/>
    <mergeCell ref="D16:G17"/>
    <mergeCell ref="D18:E18"/>
  </mergeCells>
  <pageMargins left="0.75" right="0.75" top="1" bottom="1" header="0.5" footer="0.5"/>
  <pageSetup scale="83" orientation="landscape" horizontalDpi="300" verticalDpi="300" r:id="rId1"/>
  <headerFooter alignWithMargins="0">
    <oddHeader>&amp;C&amp;"Arial,Bold"&amp;12DaisyTrax
&amp;10&amp;D</oddHeader>
  </headerFooter>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44"/>
  <sheetViews>
    <sheetView showGridLines="0" zoomScaleNormal="100" workbookViewId="0">
      <selection activeCell="A2" sqref="A2"/>
    </sheetView>
  </sheetViews>
  <sheetFormatPr defaultRowHeight="12.75"/>
  <cols>
    <col min="1" max="1" width="32.7109375" bestFit="1" customWidth="1"/>
    <col min="2" max="2" width="3.140625" customWidth="1"/>
    <col min="3" max="3" width="3.7109375" customWidth="1"/>
    <col min="4" max="4" width="4" bestFit="1" customWidth="1"/>
    <col min="5" max="5" width="8.85546875" bestFit="1" customWidth="1"/>
    <col min="6" max="6" width="29.42578125" bestFit="1" customWidth="1"/>
    <col min="7" max="7" width="3.140625" customWidth="1"/>
    <col min="8" max="8" width="3.7109375" customWidth="1"/>
    <col min="9" max="9" width="2.7109375" bestFit="1" customWidth="1"/>
    <col min="10" max="10" width="34.7109375" bestFit="1" customWidth="1"/>
    <col min="11" max="11" width="3.140625" customWidth="1"/>
  </cols>
  <sheetData>
    <row r="1" spans="1:11" ht="20.25">
      <c r="A1" s="375" t="str">
        <f ca="1">MID(CELL("filename",A1),FIND(IF(ISERROR(FIND("]",CELL("filename",A1))),"$","]"),CELL("filename",A1))+1,256)</f>
        <v>Daisy 22</v>
      </c>
      <c r="B1" s="375"/>
      <c r="D1" s="372" t="s">
        <v>44</v>
      </c>
      <c r="E1" s="372"/>
      <c r="F1" s="372"/>
      <c r="G1" s="372"/>
      <c r="I1" s="372" t="s">
        <v>65</v>
      </c>
      <c r="J1" s="372"/>
      <c r="K1" s="372"/>
    </row>
    <row r="2" spans="1:11">
      <c r="D2" s="61" t="s">
        <v>43</v>
      </c>
      <c r="I2" s="372"/>
      <c r="J2" s="372"/>
      <c r="K2" s="372"/>
    </row>
    <row r="3" spans="1:11">
      <c r="A3" s="61" t="s">
        <v>64</v>
      </c>
      <c r="E3" s="31" t="str">
        <f>Petals!B6</f>
        <v>Center</v>
      </c>
      <c r="F3" s="31" t="str">
        <f>Petals!C6</f>
        <v>Promise Center</v>
      </c>
      <c r="G3" s="50" t="str">
        <f>IF(Petals!Y6="A","A","")</f>
        <v/>
      </c>
      <c r="I3" s="215" t="str">
        <f>Bridging!B6</f>
        <v>Pass It On</v>
      </c>
      <c r="J3" s="215"/>
      <c r="K3" s="215"/>
    </row>
    <row r="4" spans="1:11">
      <c r="A4" s="66" t="s">
        <v>44</v>
      </c>
      <c r="B4" s="48" t="str">
        <f>IF(Petals!Y18="C","C",IF(Petals!Y18="P","P",""))</f>
        <v/>
      </c>
      <c r="D4" s="61" t="s">
        <v>44</v>
      </c>
      <c r="G4" s="34"/>
      <c r="I4" s="295">
        <v>1</v>
      </c>
      <c r="J4" s="297" t="str">
        <f>Bridging!C7</f>
        <v>Teach younger girls the GS Promise</v>
      </c>
      <c r="K4" s="50" t="str">
        <f>IF(Bridging!Y7="A","A","")</f>
        <v/>
      </c>
    </row>
    <row r="5" spans="1:11">
      <c r="A5" s="211" t="s">
        <v>151</v>
      </c>
      <c r="B5" s="213">
        <f>INT(COUNTIF(G18:G21,"A"))</f>
        <v>0</v>
      </c>
      <c r="E5" s="31" t="str">
        <f>Petals!B8</f>
        <v>Lupe</v>
      </c>
      <c r="F5" s="31" t="str">
        <f>Petals!C8</f>
        <v>Honest and fair</v>
      </c>
      <c r="G5" s="50" t="str">
        <f>IF(Petals!Y8="A","A","")</f>
        <v/>
      </c>
      <c r="I5" s="295">
        <v>2</v>
      </c>
      <c r="J5" s="297" t="str">
        <f>Bridging!C8</f>
        <v>Tell younger girls about the Flower</v>
      </c>
      <c r="K5" s="50" t="str">
        <f>IF(Bridging!Y8="A","A","")</f>
        <v/>
      </c>
    </row>
    <row r="6" spans="1:11">
      <c r="A6" s="67" t="s">
        <v>62</v>
      </c>
      <c r="B6" s="54"/>
      <c r="E6" s="31" t="str">
        <f>Petals!B9</f>
        <v>Sunny</v>
      </c>
      <c r="F6" s="31" t="str">
        <f>Petals!C9</f>
        <v>Friendly and helpful</v>
      </c>
      <c r="G6" s="50" t="str">
        <f>IF(Petals!Y9="A","A","")</f>
        <v/>
      </c>
      <c r="I6" s="295">
        <v>3</v>
      </c>
      <c r="J6" s="297" t="str">
        <f>Bridging!C9</f>
        <v>Play a game together!</v>
      </c>
      <c r="K6" s="50" t="str">
        <f>IF(Bridging!Y9="A","A","")</f>
        <v/>
      </c>
    </row>
    <row r="7" spans="1:11">
      <c r="A7" s="210" t="str">
        <f>'Journey Awards'!A6</f>
        <v>Welcome to the Daisy Flower Garden</v>
      </c>
      <c r="B7" s="48" t="str">
        <f>IF('Journey Awards'!Y11="C","C",IF('Journey Awards'!Y11="P","P",""))</f>
        <v/>
      </c>
      <c r="E7" s="31" t="str">
        <f>Petals!B10</f>
        <v>Zinni</v>
      </c>
      <c r="F7" s="31" t="str">
        <f>Petals!C10</f>
        <v>Considerate and caring</v>
      </c>
      <c r="G7" s="50" t="str">
        <f>IF(Petals!Y10="A","A","")</f>
        <v/>
      </c>
      <c r="I7" s="294" t="str">
        <f>Bridging!B11</f>
        <v>Look Ahead</v>
      </c>
      <c r="J7" s="59"/>
      <c r="K7" s="34"/>
    </row>
    <row r="8" spans="1:11">
      <c r="A8" s="210" t="str">
        <f>'Journey Awards'!A14</f>
        <v>Between Earth and Sky</v>
      </c>
      <c r="B8" s="48" t="str">
        <f>IF('Journey Awards'!Y19="C","C",IF('Journey Awards'!Y19="P","P",""))</f>
        <v/>
      </c>
      <c r="E8" s="31" t="str">
        <f>Petals!B11</f>
        <v>Tula</v>
      </c>
      <c r="F8" s="31" t="str">
        <f>Petals!C11</f>
        <v>Courageous and strong</v>
      </c>
      <c r="G8" s="50" t="str">
        <f>IF(Petals!Y11="A","A","")</f>
        <v/>
      </c>
      <c r="I8" s="295">
        <v>1</v>
      </c>
      <c r="J8" s="297" t="str">
        <f>Bridging!C12</f>
        <v>Say the Girl Scout Promise together.</v>
      </c>
      <c r="K8" s="50" t="str">
        <f>IF(Bridging!Y12="A","A","")</f>
        <v/>
      </c>
    </row>
    <row r="9" spans="1:11">
      <c r="A9" s="210" t="str">
        <f>'Journey Awards'!A22</f>
        <v>5 Flowers, 4 Stories, 3 Cheers for Animals!</v>
      </c>
      <c r="B9" s="48" t="str">
        <f>IF('Journey Awards'!Y27="C","C",IF('Journey Awards'!Y27="P","P",""))</f>
        <v/>
      </c>
      <c r="E9" s="31" t="str">
        <f>Petals!B12</f>
        <v>Mari</v>
      </c>
      <c r="F9" s="31" t="str">
        <f>Petals!C12</f>
        <v>Responsible for what I say and do</v>
      </c>
      <c r="G9" s="50" t="str">
        <f>IF(Petals!Y12="A","A","")</f>
        <v/>
      </c>
      <c r="I9" s="295">
        <v>2</v>
      </c>
      <c r="J9" s="297" t="str">
        <f>Bridging!C13</f>
        <v>Ask the Brownies to teach you</v>
      </c>
      <c r="K9" s="50" t="str">
        <f>IF(Bridging!Y13="A","A","")</f>
        <v/>
      </c>
    </row>
    <row r="10" spans="1:11">
      <c r="A10" s="94" t="s">
        <v>61</v>
      </c>
      <c r="B10" s="48" t="str">
        <f>IF(Bridging!Y18="C","C",IF(Bridging!Y18="P","P",""))</f>
        <v/>
      </c>
      <c r="E10" s="31" t="str">
        <f>Petals!B13</f>
        <v>Gloria</v>
      </c>
      <c r="F10" s="31" t="str">
        <f>Petals!C13</f>
        <v>Respect for myself &amp; others</v>
      </c>
      <c r="G10" s="50" t="str">
        <f>IF(Petals!Y13="A","A","")</f>
        <v/>
      </c>
      <c r="I10" s="295">
        <v>4</v>
      </c>
      <c r="J10" s="297" t="str">
        <f>Bridging!C14</f>
        <v>Ask the Brownies to show you</v>
      </c>
      <c r="K10" s="50" t="str">
        <f>IF(Bridging!Y14="A","A","")</f>
        <v/>
      </c>
    </row>
    <row r="11" spans="1:11">
      <c r="A11" s="294"/>
      <c r="B11" s="103"/>
      <c r="E11" s="31" t="str">
        <f>Petals!B14</f>
        <v>Gerri</v>
      </c>
      <c r="F11" s="31" t="str">
        <f>Petals!C14</f>
        <v>Respect authority</v>
      </c>
      <c r="G11" s="50" t="str">
        <f>IF(Petals!Y14="A","A","")</f>
        <v/>
      </c>
      <c r="I11" s="232" t="str">
        <f>Bridging!C16</f>
        <v>Plan a Ceremony</v>
      </c>
      <c r="J11" s="59"/>
      <c r="K11" s="50" t="str">
        <f>IF(Bridging!Y16="A","A","")</f>
        <v/>
      </c>
    </row>
    <row r="12" spans="1:11">
      <c r="A12" s="61" t="s">
        <v>108</v>
      </c>
      <c r="E12" s="31" t="str">
        <f>Petals!B15</f>
        <v>Clover</v>
      </c>
      <c r="F12" s="31" t="str">
        <f>Petals!C15</f>
        <v>Use resources wisely</v>
      </c>
      <c r="G12" s="50" t="str">
        <f>IF(Petals!Y15="A","A","")</f>
        <v/>
      </c>
    </row>
    <row r="13" spans="1:11">
      <c r="A13" s="31" t="str">
        <f>'Fun Patches'!C5</f>
        <v>&lt;List Patch Here&gt;</v>
      </c>
      <c r="B13" s="50" t="str">
        <f>IF('Fun Patches'!Y5="A","C","")</f>
        <v/>
      </c>
      <c r="E13" s="31" t="str">
        <f>Petals!B16</f>
        <v>Rosie</v>
      </c>
      <c r="F13" s="31" t="str">
        <f>Petals!C16</f>
        <v>Make the world a better place</v>
      </c>
      <c r="G13" s="50" t="str">
        <f>IF(Petals!Y16="A","A","")</f>
        <v/>
      </c>
      <c r="I13" s="372" t="s">
        <v>71</v>
      </c>
      <c r="J13" s="372"/>
      <c r="K13" s="372"/>
    </row>
    <row r="14" spans="1:11">
      <c r="A14" s="31" t="str">
        <f>'Fun Patches'!C6</f>
        <v>&lt;List Patch Here&gt;</v>
      </c>
      <c r="B14" s="50" t="str">
        <f>IF('Fun Patches'!Y6="A","C","")</f>
        <v/>
      </c>
      <c r="E14" s="31" t="str">
        <f>Petals!B17</f>
        <v>Vi</v>
      </c>
      <c r="F14" s="31" t="str">
        <f>Petals!C17</f>
        <v>Be a sister to every Girl Scout</v>
      </c>
      <c r="G14" s="50" t="str">
        <f>IF(Petals!Y17="A","A","")</f>
        <v/>
      </c>
      <c r="I14" s="372"/>
      <c r="J14" s="372"/>
      <c r="K14" s="372"/>
    </row>
    <row r="15" spans="1:11">
      <c r="A15" s="31" t="str">
        <f>'Fun Patches'!C7</f>
        <v>&lt;List Patch Here&gt;</v>
      </c>
      <c r="B15" s="50" t="str">
        <f>IF('Fun Patches'!Y7="A","C","")</f>
        <v/>
      </c>
      <c r="E15" s="73"/>
      <c r="F15" s="73"/>
      <c r="G15" s="212"/>
      <c r="I15" s="295"/>
      <c r="J15" s="297" t="str">
        <f>'Age-Level'!C6</f>
        <v>Cookie Rally (Year 1)</v>
      </c>
      <c r="K15" s="50" t="str">
        <f>IF('Age-Level'!Y6="A","C","")</f>
        <v/>
      </c>
    </row>
    <row r="16" spans="1:11">
      <c r="A16" s="31" t="str">
        <f>'Fun Patches'!C8</f>
        <v>&lt;List Patch Here&gt;</v>
      </c>
      <c r="B16" s="50" t="str">
        <f>IF('Fun Patches'!Y8="A","C","")</f>
        <v/>
      </c>
      <c r="D16" s="372" t="s">
        <v>151</v>
      </c>
      <c r="E16" s="307"/>
      <c r="F16" s="307"/>
      <c r="G16" s="307"/>
      <c r="I16" s="295"/>
      <c r="J16" s="297" t="str">
        <f>'Age-Level'!C7</f>
        <v>Cookie Sales (Year 1)</v>
      </c>
      <c r="K16" s="50" t="str">
        <f>IF('Age-Level'!Y7="A","C","")</f>
        <v/>
      </c>
    </row>
    <row r="17" spans="1:11">
      <c r="A17" s="31" t="str">
        <f>'Fun Patches'!C9</f>
        <v>&lt;List Patch Here&gt;</v>
      </c>
      <c r="B17" s="50" t="str">
        <f>IF('Fun Patches'!Y9="A","C","")</f>
        <v/>
      </c>
      <c r="D17" s="307"/>
      <c r="E17" s="307"/>
      <c r="F17" s="307"/>
      <c r="G17" s="307"/>
      <c r="I17" s="51"/>
      <c r="J17" s="297" t="str">
        <f>'Age-Level'!C8</f>
        <v>Cookie Pin (Year 1)</v>
      </c>
      <c r="K17" s="50" t="str">
        <f>IF('Age-Level'!Y8="A","C","")</f>
        <v/>
      </c>
    </row>
    <row r="18" spans="1:11">
      <c r="A18" s="31" t="str">
        <f>'Fun Patches'!C10</f>
        <v>&lt;List Patch Here&gt;</v>
      </c>
      <c r="B18" s="50" t="str">
        <f>IF('Fun Patches'!Y10="A","C","")</f>
        <v/>
      </c>
      <c r="D18" s="376" t="str">
        <f>Petals!B22</f>
        <v>Finance</v>
      </c>
      <c r="E18" s="377"/>
      <c r="F18" s="204" t="str">
        <f>Petals!B20</f>
        <v>Money Counts</v>
      </c>
      <c r="G18" s="50" t="str">
        <f>IF(Petals!Y23="C","A","")</f>
        <v/>
      </c>
      <c r="I18" s="51"/>
      <c r="J18" s="297" t="str">
        <f>'Age-Level'!C9</f>
        <v>Cookie Rally (Year 2)</v>
      </c>
      <c r="K18" s="50" t="str">
        <f>IF('Age-Level'!Y9="A","C","")</f>
        <v/>
      </c>
    </row>
    <row r="19" spans="1:11">
      <c r="A19" s="31" t="str">
        <f>'Fun Patches'!C11</f>
        <v>&lt;List Patch Here&gt;</v>
      </c>
      <c r="B19" s="50" t="str">
        <f>IF('Fun Patches'!Y11="A","C","")</f>
        <v/>
      </c>
      <c r="D19" s="376" t="str">
        <f>Petals!B27</f>
        <v>Finance</v>
      </c>
      <c r="E19" s="377"/>
      <c r="F19" s="204" t="str">
        <f>Petals!B25</f>
        <v>Making Choices</v>
      </c>
      <c r="G19" s="50" t="str">
        <f>IF(Petals!Y28="C","A","")</f>
        <v/>
      </c>
      <c r="I19" s="51"/>
      <c r="J19" s="297" t="str">
        <f>'Age-Level'!C10</f>
        <v>Cookie Sales (Year 2)</v>
      </c>
      <c r="K19" s="50" t="str">
        <f>IF('Age-Level'!Y10="A","C","")</f>
        <v/>
      </c>
    </row>
    <row r="20" spans="1:11">
      <c r="A20" s="31" t="str">
        <f>'Fun Patches'!C12</f>
        <v>&lt;List Patch Here&gt;</v>
      </c>
      <c r="B20" s="50" t="str">
        <f>IF('Fun Patches'!Y12="A","C","")</f>
        <v/>
      </c>
      <c r="D20" s="376" t="str">
        <f>Petals!B32</f>
        <v>Cookie</v>
      </c>
      <c r="E20" s="377"/>
      <c r="F20" s="204" t="str">
        <f>Petals!B30</f>
        <v>Count It Up</v>
      </c>
      <c r="G20" s="50" t="str">
        <f>IF(Petals!Y33="C","A","")</f>
        <v/>
      </c>
      <c r="I20" s="52"/>
      <c r="J20" s="297" t="str">
        <f>'Age-Level'!C11</f>
        <v>Cookie Pin (Year 2)</v>
      </c>
      <c r="K20" s="50" t="str">
        <f>IF('Age-Level'!Y11="A","C","")</f>
        <v/>
      </c>
    </row>
    <row r="21" spans="1:11">
      <c r="A21" s="31" t="str">
        <f>'Fun Patches'!C13</f>
        <v>&lt;List Patch Here&gt;</v>
      </c>
      <c r="B21" s="50" t="str">
        <f>IF('Fun Patches'!Y13="A","C","")</f>
        <v/>
      </c>
      <c r="D21" s="376" t="str">
        <f>Petals!B37</f>
        <v>Cookie</v>
      </c>
      <c r="E21" s="377"/>
      <c r="F21" s="204" t="str">
        <f>Petals!B35</f>
        <v>Talk It Up</v>
      </c>
      <c r="G21" s="50" t="str">
        <f>IF(Petals!Y38="C","A","")</f>
        <v/>
      </c>
      <c r="I21" s="53"/>
      <c r="J21" s="297" t="str">
        <f>'Age-Level'!C13</f>
        <v>Fall Sales (Year 1)</v>
      </c>
      <c r="K21" s="50" t="str">
        <f>IF('Age-Level'!Y13="A","C","")</f>
        <v/>
      </c>
    </row>
    <row r="22" spans="1:11">
      <c r="A22" s="31" t="str">
        <f>'Fun Patches'!C14</f>
        <v>&lt;List Patch Here&gt;</v>
      </c>
      <c r="B22" s="50" t="str">
        <f>IF('Fun Patches'!Y14="A","C","")</f>
        <v/>
      </c>
      <c r="I22" s="26"/>
      <c r="J22" s="297" t="str">
        <f>'Age-Level'!C14</f>
        <v>Fall Sales (Year 2)</v>
      </c>
      <c r="K22" s="50" t="str">
        <f>IF('Age-Level'!Y14="A","C","")</f>
        <v/>
      </c>
    </row>
    <row r="23" spans="1:11">
      <c r="A23" s="31" t="str">
        <f>'Fun Patches'!C15</f>
        <v>&lt;List Patch Here&gt;</v>
      </c>
      <c r="B23" s="50" t="str">
        <f>IF('Fun Patches'!Y15="A","C","")</f>
        <v/>
      </c>
      <c r="D23" s="372" t="s">
        <v>62</v>
      </c>
      <c r="E23" s="372"/>
      <c r="F23" s="372"/>
      <c r="G23" s="372"/>
      <c r="J23" s="297" t="str">
        <f>'Age-Level'!C16</f>
        <v>Thinking Day (Year 1)</v>
      </c>
      <c r="K23" s="50" t="str">
        <f>IF('Age-Level'!Y16="A","C","")</f>
        <v/>
      </c>
    </row>
    <row r="24" spans="1:11">
      <c r="A24" s="31" t="str">
        <f>'Fun Patches'!C16</f>
        <v>&lt;List Patch Here&gt;</v>
      </c>
      <c r="B24" s="50" t="str">
        <f>IF('Fun Patches'!Y16="A","C","")</f>
        <v/>
      </c>
      <c r="D24" s="372"/>
      <c r="E24" s="372"/>
      <c r="F24" s="372"/>
      <c r="G24" s="372"/>
      <c r="J24" s="297" t="str">
        <f>'Age-Level'!C17</f>
        <v>Thinking Day (Year 2)</v>
      </c>
      <c r="K24" s="50" t="str">
        <f>IF('Age-Level'!Y17="A","C","")</f>
        <v/>
      </c>
    </row>
    <row r="25" spans="1:11">
      <c r="A25" s="31" t="str">
        <f>'Fun Patches'!C17</f>
        <v>&lt;List Patch Here&gt;</v>
      </c>
      <c r="B25" s="50" t="str">
        <f>IF('Fun Patches'!Y17="A","C","")</f>
        <v/>
      </c>
      <c r="D25" s="294" t="str">
        <f>'Journey Awards'!A6</f>
        <v>Welcome to the Daisy Flower Garden</v>
      </c>
      <c r="F25" s="57"/>
      <c r="G25" s="291"/>
      <c r="J25" s="297" t="str">
        <f>'Age-Level'!C19</f>
        <v>Investiture</v>
      </c>
      <c r="K25" s="50" t="str">
        <f>IF('Age-Level'!Y19="A","C","")</f>
        <v/>
      </c>
    </row>
    <row r="26" spans="1:11">
      <c r="A26" s="31" t="str">
        <f>'Fun Patches'!C18</f>
        <v>&lt;List Patch Here&gt;</v>
      </c>
      <c r="B26" s="50" t="str">
        <f>IF('Fun Patches'!Y18="A","C","")</f>
        <v/>
      </c>
      <c r="D26" s="295"/>
      <c r="E26" s="373" t="s">
        <v>66</v>
      </c>
      <c r="F26" s="374"/>
      <c r="G26" s="50" t="str">
        <f>IF('Journey Awards'!Y8="A","A","")</f>
        <v/>
      </c>
      <c r="J26" s="297" t="str">
        <f>'Age-Level'!C20</f>
        <v>Rededication (1st year)</v>
      </c>
      <c r="K26" s="50" t="str">
        <f>IF('Age-Level'!Y20="A","C","")</f>
        <v/>
      </c>
    </row>
    <row r="27" spans="1:11">
      <c r="A27" s="31" t="str">
        <f>'Fun Patches'!C19</f>
        <v>&lt;List Patch Here&gt;</v>
      </c>
      <c r="B27" s="50" t="str">
        <f>IF('Fun Patches'!Y19="A","C","")</f>
        <v/>
      </c>
      <c r="D27" s="295"/>
      <c r="E27" s="373" t="s">
        <v>67</v>
      </c>
      <c r="F27" s="374"/>
      <c r="G27" s="50" t="str">
        <f>IF('Journey Awards'!Y9="A","A","")</f>
        <v/>
      </c>
      <c r="J27" s="297" t="str">
        <f>'Age-Level'!B21</f>
        <v>My Promise, My Faith (Year 1)</v>
      </c>
      <c r="K27" s="50" t="str">
        <f>IF('Age-Level'!Y27="C","C","")</f>
        <v/>
      </c>
    </row>
    <row r="28" spans="1:11">
      <c r="A28" s="31" t="str">
        <f>'Fun Patches'!C20</f>
        <v>&lt;List Patch Here&gt;</v>
      </c>
      <c r="B28" s="50" t="str">
        <f>IF('Fun Patches'!Y20="A","C","")</f>
        <v/>
      </c>
      <c r="D28" s="295"/>
      <c r="E28" s="373" t="s">
        <v>68</v>
      </c>
      <c r="F28" s="374"/>
      <c r="G28" s="50" t="str">
        <f>IF('Journey Awards'!Y10="A","A","")</f>
        <v/>
      </c>
      <c r="J28" s="297" t="str">
        <f>'Age-Level'!B28</f>
        <v>My Promise, My Faith (Year 2)</v>
      </c>
      <c r="K28" s="50" t="str">
        <f>IF('Age-Level'!Y34="C","C","")</f>
        <v/>
      </c>
    </row>
    <row r="29" spans="1:11">
      <c r="A29" s="31" t="str">
        <f>'Fun Patches'!C21</f>
        <v>&lt;List Patch Here&gt;</v>
      </c>
      <c r="B29" s="50" t="str">
        <f>IF('Fun Patches'!Y21="A","C","")</f>
        <v/>
      </c>
      <c r="D29" s="106" t="str">
        <f>'Journey Awards'!A14</f>
        <v>Between Earth and Sky</v>
      </c>
      <c r="F29" s="59"/>
      <c r="G29" s="34"/>
      <c r="J29" s="297" t="str">
        <f>'Age-Level'!C36</f>
        <v>Global Action Award</v>
      </c>
      <c r="K29" s="50" t="str">
        <f>IF('Age-Level'!Y36="A","C","")</f>
        <v/>
      </c>
    </row>
    <row r="30" spans="1:11">
      <c r="A30" s="31" t="str">
        <f>'Fun Patches'!C22</f>
        <v>&lt;List Patch Here&gt;</v>
      </c>
      <c r="B30" s="50" t="str">
        <f>IF('Fun Patches'!Y22="A","C","")</f>
        <v/>
      </c>
      <c r="D30" s="295"/>
      <c r="E30" s="373" t="str">
        <f>'Journey Awards'!C16</f>
        <v>The Blue Bucket Award</v>
      </c>
      <c r="F30" s="374"/>
      <c r="G30" s="50" t="str">
        <f>IF('Journey Awards'!Y16="A","A","")</f>
        <v/>
      </c>
      <c r="J30" s="297" t="str">
        <f>'Age-Level'!C38</f>
        <v>Journey Summit Pin</v>
      </c>
      <c r="K30" s="50" t="str">
        <f>IF('Age-Level'!Y38="C","C","")</f>
        <v/>
      </c>
    </row>
    <row r="31" spans="1:11">
      <c r="A31" s="31" t="str">
        <f>'Fun Patches'!C23</f>
        <v>&lt;List Patch Here&gt;</v>
      </c>
      <c r="B31" s="50" t="str">
        <f>IF('Fun Patches'!Y23="A","C","")</f>
        <v/>
      </c>
      <c r="D31" s="295"/>
      <c r="E31" s="373" t="str">
        <f>'Journey Awards'!C17</f>
        <v>The Firefly Award</v>
      </c>
      <c r="F31" s="374"/>
      <c r="G31" s="50" t="str">
        <f>IF('Journey Awards'!Y17="A","A","")</f>
        <v/>
      </c>
      <c r="J31" s="297" t="str">
        <f>'Age-Level'!B39</f>
        <v>Safety Award</v>
      </c>
      <c r="K31" s="50" t="str">
        <f>IF('Age-Level'!Y43="C","C","")</f>
        <v/>
      </c>
    </row>
    <row r="32" spans="1:11">
      <c r="A32" s="31" t="str">
        <f>'Fun Patches'!C24</f>
        <v>&lt;List Patch Here&gt;</v>
      </c>
      <c r="B32" s="50" t="str">
        <f>IF('Fun Patches'!Y24="A","C","")</f>
        <v/>
      </c>
      <c r="D32" s="295"/>
      <c r="E32" s="373" t="str">
        <f>'Journey Awards'!C18</f>
        <v>The Clover Award</v>
      </c>
      <c r="F32" s="374"/>
      <c r="G32" s="50" t="str">
        <f>IF('Journey Awards'!Y18="A","A","")</f>
        <v/>
      </c>
    </row>
    <row r="33" spans="1:11">
      <c r="A33" s="31" t="str">
        <f>'Fun Patches'!C25</f>
        <v>&lt;List Patch Here&gt;</v>
      </c>
      <c r="B33" s="50" t="str">
        <f>IF('Fun Patches'!Y25="A","C","")</f>
        <v/>
      </c>
      <c r="D33" s="106" t="str">
        <f>'Journey Awards'!A22</f>
        <v>5 Flowers, 4 Stories, 3 Cheers for Animals!</v>
      </c>
      <c r="F33" s="59"/>
      <c r="G33" s="34" t="str">
        <f>IF('Journey Awards'!Y15="A","A","")</f>
        <v/>
      </c>
      <c r="J33" s="61" t="s">
        <v>110</v>
      </c>
    </row>
    <row r="34" spans="1:11">
      <c r="A34" s="31" t="str">
        <f>'Fun Patches'!C26</f>
        <v>&lt;List Patch Here&gt;</v>
      </c>
      <c r="B34" s="50" t="str">
        <f>IF('Fun Patches'!Y26="A","C","")</f>
        <v/>
      </c>
      <c r="D34" s="295"/>
      <c r="E34" s="373" t="str">
        <f>'Journey Awards'!C24</f>
        <v>Birdbath Award</v>
      </c>
      <c r="F34" s="374"/>
      <c r="G34" s="50" t="str">
        <f>IF('Journey Awards'!Y24="A","A","")</f>
        <v/>
      </c>
      <c r="J34" s="31" t="str">
        <f>'Fun Patches'!C35</f>
        <v>&lt;List Patch Here&gt;</v>
      </c>
      <c r="K34" s="50" t="str">
        <f>IF('Fun Patches'!Y35="A","C","")</f>
        <v/>
      </c>
    </row>
    <row r="35" spans="1:11">
      <c r="A35" s="31" t="str">
        <f>'Fun Patches'!C27</f>
        <v>&lt;List Patch Here&gt;</v>
      </c>
      <c r="B35" s="50" t="str">
        <f>IF('Fun Patches'!Y27="A","C","")</f>
        <v/>
      </c>
      <c r="D35" s="295"/>
      <c r="E35" s="373" t="str">
        <f>'Journey Awards'!C25</f>
        <v>Red Robin Award</v>
      </c>
      <c r="F35" s="374"/>
      <c r="G35" s="50" t="str">
        <f>IF('Journey Awards'!Y25="A","A","")</f>
        <v/>
      </c>
      <c r="J35" s="31" t="str">
        <f>'Fun Patches'!C36</f>
        <v>&lt;List Patch Here&gt;</v>
      </c>
      <c r="K35" s="50" t="str">
        <f>IF('Fun Patches'!Y36="A","C","")</f>
        <v/>
      </c>
    </row>
    <row r="36" spans="1:11">
      <c r="A36" s="296" t="str">
        <f>'Fun Patches'!C28</f>
        <v>&lt;List Patch Here&gt;</v>
      </c>
      <c r="B36" s="50" t="str">
        <f>IF('Fun Patches'!Y28="A","C","")</f>
        <v/>
      </c>
      <c r="D36" s="295"/>
      <c r="E36" s="373" t="str">
        <f>'Journey Awards'!C26</f>
        <v>Tula Award</v>
      </c>
      <c r="F36" s="374"/>
      <c r="G36" s="50" t="str">
        <f>IF('Journey Awards'!Y26="A","A","")</f>
        <v/>
      </c>
      <c r="J36" s="31" t="str">
        <f>'Fun Patches'!C37</f>
        <v>&lt;List Patch Here&gt;</v>
      </c>
      <c r="K36" s="50" t="str">
        <f>IF('Fun Patches'!Y37="A","C","")</f>
        <v/>
      </c>
    </row>
    <row r="37" spans="1:11">
      <c r="A37" s="298" t="str">
        <f>'Fun Patches'!C29</f>
        <v>&lt;List Patch Here&gt;</v>
      </c>
      <c r="B37" s="50" t="str">
        <f>IF('Fun Patches'!Y29="A","C","")</f>
        <v/>
      </c>
      <c r="J37" s="31" t="str">
        <f>'Fun Patches'!C38</f>
        <v>&lt;List Patch Here&gt;</v>
      </c>
      <c r="K37" s="50" t="str">
        <f>IF('Fun Patches'!Y38="A","C","")</f>
        <v/>
      </c>
    </row>
    <row r="38" spans="1:11" ht="12.75" customHeight="1">
      <c r="A38" s="282"/>
      <c r="B38" s="212"/>
      <c r="C38" s="146"/>
      <c r="D38" s="371" t="s">
        <v>110</v>
      </c>
      <c r="E38" s="307"/>
      <c r="F38" s="307"/>
      <c r="J38" s="31" t="str">
        <f>'Fun Patches'!C39</f>
        <v>&lt;List Patch Here&gt;</v>
      </c>
      <c r="K38" s="50" t="str">
        <f>IF('Fun Patches'!Y39="A","C","")</f>
        <v/>
      </c>
    </row>
    <row r="39" spans="1:11" ht="13.5" customHeight="1">
      <c r="A39" s="107"/>
      <c r="B39" s="146"/>
      <c r="C39" s="146"/>
      <c r="E39" s="378" t="str">
        <f>'Fun Patches'!C30</f>
        <v>&lt;List Patch Here&gt;</v>
      </c>
      <c r="F39" s="379"/>
      <c r="G39" s="50" t="str">
        <f>IF('Fun Patches'!Y30="A","C","")</f>
        <v/>
      </c>
      <c r="J39" s="31" t="str">
        <f>'Fun Patches'!C40</f>
        <v>&lt;List Patch Here&gt;</v>
      </c>
      <c r="K39" s="50" t="str">
        <f>IF('Fun Patches'!Y40="A","C","")</f>
        <v/>
      </c>
    </row>
    <row r="40" spans="1:11" ht="13.5" customHeight="1">
      <c r="A40" s="147" t="s">
        <v>125</v>
      </c>
      <c r="B40" s="145"/>
      <c r="C40" s="146"/>
      <c r="E40" s="378" t="str">
        <f>'Fun Patches'!C31</f>
        <v>&lt;List Patch Here&gt;</v>
      </c>
      <c r="F40" s="379"/>
      <c r="G40" s="50" t="str">
        <f>IF('Fun Patches'!Y31="A","C","")</f>
        <v/>
      </c>
      <c r="J40" s="31" t="str">
        <f>'Fun Patches'!C41</f>
        <v>&lt;List Patch Here&gt;</v>
      </c>
      <c r="K40" s="50" t="str">
        <f>IF('Fun Patches'!Y41="A","C","")</f>
        <v/>
      </c>
    </row>
    <row r="41" spans="1:11" ht="13.5" customHeight="1">
      <c r="A41" s="149" t="s">
        <v>126</v>
      </c>
      <c r="B41" s="143"/>
      <c r="C41" s="144"/>
      <c r="E41" s="378" t="str">
        <f>'Fun Patches'!C32</f>
        <v>&lt;List Patch Here&gt;</v>
      </c>
      <c r="F41" s="379"/>
      <c r="G41" s="50" t="str">
        <f>IF('Fun Patches'!Y32="A","C","")</f>
        <v/>
      </c>
      <c r="J41" s="31" t="str">
        <f>'Fun Patches'!C42</f>
        <v>&lt;List Patch Here&gt;</v>
      </c>
      <c r="K41" s="50" t="str">
        <f>IF('Fun Patches'!Y42="A","C","")</f>
        <v/>
      </c>
    </row>
    <row r="42" spans="1:11">
      <c r="A42" s="150" t="s">
        <v>128</v>
      </c>
      <c r="B42" s="144"/>
      <c r="C42" s="144"/>
      <c r="E42" s="378" t="str">
        <f>'Fun Patches'!C33</f>
        <v>&lt;List Patch Here&gt;</v>
      </c>
      <c r="F42" s="379"/>
      <c r="G42" s="50" t="str">
        <f>IF('Fun Patches'!Y33="A","C","")</f>
        <v/>
      </c>
      <c r="J42" s="31" t="str">
        <f>'Fun Patches'!C43</f>
        <v>&lt;List Patch Here&gt;</v>
      </c>
      <c r="K42" s="50" t="str">
        <f>IF('Fun Patches'!Y43="A","C","")</f>
        <v/>
      </c>
    </row>
    <row r="43" spans="1:11">
      <c r="A43" s="151" t="s">
        <v>127</v>
      </c>
      <c r="B43" s="144"/>
      <c r="C43" s="144"/>
      <c r="E43" s="378" t="str">
        <f>'Fun Patches'!C34</f>
        <v>&lt;List Patch Here&gt;</v>
      </c>
      <c r="F43" s="379"/>
      <c r="G43" s="50" t="str">
        <f>IF('Fun Patches'!Y34="A","C","")</f>
        <v/>
      </c>
      <c r="J43" s="31" t="str">
        <f>'Fun Patches'!C44</f>
        <v>&lt;List Patch Here&gt;</v>
      </c>
      <c r="K43" s="50" t="str">
        <f>IF('Fun Patches'!Y44="A","C","")</f>
        <v/>
      </c>
    </row>
    <row r="44" spans="1:11">
      <c r="A44" s="148"/>
    </row>
  </sheetData>
  <sheetProtection password="C45A" sheet="1" objects="1" scenarios="1" selectLockedCells="1" selectUnlockedCells="1"/>
  <mergeCells count="25">
    <mergeCell ref="E43:F43"/>
    <mergeCell ref="E36:F36"/>
    <mergeCell ref="D38:F38"/>
    <mergeCell ref="E39:F39"/>
    <mergeCell ref="E40:F40"/>
    <mergeCell ref="E41:F41"/>
    <mergeCell ref="E42:F42"/>
    <mergeCell ref="E28:F28"/>
    <mergeCell ref="E30:F30"/>
    <mergeCell ref="E31:F31"/>
    <mergeCell ref="E32:F32"/>
    <mergeCell ref="E34:F34"/>
    <mergeCell ref="E35:F35"/>
    <mergeCell ref="D19:E19"/>
    <mergeCell ref="D20:E20"/>
    <mergeCell ref="D21:E21"/>
    <mergeCell ref="D23:G24"/>
    <mergeCell ref="E26:F26"/>
    <mergeCell ref="E27:F27"/>
    <mergeCell ref="A1:B1"/>
    <mergeCell ref="D1:G1"/>
    <mergeCell ref="I1:K2"/>
    <mergeCell ref="I13:K14"/>
    <mergeCell ref="D16:G17"/>
    <mergeCell ref="D18:E18"/>
  </mergeCells>
  <pageMargins left="0.75" right="0.75" top="1" bottom="1" header="0.5" footer="0.5"/>
  <pageSetup scale="83" orientation="landscape" horizontalDpi="300" verticalDpi="300" r:id="rId1"/>
  <headerFooter alignWithMargins="0">
    <oddHeader>&amp;C&amp;"Arial,Bold"&amp;12DaisyTrax
&amp;10&amp;D</oddHeader>
  </headerFooter>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44"/>
  <sheetViews>
    <sheetView showGridLines="0" zoomScaleNormal="100" workbookViewId="0">
      <selection activeCell="A2" sqref="A2"/>
    </sheetView>
  </sheetViews>
  <sheetFormatPr defaultRowHeight="12.75"/>
  <cols>
    <col min="1" max="1" width="32.7109375" bestFit="1" customWidth="1"/>
    <col min="2" max="2" width="3.140625" customWidth="1"/>
    <col min="3" max="3" width="3.7109375" customWidth="1"/>
    <col min="4" max="4" width="4" bestFit="1" customWidth="1"/>
    <col min="5" max="5" width="8.85546875" bestFit="1" customWidth="1"/>
    <col min="6" max="6" width="29.42578125" bestFit="1" customWidth="1"/>
    <col min="7" max="7" width="3.140625" customWidth="1"/>
    <col min="8" max="8" width="3.7109375" customWidth="1"/>
    <col min="9" max="9" width="2.7109375" bestFit="1" customWidth="1"/>
    <col min="10" max="10" width="34.7109375" bestFit="1" customWidth="1"/>
    <col min="11" max="11" width="3.140625" customWidth="1"/>
  </cols>
  <sheetData>
    <row r="1" spans="1:11" ht="20.25">
      <c r="A1" s="375" t="str">
        <f ca="1">MID(CELL("filename",A1),FIND(IF(ISERROR(FIND("]",CELL("filename",A1))),"$","]"),CELL("filename",A1))+1,256)</f>
        <v>Daisy 23</v>
      </c>
      <c r="B1" s="375"/>
      <c r="D1" s="372" t="s">
        <v>44</v>
      </c>
      <c r="E1" s="372"/>
      <c r="F1" s="372"/>
      <c r="G1" s="372"/>
      <c r="I1" s="372" t="s">
        <v>65</v>
      </c>
      <c r="J1" s="372"/>
      <c r="K1" s="372"/>
    </row>
    <row r="2" spans="1:11">
      <c r="D2" s="61" t="s">
        <v>43</v>
      </c>
      <c r="I2" s="372"/>
      <c r="J2" s="372"/>
      <c r="K2" s="372"/>
    </row>
    <row r="3" spans="1:11">
      <c r="A3" s="61" t="s">
        <v>64</v>
      </c>
      <c r="E3" s="31" t="str">
        <f>Petals!B6</f>
        <v>Center</v>
      </c>
      <c r="F3" s="31" t="str">
        <f>Petals!C6</f>
        <v>Promise Center</v>
      </c>
      <c r="G3" s="50" t="str">
        <f>IF(Petals!Z6="A","A","")</f>
        <v/>
      </c>
      <c r="I3" s="215" t="str">
        <f>Bridging!B6</f>
        <v>Pass It On</v>
      </c>
      <c r="J3" s="215"/>
      <c r="K3" s="215"/>
    </row>
    <row r="4" spans="1:11">
      <c r="A4" s="66" t="s">
        <v>44</v>
      </c>
      <c r="B4" s="48" t="str">
        <f>IF(Petals!Z18="C","C",IF(Petals!Z18="P","P",""))</f>
        <v/>
      </c>
      <c r="D4" s="61" t="s">
        <v>44</v>
      </c>
      <c r="G4" s="34"/>
      <c r="I4" s="295">
        <v>1</v>
      </c>
      <c r="J4" s="297" t="str">
        <f>Bridging!C7</f>
        <v>Teach younger girls the GS Promise</v>
      </c>
      <c r="K4" s="50" t="str">
        <f>IF(Bridging!Z7="A","A","")</f>
        <v/>
      </c>
    </row>
    <row r="5" spans="1:11">
      <c r="A5" s="211" t="s">
        <v>151</v>
      </c>
      <c r="B5" s="213">
        <f>INT(COUNTIF(G18:G21,"A"))</f>
        <v>0</v>
      </c>
      <c r="E5" s="31" t="str">
        <f>Petals!B8</f>
        <v>Lupe</v>
      </c>
      <c r="F5" s="31" t="str">
        <f>Petals!C8</f>
        <v>Honest and fair</v>
      </c>
      <c r="G5" s="50" t="str">
        <f>IF(Petals!Z8="A","A","")</f>
        <v/>
      </c>
      <c r="I5" s="295">
        <v>2</v>
      </c>
      <c r="J5" s="297" t="str">
        <f>Bridging!C8</f>
        <v>Tell younger girls about the Flower</v>
      </c>
      <c r="K5" s="50" t="str">
        <f>IF(Bridging!Z8="A","A","")</f>
        <v/>
      </c>
    </row>
    <row r="6" spans="1:11">
      <c r="A6" s="67" t="s">
        <v>62</v>
      </c>
      <c r="B6" s="54"/>
      <c r="E6" s="31" t="str">
        <f>Petals!B9</f>
        <v>Sunny</v>
      </c>
      <c r="F6" s="31" t="str">
        <f>Petals!C9</f>
        <v>Friendly and helpful</v>
      </c>
      <c r="G6" s="50" t="str">
        <f>IF(Petals!Z9="A","A","")</f>
        <v/>
      </c>
      <c r="I6" s="295">
        <v>3</v>
      </c>
      <c r="J6" s="297" t="str">
        <f>Bridging!C9</f>
        <v>Play a game together!</v>
      </c>
      <c r="K6" s="50" t="str">
        <f>IF(Bridging!Z9="A","A","")</f>
        <v/>
      </c>
    </row>
    <row r="7" spans="1:11">
      <c r="A7" s="210" t="str">
        <f>'Journey Awards'!A6</f>
        <v>Welcome to the Daisy Flower Garden</v>
      </c>
      <c r="B7" s="48" t="str">
        <f>IF('Journey Awards'!Z11="C","C",IF('Journey Awards'!Z11="P","P",""))</f>
        <v/>
      </c>
      <c r="E7" s="31" t="str">
        <f>Petals!B10</f>
        <v>Zinni</v>
      </c>
      <c r="F7" s="31" t="str">
        <f>Petals!C10</f>
        <v>Considerate and caring</v>
      </c>
      <c r="G7" s="50" t="str">
        <f>IF(Petals!Z10="A","A","")</f>
        <v/>
      </c>
      <c r="I7" s="294" t="str">
        <f>Bridging!B11</f>
        <v>Look Ahead</v>
      </c>
      <c r="J7" s="59"/>
      <c r="K7" s="34"/>
    </row>
    <row r="8" spans="1:11">
      <c r="A8" s="210" t="str">
        <f>'Journey Awards'!A14</f>
        <v>Between Earth and Sky</v>
      </c>
      <c r="B8" s="48" t="str">
        <f>IF('Journey Awards'!Z19="C","C",IF('Journey Awards'!Z19="P","P",""))</f>
        <v/>
      </c>
      <c r="E8" s="31" t="str">
        <f>Petals!B11</f>
        <v>Tula</v>
      </c>
      <c r="F8" s="31" t="str">
        <f>Petals!C11</f>
        <v>Courageous and strong</v>
      </c>
      <c r="G8" s="50" t="str">
        <f>IF(Petals!Z11="A","A","")</f>
        <v/>
      </c>
      <c r="I8" s="295">
        <v>1</v>
      </c>
      <c r="J8" s="297" t="str">
        <f>Bridging!C12</f>
        <v>Say the Girl Scout Promise together.</v>
      </c>
      <c r="K8" s="50" t="str">
        <f>IF(Bridging!Z12="A","A","")</f>
        <v/>
      </c>
    </row>
    <row r="9" spans="1:11">
      <c r="A9" s="210" t="str">
        <f>'Journey Awards'!A22</f>
        <v>5 Flowers, 4 Stories, 3 Cheers for Animals!</v>
      </c>
      <c r="B9" s="48" t="str">
        <f>IF('Journey Awards'!Z27="C","C",IF('Journey Awards'!Z27="P","P",""))</f>
        <v/>
      </c>
      <c r="E9" s="31" t="str">
        <f>Petals!B12</f>
        <v>Mari</v>
      </c>
      <c r="F9" s="31" t="str">
        <f>Petals!C12</f>
        <v>Responsible for what I say and do</v>
      </c>
      <c r="G9" s="50" t="str">
        <f>IF(Petals!Z12="A","A","")</f>
        <v/>
      </c>
      <c r="I9" s="295">
        <v>2</v>
      </c>
      <c r="J9" s="297" t="str">
        <f>Bridging!C13</f>
        <v>Ask the Brownies to teach you</v>
      </c>
      <c r="K9" s="50" t="str">
        <f>IF(Bridging!Z13="A","A","")</f>
        <v/>
      </c>
    </row>
    <row r="10" spans="1:11">
      <c r="A10" s="94" t="s">
        <v>61</v>
      </c>
      <c r="B10" s="48" t="str">
        <f>IF(Bridging!Z18="C","C",IF(Bridging!Z18="P","P",""))</f>
        <v/>
      </c>
      <c r="E10" s="31" t="str">
        <f>Petals!B13</f>
        <v>Gloria</v>
      </c>
      <c r="F10" s="31" t="str">
        <f>Petals!C13</f>
        <v>Respect for myself &amp; others</v>
      </c>
      <c r="G10" s="50" t="str">
        <f>IF(Petals!Z13="A","A","")</f>
        <v/>
      </c>
      <c r="I10" s="295">
        <v>4</v>
      </c>
      <c r="J10" s="297" t="str">
        <f>Bridging!C14</f>
        <v>Ask the Brownies to show you</v>
      </c>
      <c r="K10" s="50" t="str">
        <f>IF(Bridging!Z14="A","A","")</f>
        <v/>
      </c>
    </row>
    <row r="11" spans="1:11">
      <c r="A11" s="294"/>
      <c r="B11" s="103"/>
      <c r="E11" s="31" t="str">
        <f>Petals!B14</f>
        <v>Gerri</v>
      </c>
      <c r="F11" s="31" t="str">
        <f>Petals!C14</f>
        <v>Respect authority</v>
      </c>
      <c r="G11" s="50" t="str">
        <f>IF(Petals!Z14="A","A","")</f>
        <v/>
      </c>
      <c r="I11" s="232" t="str">
        <f>Bridging!C16</f>
        <v>Plan a Ceremony</v>
      </c>
      <c r="J11" s="59"/>
      <c r="K11" s="50" t="str">
        <f>IF(Bridging!Z16="A","A","")</f>
        <v/>
      </c>
    </row>
    <row r="12" spans="1:11">
      <c r="A12" s="61" t="s">
        <v>108</v>
      </c>
      <c r="E12" s="31" t="str">
        <f>Petals!B15</f>
        <v>Clover</v>
      </c>
      <c r="F12" s="31" t="str">
        <f>Petals!C15</f>
        <v>Use resources wisely</v>
      </c>
      <c r="G12" s="50" t="str">
        <f>IF(Petals!Z15="A","A","")</f>
        <v/>
      </c>
    </row>
    <row r="13" spans="1:11">
      <c r="A13" s="31" t="str">
        <f>'Fun Patches'!C5</f>
        <v>&lt;List Patch Here&gt;</v>
      </c>
      <c r="B13" s="50" t="str">
        <f>IF('Fun Patches'!Z5="A","C","")</f>
        <v/>
      </c>
      <c r="E13" s="31" t="str">
        <f>Petals!B16</f>
        <v>Rosie</v>
      </c>
      <c r="F13" s="31" t="str">
        <f>Petals!C16</f>
        <v>Make the world a better place</v>
      </c>
      <c r="G13" s="50" t="str">
        <f>IF(Petals!Z16="A","A","")</f>
        <v/>
      </c>
      <c r="I13" s="372" t="s">
        <v>71</v>
      </c>
      <c r="J13" s="372"/>
      <c r="K13" s="372"/>
    </row>
    <row r="14" spans="1:11">
      <c r="A14" s="31" t="str">
        <f>'Fun Patches'!C6</f>
        <v>&lt;List Patch Here&gt;</v>
      </c>
      <c r="B14" s="50" t="str">
        <f>IF('Fun Patches'!Z6="A","C","")</f>
        <v/>
      </c>
      <c r="E14" s="31" t="str">
        <f>Petals!B17</f>
        <v>Vi</v>
      </c>
      <c r="F14" s="31" t="str">
        <f>Petals!C17</f>
        <v>Be a sister to every Girl Scout</v>
      </c>
      <c r="G14" s="50" t="str">
        <f>IF(Petals!Z17="A","A","")</f>
        <v/>
      </c>
      <c r="I14" s="372"/>
      <c r="J14" s="372"/>
      <c r="K14" s="372"/>
    </row>
    <row r="15" spans="1:11">
      <c r="A15" s="31" t="str">
        <f>'Fun Patches'!C7</f>
        <v>&lt;List Patch Here&gt;</v>
      </c>
      <c r="B15" s="50" t="str">
        <f>IF('Fun Patches'!Z7="A","C","")</f>
        <v/>
      </c>
      <c r="E15" s="73"/>
      <c r="F15" s="73"/>
      <c r="G15" s="212"/>
      <c r="I15" s="295"/>
      <c r="J15" s="297" t="str">
        <f>'Age-Level'!C6</f>
        <v>Cookie Rally (Year 1)</v>
      </c>
      <c r="K15" s="50" t="str">
        <f>IF('Age-Level'!Z6="A","C","")</f>
        <v/>
      </c>
    </row>
    <row r="16" spans="1:11">
      <c r="A16" s="31" t="str">
        <f>'Fun Patches'!C8</f>
        <v>&lt;List Patch Here&gt;</v>
      </c>
      <c r="B16" s="50" t="str">
        <f>IF('Fun Patches'!Z8="A","C","")</f>
        <v/>
      </c>
      <c r="D16" s="372" t="s">
        <v>151</v>
      </c>
      <c r="E16" s="307"/>
      <c r="F16" s="307"/>
      <c r="G16" s="307"/>
      <c r="I16" s="295"/>
      <c r="J16" s="297" t="str">
        <f>'Age-Level'!C7</f>
        <v>Cookie Sales (Year 1)</v>
      </c>
      <c r="K16" s="50" t="str">
        <f>IF('Age-Level'!Z7="A","C","")</f>
        <v/>
      </c>
    </row>
    <row r="17" spans="1:11">
      <c r="A17" s="31" t="str">
        <f>'Fun Patches'!C9</f>
        <v>&lt;List Patch Here&gt;</v>
      </c>
      <c r="B17" s="50" t="str">
        <f>IF('Fun Patches'!Z9="A","C","")</f>
        <v/>
      </c>
      <c r="D17" s="307"/>
      <c r="E17" s="307"/>
      <c r="F17" s="307"/>
      <c r="G17" s="307"/>
      <c r="I17" s="51"/>
      <c r="J17" s="297" t="str">
        <f>'Age-Level'!C8</f>
        <v>Cookie Pin (Year 1)</v>
      </c>
      <c r="K17" s="50" t="str">
        <f>IF('Age-Level'!Z8="A","C","")</f>
        <v/>
      </c>
    </row>
    <row r="18" spans="1:11">
      <c r="A18" s="31" t="str">
        <f>'Fun Patches'!C10</f>
        <v>&lt;List Patch Here&gt;</v>
      </c>
      <c r="B18" s="50" t="str">
        <f>IF('Fun Patches'!Z10="A","C","")</f>
        <v/>
      </c>
      <c r="D18" s="376" t="str">
        <f>Petals!B22</f>
        <v>Finance</v>
      </c>
      <c r="E18" s="377"/>
      <c r="F18" s="204" t="str">
        <f>Petals!B20</f>
        <v>Money Counts</v>
      </c>
      <c r="G18" s="50" t="str">
        <f>IF(Petals!Z23="C","A","")</f>
        <v/>
      </c>
      <c r="I18" s="51"/>
      <c r="J18" s="297" t="str">
        <f>'Age-Level'!C9</f>
        <v>Cookie Rally (Year 2)</v>
      </c>
      <c r="K18" s="50" t="str">
        <f>IF('Age-Level'!Z9="A","C","")</f>
        <v/>
      </c>
    </row>
    <row r="19" spans="1:11">
      <c r="A19" s="31" t="str">
        <f>'Fun Patches'!C11</f>
        <v>&lt;List Patch Here&gt;</v>
      </c>
      <c r="B19" s="50" t="str">
        <f>IF('Fun Patches'!Z11="A","C","")</f>
        <v/>
      </c>
      <c r="D19" s="376" t="str">
        <f>Petals!B27</f>
        <v>Finance</v>
      </c>
      <c r="E19" s="377"/>
      <c r="F19" s="204" t="str">
        <f>Petals!B25</f>
        <v>Making Choices</v>
      </c>
      <c r="G19" s="50" t="str">
        <f>IF(Petals!Z28="C","A","")</f>
        <v/>
      </c>
      <c r="I19" s="51"/>
      <c r="J19" s="297" t="str">
        <f>'Age-Level'!C10</f>
        <v>Cookie Sales (Year 2)</v>
      </c>
      <c r="K19" s="50" t="str">
        <f>IF('Age-Level'!Z10="A","C","")</f>
        <v/>
      </c>
    </row>
    <row r="20" spans="1:11">
      <c r="A20" s="31" t="str">
        <f>'Fun Patches'!C12</f>
        <v>&lt;List Patch Here&gt;</v>
      </c>
      <c r="B20" s="50" t="str">
        <f>IF('Fun Patches'!Z12="A","C","")</f>
        <v/>
      </c>
      <c r="D20" s="376" t="str">
        <f>Petals!B32</f>
        <v>Cookie</v>
      </c>
      <c r="E20" s="377"/>
      <c r="F20" s="204" t="str">
        <f>Petals!B30</f>
        <v>Count It Up</v>
      </c>
      <c r="G20" s="50" t="str">
        <f>IF(Petals!Z33="C","A","")</f>
        <v/>
      </c>
      <c r="I20" s="52"/>
      <c r="J20" s="297" t="str">
        <f>'Age-Level'!C11</f>
        <v>Cookie Pin (Year 2)</v>
      </c>
      <c r="K20" s="50" t="str">
        <f>IF('Age-Level'!Z11="A","C","")</f>
        <v/>
      </c>
    </row>
    <row r="21" spans="1:11">
      <c r="A21" s="31" t="str">
        <f>'Fun Patches'!C13</f>
        <v>&lt;List Patch Here&gt;</v>
      </c>
      <c r="B21" s="50" t="str">
        <f>IF('Fun Patches'!Z13="A","C","")</f>
        <v/>
      </c>
      <c r="D21" s="376" t="str">
        <f>Petals!B37</f>
        <v>Cookie</v>
      </c>
      <c r="E21" s="377"/>
      <c r="F21" s="204" t="str">
        <f>Petals!B35</f>
        <v>Talk It Up</v>
      </c>
      <c r="G21" s="50" t="str">
        <f>IF(Petals!Z38="C","A","")</f>
        <v/>
      </c>
      <c r="I21" s="53"/>
      <c r="J21" s="297" t="str">
        <f>'Age-Level'!C13</f>
        <v>Fall Sales (Year 1)</v>
      </c>
      <c r="K21" s="50" t="str">
        <f>IF('Age-Level'!Z13="A","C","")</f>
        <v/>
      </c>
    </row>
    <row r="22" spans="1:11">
      <c r="A22" s="31" t="str">
        <f>'Fun Patches'!C14</f>
        <v>&lt;List Patch Here&gt;</v>
      </c>
      <c r="B22" s="50" t="str">
        <f>IF('Fun Patches'!Z14="A","C","")</f>
        <v/>
      </c>
      <c r="I22" s="26"/>
      <c r="J22" s="297" t="str">
        <f>'Age-Level'!C14</f>
        <v>Fall Sales (Year 2)</v>
      </c>
      <c r="K22" s="50" t="str">
        <f>IF('Age-Level'!Z14="A","C","")</f>
        <v/>
      </c>
    </row>
    <row r="23" spans="1:11">
      <c r="A23" s="31" t="str">
        <f>'Fun Patches'!C15</f>
        <v>&lt;List Patch Here&gt;</v>
      </c>
      <c r="B23" s="50" t="str">
        <f>IF('Fun Patches'!Z15="A","C","")</f>
        <v/>
      </c>
      <c r="D23" s="372" t="s">
        <v>62</v>
      </c>
      <c r="E23" s="372"/>
      <c r="F23" s="372"/>
      <c r="G23" s="372"/>
      <c r="J23" s="297" t="str">
        <f>'Age-Level'!C16</f>
        <v>Thinking Day (Year 1)</v>
      </c>
      <c r="K23" s="50" t="str">
        <f>IF('Age-Level'!Z16="A","C","")</f>
        <v/>
      </c>
    </row>
    <row r="24" spans="1:11">
      <c r="A24" s="31" t="str">
        <f>'Fun Patches'!C16</f>
        <v>&lt;List Patch Here&gt;</v>
      </c>
      <c r="B24" s="50" t="str">
        <f>IF('Fun Patches'!Z16="A","C","")</f>
        <v/>
      </c>
      <c r="D24" s="372"/>
      <c r="E24" s="372"/>
      <c r="F24" s="372"/>
      <c r="G24" s="372"/>
      <c r="J24" s="297" t="str">
        <f>'Age-Level'!C17</f>
        <v>Thinking Day (Year 2)</v>
      </c>
      <c r="K24" s="50" t="str">
        <f>IF('Age-Level'!Z17="A","C","")</f>
        <v/>
      </c>
    </row>
    <row r="25" spans="1:11">
      <c r="A25" s="31" t="str">
        <f>'Fun Patches'!C17</f>
        <v>&lt;List Patch Here&gt;</v>
      </c>
      <c r="B25" s="50" t="str">
        <f>IF('Fun Patches'!Z17="A","C","")</f>
        <v/>
      </c>
      <c r="D25" s="294" t="str">
        <f>'Journey Awards'!A6</f>
        <v>Welcome to the Daisy Flower Garden</v>
      </c>
      <c r="F25" s="57"/>
      <c r="G25" s="291"/>
      <c r="J25" s="297" t="str">
        <f>'Age-Level'!C19</f>
        <v>Investiture</v>
      </c>
      <c r="K25" s="50" t="str">
        <f>IF('Age-Level'!Z19="A","C","")</f>
        <v/>
      </c>
    </row>
    <row r="26" spans="1:11">
      <c r="A26" s="31" t="str">
        <f>'Fun Patches'!C18</f>
        <v>&lt;List Patch Here&gt;</v>
      </c>
      <c r="B26" s="50" t="str">
        <f>IF('Fun Patches'!Z18="A","C","")</f>
        <v/>
      </c>
      <c r="D26" s="295"/>
      <c r="E26" s="373" t="s">
        <v>66</v>
      </c>
      <c r="F26" s="374"/>
      <c r="G26" s="50" t="str">
        <f>IF('Journey Awards'!Z8="A","A","")</f>
        <v/>
      </c>
      <c r="J26" s="297" t="str">
        <f>'Age-Level'!C20</f>
        <v>Rededication (1st year)</v>
      </c>
      <c r="K26" s="50" t="str">
        <f>IF('Age-Level'!Z20="A","C","")</f>
        <v/>
      </c>
    </row>
    <row r="27" spans="1:11">
      <c r="A27" s="31" t="str">
        <f>'Fun Patches'!C19</f>
        <v>&lt;List Patch Here&gt;</v>
      </c>
      <c r="B27" s="50" t="str">
        <f>IF('Fun Patches'!Z19="A","C","")</f>
        <v/>
      </c>
      <c r="D27" s="295"/>
      <c r="E27" s="373" t="s">
        <v>67</v>
      </c>
      <c r="F27" s="374"/>
      <c r="G27" s="50" t="str">
        <f>IF('Journey Awards'!Z9="A","A","")</f>
        <v/>
      </c>
      <c r="J27" s="297" t="str">
        <f>'Age-Level'!B21</f>
        <v>My Promise, My Faith (Year 1)</v>
      </c>
      <c r="K27" s="50" t="str">
        <f>IF('Age-Level'!Z27="C","C","")</f>
        <v/>
      </c>
    </row>
    <row r="28" spans="1:11">
      <c r="A28" s="31" t="str">
        <f>'Fun Patches'!C20</f>
        <v>&lt;List Patch Here&gt;</v>
      </c>
      <c r="B28" s="50" t="str">
        <f>IF('Fun Patches'!Z20="A","C","")</f>
        <v/>
      </c>
      <c r="D28" s="295"/>
      <c r="E28" s="373" t="s">
        <v>68</v>
      </c>
      <c r="F28" s="374"/>
      <c r="G28" s="50" t="str">
        <f>IF('Journey Awards'!Z10="A","A","")</f>
        <v/>
      </c>
      <c r="J28" s="297" t="str">
        <f>'Age-Level'!B28</f>
        <v>My Promise, My Faith (Year 2)</v>
      </c>
      <c r="K28" s="50" t="str">
        <f>IF('Age-Level'!Z34="C","C","")</f>
        <v/>
      </c>
    </row>
    <row r="29" spans="1:11">
      <c r="A29" s="31" t="str">
        <f>'Fun Patches'!C21</f>
        <v>&lt;List Patch Here&gt;</v>
      </c>
      <c r="B29" s="50" t="str">
        <f>IF('Fun Patches'!Z21="A","C","")</f>
        <v/>
      </c>
      <c r="D29" s="106" t="str">
        <f>'Journey Awards'!A14</f>
        <v>Between Earth and Sky</v>
      </c>
      <c r="F29" s="59"/>
      <c r="G29" s="34"/>
      <c r="J29" s="297" t="str">
        <f>'Age-Level'!C36</f>
        <v>Global Action Award</v>
      </c>
      <c r="K29" s="50" t="str">
        <f>IF('Age-Level'!Z36="A","C","")</f>
        <v/>
      </c>
    </row>
    <row r="30" spans="1:11">
      <c r="A30" s="31" t="str">
        <f>'Fun Patches'!C22</f>
        <v>&lt;List Patch Here&gt;</v>
      </c>
      <c r="B30" s="50" t="str">
        <f>IF('Fun Patches'!Z22="A","C","")</f>
        <v/>
      </c>
      <c r="D30" s="295"/>
      <c r="E30" s="373" t="str">
        <f>'Journey Awards'!C16</f>
        <v>The Blue Bucket Award</v>
      </c>
      <c r="F30" s="374"/>
      <c r="G30" s="50" t="str">
        <f>IF('Journey Awards'!Z16="A","A","")</f>
        <v/>
      </c>
      <c r="J30" s="297" t="str">
        <f>'Age-Level'!C38</f>
        <v>Journey Summit Pin</v>
      </c>
      <c r="K30" s="50" t="str">
        <f>IF('Age-Level'!Z38="C","C","")</f>
        <v/>
      </c>
    </row>
    <row r="31" spans="1:11">
      <c r="A31" s="31" t="str">
        <f>'Fun Patches'!C23</f>
        <v>&lt;List Patch Here&gt;</v>
      </c>
      <c r="B31" s="50" t="str">
        <f>IF('Fun Patches'!Z23="A","C","")</f>
        <v/>
      </c>
      <c r="D31" s="295"/>
      <c r="E31" s="373" t="str">
        <f>'Journey Awards'!C17</f>
        <v>The Firefly Award</v>
      </c>
      <c r="F31" s="374"/>
      <c r="G31" s="50" t="str">
        <f>IF('Journey Awards'!Z17="A","A","")</f>
        <v/>
      </c>
      <c r="J31" s="297" t="str">
        <f>'Age-Level'!B39</f>
        <v>Safety Award</v>
      </c>
      <c r="K31" s="50" t="str">
        <f>IF('Age-Level'!Z43="C","C","")</f>
        <v/>
      </c>
    </row>
    <row r="32" spans="1:11">
      <c r="A32" s="31" t="str">
        <f>'Fun Patches'!C24</f>
        <v>&lt;List Patch Here&gt;</v>
      </c>
      <c r="B32" s="50" t="str">
        <f>IF('Fun Patches'!Z24="A","C","")</f>
        <v/>
      </c>
      <c r="D32" s="295"/>
      <c r="E32" s="373" t="str">
        <f>'Journey Awards'!C18</f>
        <v>The Clover Award</v>
      </c>
      <c r="F32" s="374"/>
      <c r="G32" s="50" t="str">
        <f>IF('Journey Awards'!Z18="A","A","")</f>
        <v/>
      </c>
    </row>
    <row r="33" spans="1:11">
      <c r="A33" s="31" t="str">
        <f>'Fun Patches'!C25</f>
        <v>&lt;List Patch Here&gt;</v>
      </c>
      <c r="B33" s="50" t="str">
        <f>IF('Fun Patches'!Z25="A","C","")</f>
        <v/>
      </c>
      <c r="D33" s="106" t="str">
        <f>'Journey Awards'!A22</f>
        <v>5 Flowers, 4 Stories, 3 Cheers for Animals!</v>
      </c>
      <c r="F33" s="59"/>
      <c r="G33" s="34" t="str">
        <f>IF('Journey Awards'!Z15="A","A","")</f>
        <v/>
      </c>
      <c r="J33" s="61" t="s">
        <v>110</v>
      </c>
    </row>
    <row r="34" spans="1:11">
      <c r="A34" s="31" t="str">
        <f>'Fun Patches'!C26</f>
        <v>&lt;List Patch Here&gt;</v>
      </c>
      <c r="B34" s="50" t="str">
        <f>IF('Fun Patches'!Z26="A","C","")</f>
        <v/>
      </c>
      <c r="D34" s="295"/>
      <c r="E34" s="373" t="str">
        <f>'Journey Awards'!C24</f>
        <v>Birdbath Award</v>
      </c>
      <c r="F34" s="374"/>
      <c r="G34" s="50" t="str">
        <f>IF('Journey Awards'!Z24="A","A","")</f>
        <v/>
      </c>
      <c r="J34" s="31" t="str">
        <f>'Fun Patches'!C35</f>
        <v>&lt;List Patch Here&gt;</v>
      </c>
      <c r="K34" s="50" t="str">
        <f>IF('Fun Patches'!Z35="A","C","")</f>
        <v/>
      </c>
    </row>
    <row r="35" spans="1:11">
      <c r="A35" s="31" t="str">
        <f>'Fun Patches'!C27</f>
        <v>&lt;List Patch Here&gt;</v>
      </c>
      <c r="B35" s="50" t="str">
        <f>IF('Fun Patches'!Z27="A","C","")</f>
        <v/>
      </c>
      <c r="D35" s="295"/>
      <c r="E35" s="373" t="str">
        <f>'Journey Awards'!C25</f>
        <v>Red Robin Award</v>
      </c>
      <c r="F35" s="374"/>
      <c r="G35" s="50" t="str">
        <f>IF('Journey Awards'!Z25="A","A","")</f>
        <v/>
      </c>
      <c r="J35" s="31" t="str">
        <f>'Fun Patches'!C36</f>
        <v>&lt;List Patch Here&gt;</v>
      </c>
      <c r="K35" s="50" t="str">
        <f>IF('Fun Patches'!Z36="A","C","")</f>
        <v/>
      </c>
    </row>
    <row r="36" spans="1:11">
      <c r="A36" s="296" t="str">
        <f>'Fun Patches'!C28</f>
        <v>&lt;List Patch Here&gt;</v>
      </c>
      <c r="B36" s="50" t="str">
        <f>IF('Fun Patches'!Z28="A","C","")</f>
        <v/>
      </c>
      <c r="D36" s="295"/>
      <c r="E36" s="373" t="str">
        <f>'Journey Awards'!C26</f>
        <v>Tula Award</v>
      </c>
      <c r="F36" s="374"/>
      <c r="G36" s="50" t="str">
        <f>IF('Journey Awards'!Z26="A","A","")</f>
        <v/>
      </c>
      <c r="J36" s="31" t="str">
        <f>'Fun Patches'!C37</f>
        <v>&lt;List Patch Here&gt;</v>
      </c>
      <c r="K36" s="50" t="str">
        <f>IF('Fun Patches'!Z37="A","C","")</f>
        <v/>
      </c>
    </row>
    <row r="37" spans="1:11">
      <c r="A37" s="298" t="str">
        <f>'Fun Patches'!C29</f>
        <v>&lt;List Patch Here&gt;</v>
      </c>
      <c r="B37" s="50" t="str">
        <f>IF('Fun Patches'!Z29="A","C","")</f>
        <v/>
      </c>
      <c r="J37" s="31" t="str">
        <f>'Fun Patches'!C38</f>
        <v>&lt;List Patch Here&gt;</v>
      </c>
      <c r="K37" s="50" t="str">
        <f>IF('Fun Patches'!Z38="A","C","")</f>
        <v/>
      </c>
    </row>
    <row r="38" spans="1:11" ht="12.75" customHeight="1">
      <c r="A38" s="282"/>
      <c r="B38" s="212"/>
      <c r="C38" s="146"/>
      <c r="D38" s="371" t="s">
        <v>110</v>
      </c>
      <c r="E38" s="307"/>
      <c r="F38" s="307"/>
      <c r="J38" s="31" t="str">
        <f>'Fun Patches'!C39</f>
        <v>&lt;List Patch Here&gt;</v>
      </c>
      <c r="K38" s="50" t="str">
        <f>IF('Fun Patches'!Z39="A","C","")</f>
        <v/>
      </c>
    </row>
    <row r="39" spans="1:11" ht="13.5" customHeight="1">
      <c r="A39" s="107"/>
      <c r="B39" s="146"/>
      <c r="C39" s="146"/>
      <c r="E39" s="378" t="str">
        <f>'Fun Patches'!C30</f>
        <v>&lt;List Patch Here&gt;</v>
      </c>
      <c r="F39" s="379"/>
      <c r="G39" s="50" t="str">
        <f>IF('Fun Patches'!Z30="A","C","")</f>
        <v/>
      </c>
      <c r="J39" s="31" t="str">
        <f>'Fun Patches'!C40</f>
        <v>&lt;List Patch Here&gt;</v>
      </c>
      <c r="K39" s="50" t="str">
        <f>IF('Fun Patches'!Z40="A","C","")</f>
        <v/>
      </c>
    </row>
    <row r="40" spans="1:11" ht="13.5" customHeight="1">
      <c r="A40" s="147" t="s">
        <v>125</v>
      </c>
      <c r="B40" s="145"/>
      <c r="C40" s="146"/>
      <c r="E40" s="378" t="str">
        <f>'Fun Patches'!C31</f>
        <v>&lt;List Patch Here&gt;</v>
      </c>
      <c r="F40" s="379"/>
      <c r="G40" s="50" t="str">
        <f>IF('Fun Patches'!Z31="A","C","")</f>
        <v/>
      </c>
      <c r="J40" s="31" t="str">
        <f>'Fun Patches'!C41</f>
        <v>&lt;List Patch Here&gt;</v>
      </c>
      <c r="K40" s="50" t="str">
        <f>IF('Fun Patches'!Z41="A","C","")</f>
        <v/>
      </c>
    </row>
    <row r="41" spans="1:11" ht="13.5" customHeight="1">
      <c r="A41" s="149" t="s">
        <v>126</v>
      </c>
      <c r="B41" s="143"/>
      <c r="C41" s="144"/>
      <c r="E41" s="378" t="str">
        <f>'Fun Patches'!C32</f>
        <v>&lt;List Patch Here&gt;</v>
      </c>
      <c r="F41" s="379"/>
      <c r="G41" s="50" t="str">
        <f>IF('Fun Patches'!Z32="A","C","")</f>
        <v/>
      </c>
      <c r="J41" s="31" t="str">
        <f>'Fun Patches'!C42</f>
        <v>&lt;List Patch Here&gt;</v>
      </c>
      <c r="K41" s="50" t="str">
        <f>IF('Fun Patches'!Z42="A","C","")</f>
        <v/>
      </c>
    </row>
    <row r="42" spans="1:11">
      <c r="A42" s="150" t="s">
        <v>128</v>
      </c>
      <c r="B42" s="144"/>
      <c r="C42" s="144"/>
      <c r="E42" s="378" t="str">
        <f>'Fun Patches'!C33</f>
        <v>&lt;List Patch Here&gt;</v>
      </c>
      <c r="F42" s="379"/>
      <c r="G42" s="50" t="str">
        <f>IF('Fun Patches'!Z33="A","C","")</f>
        <v/>
      </c>
      <c r="J42" s="31" t="str">
        <f>'Fun Patches'!C43</f>
        <v>&lt;List Patch Here&gt;</v>
      </c>
      <c r="K42" s="50" t="str">
        <f>IF('Fun Patches'!Z43="A","C","")</f>
        <v/>
      </c>
    </row>
    <row r="43" spans="1:11">
      <c r="A43" s="151" t="s">
        <v>127</v>
      </c>
      <c r="B43" s="144"/>
      <c r="C43" s="144"/>
      <c r="E43" s="378" t="str">
        <f>'Fun Patches'!C34</f>
        <v>&lt;List Patch Here&gt;</v>
      </c>
      <c r="F43" s="379"/>
      <c r="G43" s="50" t="str">
        <f>IF('Fun Patches'!Z34="A","C","")</f>
        <v/>
      </c>
      <c r="J43" s="31" t="str">
        <f>'Fun Patches'!C44</f>
        <v>&lt;List Patch Here&gt;</v>
      </c>
      <c r="K43" s="50" t="str">
        <f>IF('Fun Patches'!Z44="A","C","")</f>
        <v/>
      </c>
    </row>
    <row r="44" spans="1:11">
      <c r="A44" s="148"/>
    </row>
  </sheetData>
  <sheetProtection password="C45A" sheet="1" objects="1" scenarios="1" selectLockedCells="1" selectUnlockedCells="1"/>
  <mergeCells count="25">
    <mergeCell ref="E43:F43"/>
    <mergeCell ref="E36:F36"/>
    <mergeCell ref="D38:F38"/>
    <mergeCell ref="E39:F39"/>
    <mergeCell ref="E40:F40"/>
    <mergeCell ref="E41:F41"/>
    <mergeCell ref="E42:F42"/>
    <mergeCell ref="E28:F28"/>
    <mergeCell ref="E30:F30"/>
    <mergeCell ref="E31:F31"/>
    <mergeCell ref="E32:F32"/>
    <mergeCell ref="E34:F34"/>
    <mergeCell ref="E35:F35"/>
    <mergeCell ref="D19:E19"/>
    <mergeCell ref="D20:E20"/>
    <mergeCell ref="D21:E21"/>
    <mergeCell ref="D23:G24"/>
    <mergeCell ref="E26:F26"/>
    <mergeCell ref="E27:F27"/>
    <mergeCell ref="A1:B1"/>
    <mergeCell ref="D1:G1"/>
    <mergeCell ref="I1:K2"/>
    <mergeCell ref="I13:K14"/>
    <mergeCell ref="D16:G17"/>
    <mergeCell ref="D18:E18"/>
  </mergeCells>
  <pageMargins left="0.75" right="0.75" top="1" bottom="1" header="0.5" footer="0.5"/>
  <pageSetup scale="83" orientation="landscape" horizontalDpi="300" verticalDpi="300" r:id="rId1"/>
  <headerFooter alignWithMargins="0">
    <oddHeader>&amp;C&amp;"Arial,Bold"&amp;12DaisyTrax
&amp;10&amp;D</oddHeader>
  </headerFooter>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44"/>
  <sheetViews>
    <sheetView showGridLines="0" zoomScaleNormal="100" workbookViewId="0">
      <selection activeCell="A2" sqref="A2"/>
    </sheetView>
  </sheetViews>
  <sheetFormatPr defaultRowHeight="12.75"/>
  <cols>
    <col min="1" max="1" width="32.7109375" bestFit="1" customWidth="1"/>
    <col min="2" max="2" width="3.140625" customWidth="1"/>
    <col min="3" max="3" width="3.7109375" customWidth="1"/>
    <col min="4" max="4" width="4" bestFit="1" customWidth="1"/>
    <col min="5" max="5" width="8.85546875" bestFit="1" customWidth="1"/>
    <col min="6" max="6" width="29.42578125" bestFit="1" customWidth="1"/>
    <col min="7" max="7" width="3.140625" customWidth="1"/>
    <col min="8" max="8" width="3.7109375" customWidth="1"/>
    <col min="9" max="9" width="2.7109375" bestFit="1" customWidth="1"/>
    <col min="10" max="10" width="34.7109375" bestFit="1" customWidth="1"/>
    <col min="11" max="11" width="3.140625" customWidth="1"/>
  </cols>
  <sheetData>
    <row r="1" spans="1:11" ht="20.25">
      <c r="A1" s="375" t="str">
        <f ca="1">MID(CELL("filename",A1),FIND(IF(ISERROR(FIND("]",CELL("filename",A1))),"$","]"),CELL("filename",A1))+1,256)</f>
        <v>Daisy 24</v>
      </c>
      <c r="B1" s="375"/>
      <c r="D1" s="372" t="s">
        <v>44</v>
      </c>
      <c r="E1" s="372"/>
      <c r="F1" s="372"/>
      <c r="G1" s="372"/>
      <c r="I1" s="372" t="s">
        <v>65</v>
      </c>
      <c r="J1" s="372"/>
      <c r="K1" s="372"/>
    </row>
    <row r="2" spans="1:11">
      <c r="D2" s="61" t="s">
        <v>43</v>
      </c>
      <c r="I2" s="372"/>
      <c r="J2" s="372"/>
      <c r="K2" s="372"/>
    </row>
    <row r="3" spans="1:11">
      <c r="A3" s="61" t="s">
        <v>64</v>
      </c>
      <c r="E3" s="31" t="str">
        <f>Petals!B6</f>
        <v>Center</v>
      </c>
      <c r="F3" s="31" t="str">
        <f>Petals!C6</f>
        <v>Promise Center</v>
      </c>
      <c r="G3" s="50" t="str">
        <f>IF(Petals!AA6="A","A","")</f>
        <v/>
      </c>
      <c r="I3" s="215" t="str">
        <f>Bridging!B6</f>
        <v>Pass It On</v>
      </c>
      <c r="J3" s="215"/>
      <c r="K3" s="215"/>
    </row>
    <row r="4" spans="1:11">
      <c r="A4" s="66" t="s">
        <v>44</v>
      </c>
      <c r="B4" s="48" t="str">
        <f>IF(Petals!AA18="C","C",IF(Petals!AA18="P","P",""))</f>
        <v/>
      </c>
      <c r="D4" s="61" t="s">
        <v>44</v>
      </c>
      <c r="G4" s="34"/>
      <c r="I4" s="295">
        <v>1</v>
      </c>
      <c r="J4" s="297" t="str">
        <f>Bridging!C7</f>
        <v>Teach younger girls the GS Promise</v>
      </c>
      <c r="K4" s="50" t="str">
        <f>IF(Bridging!AA7="A","A","")</f>
        <v/>
      </c>
    </row>
    <row r="5" spans="1:11">
      <c r="A5" s="211" t="s">
        <v>151</v>
      </c>
      <c r="B5" s="213">
        <f>INT(COUNTIF(G18:G21,"A"))</f>
        <v>0</v>
      </c>
      <c r="E5" s="31" t="str">
        <f>Petals!B8</f>
        <v>Lupe</v>
      </c>
      <c r="F5" s="31" t="str">
        <f>Petals!C8</f>
        <v>Honest and fair</v>
      </c>
      <c r="G5" s="50" t="str">
        <f>IF(Petals!AA8="A","A","")</f>
        <v/>
      </c>
      <c r="I5" s="295">
        <v>2</v>
      </c>
      <c r="J5" s="297" t="str">
        <f>Bridging!C8</f>
        <v>Tell younger girls about the Flower</v>
      </c>
      <c r="K5" s="50" t="str">
        <f>IF(Bridging!AA8="A","A","")</f>
        <v/>
      </c>
    </row>
    <row r="6" spans="1:11">
      <c r="A6" s="67" t="s">
        <v>62</v>
      </c>
      <c r="B6" s="54"/>
      <c r="E6" s="31" t="str">
        <f>Petals!B9</f>
        <v>Sunny</v>
      </c>
      <c r="F6" s="31" t="str">
        <f>Petals!C9</f>
        <v>Friendly and helpful</v>
      </c>
      <c r="G6" s="50" t="str">
        <f>IF(Petals!AA9="A","A","")</f>
        <v/>
      </c>
      <c r="I6" s="295">
        <v>3</v>
      </c>
      <c r="J6" s="297" t="str">
        <f>Bridging!C9</f>
        <v>Play a game together!</v>
      </c>
      <c r="K6" s="50" t="str">
        <f>IF(Bridging!AA9="A","A","")</f>
        <v/>
      </c>
    </row>
    <row r="7" spans="1:11">
      <c r="A7" s="210" t="str">
        <f>'Journey Awards'!A6</f>
        <v>Welcome to the Daisy Flower Garden</v>
      </c>
      <c r="B7" s="48" t="str">
        <f>IF('Journey Awards'!AA11="C","C",IF('Journey Awards'!AA11="P","P",""))</f>
        <v/>
      </c>
      <c r="E7" s="31" t="str">
        <f>Petals!B10</f>
        <v>Zinni</v>
      </c>
      <c r="F7" s="31" t="str">
        <f>Petals!C10</f>
        <v>Considerate and caring</v>
      </c>
      <c r="G7" s="50" t="str">
        <f>IF(Petals!AA10="A","A","")</f>
        <v/>
      </c>
      <c r="I7" s="294" t="str">
        <f>Bridging!B11</f>
        <v>Look Ahead</v>
      </c>
      <c r="J7" s="59"/>
      <c r="K7" s="34"/>
    </row>
    <row r="8" spans="1:11">
      <c r="A8" s="210" t="str">
        <f>'Journey Awards'!A14</f>
        <v>Between Earth and Sky</v>
      </c>
      <c r="B8" s="48" t="str">
        <f>IF('Journey Awards'!AA19="C","C",IF('Journey Awards'!AA19="P","P",""))</f>
        <v/>
      </c>
      <c r="E8" s="31" t="str">
        <f>Petals!B11</f>
        <v>Tula</v>
      </c>
      <c r="F8" s="31" t="str">
        <f>Petals!C11</f>
        <v>Courageous and strong</v>
      </c>
      <c r="G8" s="50" t="str">
        <f>IF(Petals!AA11="A","A","")</f>
        <v/>
      </c>
      <c r="I8" s="295">
        <v>1</v>
      </c>
      <c r="J8" s="297" t="str">
        <f>Bridging!C12</f>
        <v>Say the Girl Scout Promise together.</v>
      </c>
      <c r="K8" s="50" t="str">
        <f>IF(Bridging!AA12="A","A","")</f>
        <v/>
      </c>
    </row>
    <row r="9" spans="1:11">
      <c r="A9" s="210" t="str">
        <f>'Journey Awards'!A22</f>
        <v>5 Flowers, 4 Stories, 3 Cheers for Animals!</v>
      </c>
      <c r="B9" s="48" t="str">
        <f>IF('Journey Awards'!AA27="C","C",IF('Journey Awards'!AA27="P","P",""))</f>
        <v/>
      </c>
      <c r="E9" s="31" t="str">
        <f>Petals!B12</f>
        <v>Mari</v>
      </c>
      <c r="F9" s="31" t="str">
        <f>Petals!C12</f>
        <v>Responsible for what I say and do</v>
      </c>
      <c r="G9" s="50" t="str">
        <f>IF(Petals!AA12="A","A","")</f>
        <v/>
      </c>
      <c r="I9" s="295">
        <v>2</v>
      </c>
      <c r="J9" s="297" t="str">
        <f>Bridging!C13</f>
        <v>Ask the Brownies to teach you</v>
      </c>
      <c r="K9" s="50" t="str">
        <f>IF(Bridging!AA13="A","A","")</f>
        <v/>
      </c>
    </row>
    <row r="10" spans="1:11">
      <c r="A10" s="94" t="s">
        <v>61</v>
      </c>
      <c r="B10" s="48" t="str">
        <f>IF(Bridging!AA18="C","C",IF(Bridging!AA18="P","P",""))</f>
        <v/>
      </c>
      <c r="E10" s="31" t="str">
        <f>Petals!B13</f>
        <v>Gloria</v>
      </c>
      <c r="F10" s="31" t="str">
        <f>Petals!C13</f>
        <v>Respect for myself &amp; others</v>
      </c>
      <c r="G10" s="50" t="str">
        <f>IF(Petals!AA13="A","A","")</f>
        <v/>
      </c>
      <c r="I10" s="295">
        <v>4</v>
      </c>
      <c r="J10" s="297" t="str">
        <f>Bridging!C14</f>
        <v>Ask the Brownies to show you</v>
      </c>
      <c r="K10" s="50" t="str">
        <f>IF(Bridging!AA14="A","A","")</f>
        <v/>
      </c>
    </row>
    <row r="11" spans="1:11">
      <c r="A11" s="294"/>
      <c r="B11" s="103"/>
      <c r="E11" s="31" t="str">
        <f>Petals!B14</f>
        <v>Gerri</v>
      </c>
      <c r="F11" s="31" t="str">
        <f>Petals!C14</f>
        <v>Respect authority</v>
      </c>
      <c r="G11" s="50" t="str">
        <f>IF(Petals!AA14="A","A","")</f>
        <v/>
      </c>
      <c r="I11" s="232" t="str">
        <f>Bridging!C16</f>
        <v>Plan a Ceremony</v>
      </c>
      <c r="J11" s="59"/>
      <c r="K11" s="50" t="str">
        <f>IF(Bridging!AA16="A","A","")</f>
        <v/>
      </c>
    </row>
    <row r="12" spans="1:11">
      <c r="A12" s="61" t="s">
        <v>108</v>
      </c>
      <c r="E12" s="31" t="str">
        <f>Petals!B15</f>
        <v>Clover</v>
      </c>
      <c r="F12" s="31" t="str">
        <f>Petals!C15</f>
        <v>Use resources wisely</v>
      </c>
      <c r="G12" s="50" t="str">
        <f>IF(Petals!AA15="A","A","")</f>
        <v/>
      </c>
    </row>
    <row r="13" spans="1:11">
      <c r="A13" s="31" t="str">
        <f>'Fun Patches'!C5</f>
        <v>&lt;List Patch Here&gt;</v>
      </c>
      <c r="B13" s="50" t="str">
        <f>IF('Fun Patches'!AA5="A","C","")</f>
        <v/>
      </c>
      <c r="E13" s="31" t="str">
        <f>Petals!B16</f>
        <v>Rosie</v>
      </c>
      <c r="F13" s="31" t="str">
        <f>Petals!C16</f>
        <v>Make the world a better place</v>
      </c>
      <c r="G13" s="50" t="str">
        <f>IF(Petals!AA16="A","A","")</f>
        <v/>
      </c>
      <c r="I13" s="372" t="s">
        <v>71</v>
      </c>
      <c r="J13" s="372"/>
      <c r="K13" s="372"/>
    </row>
    <row r="14" spans="1:11">
      <c r="A14" s="31" t="str">
        <f>'Fun Patches'!C6</f>
        <v>&lt;List Patch Here&gt;</v>
      </c>
      <c r="B14" s="50" t="str">
        <f>IF('Fun Patches'!AA6="A","C","")</f>
        <v/>
      </c>
      <c r="E14" s="31" t="str">
        <f>Petals!B17</f>
        <v>Vi</v>
      </c>
      <c r="F14" s="31" t="str">
        <f>Petals!C17</f>
        <v>Be a sister to every Girl Scout</v>
      </c>
      <c r="G14" s="50" t="str">
        <f>IF(Petals!AA17="A","A","")</f>
        <v/>
      </c>
      <c r="I14" s="372"/>
      <c r="J14" s="372"/>
      <c r="K14" s="372"/>
    </row>
    <row r="15" spans="1:11">
      <c r="A15" s="31" t="str">
        <f>'Fun Patches'!C7</f>
        <v>&lt;List Patch Here&gt;</v>
      </c>
      <c r="B15" s="50" t="str">
        <f>IF('Fun Patches'!AA7="A","C","")</f>
        <v/>
      </c>
      <c r="E15" s="73"/>
      <c r="F15" s="73"/>
      <c r="G15" s="212"/>
      <c r="I15" s="295"/>
      <c r="J15" s="297" t="str">
        <f>'Age-Level'!C6</f>
        <v>Cookie Rally (Year 1)</v>
      </c>
      <c r="K15" s="50" t="str">
        <f>IF('Age-Level'!AA6="A","C","")</f>
        <v/>
      </c>
    </row>
    <row r="16" spans="1:11">
      <c r="A16" s="31" t="str">
        <f>'Fun Patches'!C8</f>
        <v>&lt;List Patch Here&gt;</v>
      </c>
      <c r="B16" s="50" t="str">
        <f>IF('Fun Patches'!AA8="A","C","")</f>
        <v/>
      </c>
      <c r="D16" s="372" t="s">
        <v>151</v>
      </c>
      <c r="E16" s="307"/>
      <c r="F16" s="307"/>
      <c r="G16" s="307"/>
      <c r="I16" s="295"/>
      <c r="J16" s="297" t="str">
        <f>'Age-Level'!C7</f>
        <v>Cookie Sales (Year 1)</v>
      </c>
      <c r="K16" s="50" t="str">
        <f>IF('Age-Level'!AA7="A","C","")</f>
        <v/>
      </c>
    </row>
    <row r="17" spans="1:11">
      <c r="A17" s="31" t="str">
        <f>'Fun Patches'!C9</f>
        <v>&lt;List Patch Here&gt;</v>
      </c>
      <c r="B17" s="50" t="str">
        <f>IF('Fun Patches'!AA9="A","C","")</f>
        <v/>
      </c>
      <c r="D17" s="307"/>
      <c r="E17" s="307"/>
      <c r="F17" s="307"/>
      <c r="G17" s="307"/>
      <c r="I17" s="51"/>
      <c r="J17" s="297" t="str">
        <f>'Age-Level'!C8</f>
        <v>Cookie Pin (Year 1)</v>
      </c>
      <c r="K17" s="50" t="str">
        <f>IF('Age-Level'!AA8="A","C","")</f>
        <v/>
      </c>
    </row>
    <row r="18" spans="1:11">
      <c r="A18" s="31" t="str">
        <f>'Fun Patches'!C10</f>
        <v>&lt;List Patch Here&gt;</v>
      </c>
      <c r="B18" s="50" t="str">
        <f>IF('Fun Patches'!AA10="A","C","")</f>
        <v/>
      </c>
      <c r="D18" s="376" t="str">
        <f>Petals!B22</f>
        <v>Finance</v>
      </c>
      <c r="E18" s="377"/>
      <c r="F18" s="204" t="str">
        <f>Petals!B20</f>
        <v>Money Counts</v>
      </c>
      <c r="G18" s="50" t="str">
        <f>IF(Petals!AA23="C","A","")</f>
        <v/>
      </c>
      <c r="I18" s="51"/>
      <c r="J18" s="297" t="str">
        <f>'Age-Level'!C9</f>
        <v>Cookie Rally (Year 2)</v>
      </c>
      <c r="K18" s="50" t="str">
        <f>IF('Age-Level'!AA9="A","C","")</f>
        <v/>
      </c>
    </row>
    <row r="19" spans="1:11">
      <c r="A19" s="31" t="str">
        <f>'Fun Patches'!C11</f>
        <v>&lt;List Patch Here&gt;</v>
      </c>
      <c r="B19" s="50" t="str">
        <f>IF('Fun Patches'!AA11="A","C","")</f>
        <v/>
      </c>
      <c r="D19" s="376" t="str">
        <f>Petals!B27</f>
        <v>Finance</v>
      </c>
      <c r="E19" s="377"/>
      <c r="F19" s="204" t="str">
        <f>Petals!B25</f>
        <v>Making Choices</v>
      </c>
      <c r="G19" s="50" t="str">
        <f>IF(Petals!AA28="C","A","")</f>
        <v/>
      </c>
      <c r="I19" s="51"/>
      <c r="J19" s="297" t="str">
        <f>'Age-Level'!C10</f>
        <v>Cookie Sales (Year 2)</v>
      </c>
      <c r="K19" s="50" t="str">
        <f>IF('Age-Level'!AA10="A","C","")</f>
        <v/>
      </c>
    </row>
    <row r="20" spans="1:11">
      <c r="A20" s="31" t="str">
        <f>'Fun Patches'!C12</f>
        <v>&lt;List Patch Here&gt;</v>
      </c>
      <c r="B20" s="50" t="str">
        <f>IF('Fun Patches'!AA12="A","C","")</f>
        <v/>
      </c>
      <c r="D20" s="376" t="str">
        <f>Petals!B32</f>
        <v>Cookie</v>
      </c>
      <c r="E20" s="377"/>
      <c r="F20" s="204" t="str">
        <f>Petals!B30</f>
        <v>Count It Up</v>
      </c>
      <c r="G20" s="50" t="str">
        <f>IF(Petals!AA33="C","A","")</f>
        <v/>
      </c>
      <c r="I20" s="52"/>
      <c r="J20" s="297" t="str">
        <f>'Age-Level'!C11</f>
        <v>Cookie Pin (Year 2)</v>
      </c>
      <c r="K20" s="50" t="str">
        <f>IF('Age-Level'!AA11="A","C","")</f>
        <v/>
      </c>
    </row>
    <row r="21" spans="1:11">
      <c r="A21" s="31" t="str">
        <f>'Fun Patches'!C13</f>
        <v>&lt;List Patch Here&gt;</v>
      </c>
      <c r="B21" s="50" t="str">
        <f>IF('Fun Patches'!AA13="A","C","")</f>
        <v/>
      </c>
      <c r="D21" s="376" t="str">
        <f>Petals!B37</f>
        <v>Cookie</v>
      </c>
      <c r="E21" s="377"/>
      <c r="F21" s="204" t="str">
        <f>Petals!B35</f>
        <v>Talk It Up</v>
      </c>
      <c r="G21" s="50" t="str">
        <f>IF(Petals!AA38="C","A","")</f>
        <v/>
      </c>
      <c r="I21" s="53"/>
      <c r="J21" s="297" t="str">
        <f>'Age-Level'!C13</f>
        <v>Fall Sales (Year 1)</v>
      </c>
      <c r="K21" s="50" t="str">
        <f>IF('Age-Level'!AA13="A","C","")</f>
        <v/>
      </c>
    </row>
    <row r="22" spans="1:11">
      <c r="A22" s="31" t="str">
        <f>'Fun Patches'!C14</f>
        <v>&lt;List Patch Here&gt;</v>
      </c>
      <c r="B22" s="50" t="str">
        <f>IF('Fun Patches'!AA14="A","C","")</f>
        <v/>
      </c>
      <c r="I22" s="26"/>
      <c r="J22" s="297" t="str">
        <f>'Age-Level'!C14</f>
        <v>Fall Sales (Year 2)</v>
      </c>
      <c r="K22" s="50" t="str">
        <f>IF('Age-Level'!AA14="A","C","")</f>
        <v/>
      </c>
    </row>
    <row r="23" spans="1:11">
      <c r="A23" s="31" t="str">
        <f>'Fun Patches'!C15</f>
        <v>&lt;List Patch Here&gt;</v>
      </c>
      <c r="B23" s="50" t="str">
        <f>IF('Fun Patches'!AA15="A","C","")</f>
        <v/>
      </c>
      <c r="D23" s="372" t="s">
        <v>62</v>
      </c>
      <c r="E23" s="372"/>
      <c r="F23" s="372"/>
      <c r="G23" s="372"/>
      <c r="J23" s="297" t="str">
        <f>'Age-Level'!C16</f>
        <v>Thinking Day (Year 1)</v>
      </c>
      <c r="K23" s="50" t="str">
        <f>IF('Age-Level'!AA16="A","C","")</f>
        <v/>
      </c>
    </row>
    <row r="24" spans="1:11">
      <c r="A24" s="31" t="str">
        <f>'Fun Patches'!C16</f>
        <v>&lt;List Patch Here&gt;</v>
      </c>
      <c r="B24" s="50" t="str">
        <f>IF('Fun Patches'!AA16="A","C","")</f>
        <v/>
      </c>
      <c r="D24" s="372"/>
      <c r="E24" s="372"/>
      <c r="F24" s="372"/>
      <c r="G24" s="372"/>
      <c r="J24" s="297" t="str">
        <f>'Age-Level'!C17</f>
        <v>Thinking Day (Year 2)</v>
      </c>
      <c r="K24" s="50" t="str">
        <f>IF('Age-Level'!AA17="A","C","")</f>
        <v/>
      </c>
    </row>
    <row r="25" spans="1:11">
      <c r="A25" s="31" t="str">
        <f>'Fun Patches'!C17</f>
        <v>&lt;List Patch Here&gt;</v>
      </c>
      <c r="B25" s="50" t="str">
        <f>IF('Fun Patches'!AA17="A","C","")</f>
        <v/>
      </c>
      <c r="D25" s="294" t="str">
        <f>'Journey Awards'!A6</f>
        <v>Welcome to the Daisy Flower Garden</v>
      </c>
      <c r="F25" s="57"/>
      <c r="G25" s="291"/>
      <c r="J25" s="297" t="str">
        <f>'Age-Level'!C19</f>
        <v>Investiture</v>
      </c>
      <c r="K25" s="50" t="str">
        <f>IF('Age-Level'!AA19="A","C","")</f>
        <v/>
      </c>
    </row>
    <row r="26" spans="1:11">
      <c r="A26" s="31" t="str">
        <f>'Fun Patches'!C18</f>
        <v>&lt;List Patch Here&gt;</v>
      </c>
      <c r="B26" s="50" t="str">
        <f>IF('Fun Patches'!AA18="A","C","")</f>
        <v/>
      </c>
      <c r="D26" s="295"/>
      <c r="E26" s="373" t="s">
        <v>66</v>
      </c>
      <c r="F26" s="374"/>
      <c r="G26" s="50" t="str">
        <f>IF('Journey Awards'!AA8="A","A","")</f>
        <v/>
      </c>
      <c r="J26" s="297" t="str">
        <f>'Age-Level'!C20</f>
        <v>Rededication (1st year)</v>
      </c>
      <c r="K26" s="50" t="str">
        <f>IF('Age-Level'!AA20="A","C","")</f>
        <v/>
      </c>
    </row>
    <row r="27" spans="1:11">
      <c r="A27" s="31" t="str">
        <f>'Fun Patches'!C19</f>
        <v>&lt;List Patch Here&gt;</v>
      </c>
      <c r="B27" s="50" t="str">
        <f>IF('Fun Patches'!AA19="A","C","")</f>
        <v/>
      </c>
      <c r="D27" s="295"/>
      <c r="E27" s="373" t="s">
        <v>67</v>
      </c>
      <c r="F27" s="374"/>
      <c r="G27" s="50" t="str">
        <f>IF('Journey Awards'!AA9="A","A","")</f>
        <v/>
      </c>
      <c r="J27" s="297" t="str">
        <f>'Age-Level'!B21</f>
        <v>My Promise, My Faith (Year 1)</v>
      </c>
      <c r="K27" s="50" t="str">
        <f>IF('Age-Level'!AA27="C","C","")</f>
        <v/>
      </c>
    </row>
    <row r="28" spans="1:11">
      <c r="A28" s="31" t="str">
        <f>'Fun Patches'!C20</f>
        <v>&lt;List Patch Here&gt;</v>
      </c>
      <c r="B28" s="50" t="str">
        <f>IF('Fun Patches'!AA20="A","C","")</f>
        <v/>
      </c>
      <c r="D28" s="295"/>
      <c r="E28" s="373" t="s">
        <v>68</v>
      </c>
      <c r="F28" s="374"/>
      <c r="G28" s="50" t="str">
        <f>IF('Journey Awards'!AA10="A","A","")</f>
        <v/>
      </c>
      <c r="J28" s="297" t="str">
        <f>'Age-Level'!B28</f>
        <v>My Promise, My Faith (Year 2)</v>
      </c>
      <c r="K28" s="50" t="str">
        <f>IF('Age-Level'!AA34="C","C","")</f>
        <v/>
      </c>
    </row>
    <row r="29" spans="1:11">
      <c r="A29" s="31" t="str">
        <f>'Fun Patches'!C21</f>
        <v>&lt;List Patch Here&gt;</v>
      </c>
      <c r="B29" s="50" t="str">
        <f>IF('Fun Patches'!AA21="A","C","")</f>
        <v/>
      </c>
      <c r="D29" s="106" t="str">
        <f>'Journey Awards'!A14</f>
        <v>Between Earth and Sky</v>
      </c>
      <c r="F29" s="59"/>
      <c r="G29" s="34"/>
      <c r="J29" s="297" t="str">
        <f>'Age-Level'!C36</f>
        <v>Global Action Award</v>
      </c>
      <c r="K29" s="50" t="str">
        <f>IF('Age-Level'!AA36="A","C","")</f>
        <v/>
      </c>
    </row>
    <row r="30" spans="1:11">
      <c r="A30" s="31" t="str">
        <f>'Fun Patches'!C22</f>
        <v>&lt;List Patch Here&gt;</v>
      </c>
      <c r="B30" s="50" t="str">
        <f>IF('Fun Patches'!AA22="A","C","")</f>
        <v/>
      </c>
      <c r="D30" s="295"/>
      <c r="E30" s="373" t="str">
        <f>'Journey Awards'!C16</f>
        <v>The Blue Bucket Award</v>
      </c>
      <c r="F30" s="374"/>
      <c r="G30" s="50" t="str">
        <f>IF('Journey Awards'!AA16="A","A","")</f>
        <v/>
      </c>
      <c r="J30" s="297" t="str">
        <f>'Age-Level'!C38</f>
        <v>Journey Summit Pin</v>
      </c>
      <c r="K30" s="50" t="str">
        <f>IF('Age-Level'!AA38="C","C","")</f>
        <v/>
      </c>
    </row>
    <row r="31" spans="1:11">
      <c r="A31" s="31" t="str">
        <f>'Fun Patches'!C23</f>
        <v>&lt;List Patch Here&gt;</v>
      </c>
      <c r="B31" s="50" t="str">
        <f>IF('Fun Patches'!AA23="A","C","")</f>
        <v/>
      </c>
      <c r="D31" s="295"/>
      <c r="E31" s="373" t="str">
        <f>'Journey Awards'!C17</f>
        <v>The Firefly Award</v>
      </c>
      <c r="F31" s="374"/>
      <c r="G31" s="50" t="str">
        <f>IF('Journey Awards'!AA17="A","A","")</f>
        <v/>
      </c>
      <c r="J31" s="297" t="str">
        <f>'Age-Level'!B39</f>
        <v>Safety Award</v>
      </c>
      <c r="K31" s="50" t="str">
        <f>IF('Age-Level'!AA43="C","C","")</f>
        <v/>
      </c>
    </row>
    <row r="32" spans="1:11">
      <c r="A32" s="31" t="str">
        <f>'Fun Patches'!C24</f>
        <v>&lt;List Patch Here&gt;</v>
      </c>
      <c r="B32" s="50" t="str">
        <f>IF('Fun Patches'!AA24="A","C","")</f>
        <v/>
      </c>
      <c r="D32" s="295"/>
      <c r="E32" s="373" t="str">
        <f>'Journey Awards'!C18</f>
        <v>The Clover Award</v>
      </c>
      <c r="F32" s="374"/>
      <c r="G32" s="50" t="str">
        <f>IF('Journey Awards'!AA18="A","A","")</f>
        <v/>
      </c>
    </row>
    <row r="33" spans="1:11">
      <c r="A33" s="31" t="str">
        <f>'Fun Patches'!C25</f>
        <v>&lt;List Patch Here&gt;</v>
      </c>
      <c r="B33" s="50" t="str">
        <f>IF('Fun Patches'!AA25="A","C","")</f>
        <v/>
      </c>
      <c r="D33" s="106" t="str">
        <f>'Journey Awards'!A22</f>
        <v>5 Flowers, 4 Stories, 3 Cheers for Animals!</v>
      </c>
      <c r="F33" s="59"/>
      <c r="G33" s="34" t="str">
        <f>IF('Journey Awards'!AA15="A","A","")</f>
        <v/>
      </c>
      <c r="J33" s="61" t="s">
        <v>110</v>
      </c>
    </row>
    <row r="34" spans="1:11">
      <c r="A34" s="31" t="str">
        <f>'Fun Patches'!C26</f>
        <v>&lt;List Patch Here&gt;</v>
      </c>
      <c r="B34" s="50" t="str">
        <f>IF('Fun Patches'!AA26="A","C","")</f>
        <v/>
      </c>
      <c r="D34" s="295"/>
      <c r="E34" s="373" t="str">
        <f>'Journey Awards'!C24</f>
        <v>Birdbath Award</v>
      </c>
      <c r="F34" s="374"/>
      <c r="G34" s="50" t="str">
        <f>IF('Journey Awards'!AA24="A","A","")</f>
        <v/>
      </c>
      <c r="J34" s="31" t="str">
        <f>'Fun Patches'!C35</f>
        <v>&lt;List Patch Here&gt;</v>
      </c>
      <c r="K34" s="50" t="str">
        <f>IF('Fun Patches'!AA35="A","C","")</f>
        <v/>
      </c>
    </row>
    <row r="35" spans="1:11">
      <c r="A35" s="31" t="str">
        <f>'Fun Patches'!C27</f>
        <v>&lt;List Patch Here&gt;</v>
      </c>
      <c r="B35" s="50" t="str">
        <f>IF('Fun Patches'!AA27="A","C","")</f>
        <v/>
      </c>
      <c r="D35" s="295"/>
      <c r="E35" s="373" t="str">
        <f>'Journey Awards'!C25</f>
        <v>Red Robin Award</v>
      </c>
      <c r="F35" s="374"/>
      <c r="G35" s="50" t="str">
        <f>IF('Journey Awards'!AA25="A","A","")</f>
        <v/>
      </c>
      <c r="J35" s="31" t="str">
        <f>'Fun Patches'!C36</f>
        <v>&lt;List Patch Here&gt;</v>
      </c>
      <c r="K35" s="50" t="str">
        <f>IF('Fun Patches'!AA36="A","C","")</f>
        <v/>
      </c>
    </row>
    <row r="36" spans="1:11">
      <c r="A36" s="296" t="str">
        <f>'Fun Patches'!C28</f>
        <v>&lt;List Patch Here&gt;</v>
      </c>
      <c r="B36" s="50" t="str">
        <f>IF('Fun Patches'!AA28="A","C","")</f>
        <v/>
      </c>
      <c r="D36" s="295"/>
      <c r="E36" s="373" t="str">
        <f>'Journey Awards'!C26</f>
        <v>Tula Award</v>
      </c>
      <c r="F36" s="374"/>
      <c r="G36" s="50" t="str">
        <f>IF('Journey Awards'!AA26="A","A","")</f>
        <v/>
      </c>
      <c r="J36" s="31" t="str">
        <f>'Fun Patches'!C37</f>
        <v>&lt;List Patch Here&gt;</v>
      </c>
      <c r="K36" s="50" t="str">
        <f>IF('Fun Patches'!AA37="A","C","")</f>
        <v/>
      </c>
    </row>
    <row r="37" spans="1:11">
      <c r="A37" s="298" t="str">
        <f>'Fun Patches'!C29</f>
        <v>&lt;List Patch Here&gt;</v>
      </c>
      <c r="B37" s="50" t="str">
        <f>IF('Fun Patches'!AA29="A","C","")</f>
        <v/>
      </c>
      <c r="J37" s="31" t="str">
        <f>'Fun Patches'!C38</f>
        <v>&lt;List Patch Here&gt;</v>
      </c>
      <c r="K37" s="50" t="str">
        <f>IF('Fun Patches'!AA38="A","C","")</f>
        <v/>
      </c>
    </row>
    <row r="38" spans="1:11" ht="12.75" customHeight="1">
      <c r="A38" s="282"/>
      <c r="B38" s="212"/>
      <c r="C38" s="146"/>
      <c r="D38" s="371" t="s">
        <v>110</v>
      </c>
      <c r="E38" s="307"/>
      <c r="F38" s="307"/>
      <c r="J38" s="31" t="str">
        <f>'Fun Patches'!C39</f>
        <v>&lt;List Patch Here&gt;</v>
      </c>
      <c r="K38" s="50" t="str">
        <f>IF('Fun Patches'!AA39="A","C","")</f>
        <v/>
      </c>
    </row>
    <row r="39" spans="1:11" ht="13.5" customHeight="1">
      <c r="A39" s="107"/>
      <c r="B39" s="146"/>
      <c r="C39" s="146"/>
      <c r="E39" s="378" t="str">
        <f>'Fun Patches'!C30</f>
        <v>&lt;List Patch Here&gt;</v>
      </c>
      <c r="F39" s="379"/>
      <c r="G39" s="50" t="str">
        <f>IF('Fun Patches'!AA30="A","C","")</f>
        <v/>
      </c>
      <c r="J39" s="31" t="str">
        <f>'Fun Patches'!C40</f>
        <v>&lt;List Patch Here&gt;</v>
      </c>
      <c r="K39" s="50" t="str">
        <f>IF('Fun Patches'!AA40="A","C","")</f>
        <v/>
      </c>
    </row>
    <row r="40" spans="1:11" ht="13.5" customHeight="1">
      <c r="A40" s="147" t="s">
        <v>125</v>
      </c>
      <c r="B40" s="145"/>
      <c r="C40" s="146"/>
      <c r="E40" s="378" t="str">
        <f>'Fun Patches'!C31</f>
        <v>&lt;List Patch Here&gt;</v>
      </c>
      <c r="F40" s="379"/>
      <c r="G40" s="50" t="str">
        <f>IF('Fun Patches'!AA31="A","C","")</f>
        <v/>
      </c>
      <c r="J40" s="31" t="str">
        <f>'Fun Patches'!C41</f>
        <v>&lt;List Patch Here&gt;</v>
      </c>
      <c r="K40" s="50" t="str">
        <f>IF('Fun Patches'!AA41="A","C","")</f>
        <v/>
      </c>
    </row>
    <row r="41" spans="1:11" ht="13.5" customHeight="1">
      <c r="A41" s="149" t="s">
        <v>126</v>
      </c>
      <c r="B41" s="143"/>
      <c r="C41" s="144"/>
      <c r="E41" s="378" t="str">
        <f>'Fun Patches'!C32</f>
        <v>&lt;List Patch Here&gt;</v>
      </c>
      <c r="F41" s="379"/>
      <c r="G41" s="50" t="str">
        <f>IF('Fun Patches'!AA32="A","C","")</f>
        <v/>
      </c>
      <c r="J41" s="31" t="str">
        <f>'Fun Patches'!C42</f>
        <v>&lt;List Patch Here&gt;</v>
      </c>
      <c r="K41" s="50" t="str">
        <f>IF('Fun Patches'!AA42="A","C","")</f>
        <v/>
      </c>
    </row>
    <row r="42" spans="1:11">
      <c r="A42" s="150" t="s">
        <v>128</v>
      </c>
      <c r="B42" s="144"/>
      <c r="C42" s="144"/>
      <c r="E42" s="378" t="str">
        <f>'Fun Patches'!C33</f>
        <v>&lt;List Patch Here&gt;</v>
      </c>
      <c r="F42" s="379"/>
      <c r="G42" s="50" t="str">
        <f>IF('Fun Patches'!AA33="A","C","")</f>
        <v/>
      </c>
      <c r="J42" s="31" t="str">
        <f>'Fun Patches'!C43</f>
        <v>&lt;List Patch Here&gt;</v>
      </c>
      <c r="K42" s="50" t="str">
        <f>IF('Fun Patches'!AA43="A","C","")</f>
        <v/>
      </c>
    </row>
    <row r="43" spans="1:11">
      <c r="A43" s="151" t="s">
        <v>127</v>
      </c>
      <c r="B43" s="144"/>
      <c r="C43" s="144"/>
      <c r="E43" s="378" t="str">
        <f>'Fun Patches'!C34</f>
        <v>&lt;List Patch Here&gt;</v>
      </c>
      <c r="F43" s="379"/>
      <c r="G43" s="50" t="str">
        <f>IF('Fun Patches'!AA34="A","C","")</f>
        <v/>
      </c>
      <c r="J43" s="31" t="str">
        <f>'Fun Patches'!C44</f>
        <v>&lt;List Patch Here&gt;</v>
      </c>
      <c r="K43" s="50" t="str">
        <f>IF('Fun Patches'!AA44="A","C","")</f>
        <v/>
      </c>
    </row>
    <row r="44" spans="1:11">
      <c r="A44" s="148"/>
    </row>
  </sheetData>
  <sheetProtection password="C45A" sheet="1" objects="1" scenarios="1" selectLockedCells="1" selectUnlockedCells="1"/>
  <mergeCells count="25">
    <mergeCell ref="E43:F43"/>
    <mergeCell ref="E36:F36"/>
    <mergeCell ref="D38:F38"/>
    <mergeCell ref="E39:F39"/>
    <mergeCell ref="E40:F40"/>
    <mergeCell ref="E41:F41"/>
    <mergeCell ref="E42:F42"/>
    <mergeCell ref="E28:F28"/>
    <mergeCell ref="E30:F30"/>
    <mergeCell ref="E31:F31"/>
    <mergeCell ref="E32:F32"/>
    <mergeCell ref="E34:F34"/>
    <mergeCell ref="E35:F35"/>
    <mergeCell ref="D19:E19"/>
    <mergeCell ref="D20:E20"/>
    <mergeCell ref="D21:E21"/>
    <mergeCell ref="D23:G24"/>
    <mergeCell ref="E26:F26"/>
    <mergeCell ref="E27:F27"/>
    <mergeCell ref="A1:B1"/>
    <mergeCell ref="D1:G1"/>
    <mergeCell ref="I1:K2"/>
    <mergeCell ref="I13:K14"/>
    <mergeCell ref="D16:G17"/>
    <mergeCell ref="D18:E18"/>
  </mergeCells>
  <pageMargins left="0.75" right="0.75" top="1" bottom="1" header="0.5" footer="0.5"/>
  <pageSetup scale="83" orientation="landscape" horizontalDpi="300" verticalDpi="300" r:id="rId1"/>
  <headerFooter alignWithMargins="0">
    <oddHeader>&amp;C&amp;"Arial,Bold"&amp;12DaisyTrax
&amp;10&amp;D</oddHeader>
  </headerFooter>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44"/>
  <sheetViews>
    <sheetView showGridLines="0" zoomScaleNormal="100" workbookViewId="0">
      <selection activeCell="A2" sqref="A2"/>
    </sheetView>
  </sheetViews>
  <sheetFormatPr defaultRowHeight="12.75"/>
  <cols>
    <col min="1" max="1" width="32.7109375" bestFit="1" customWidth="1"/>
    <col min="2" max="2" width="3.140625" customWidth="1"/>
    <col min="3" max="3" width="3.7109375" customWidth="1"/>
    <col min="4" max="4" width="4" bestFit="1" customWidth="1"/>
    <col min="5" max="5" width="8.85546875" bestFit="1" customWidth="1"/>
    <col min="6" max="6" width="29.42578125" bestFit="1" customWidth="1"/>
    <col min="7" max="7" width="3.140625" customWidth="1"/>
    <col min="8" max="8" width="3.7109375" customWidth="1"/>
    <col min="9" max="9" width="2.7109375" bestFit="1" customWidth="1"/>
    <col min="10" max="10" width="34.7109375" bestFit="1" customWidth="1"/>
    <col min="11" max="11" width="3.140625" customWidth="1"/>
  </cols>
  <sheetData>
    <row r="1" spans="1:11" ht="20.25">
      <c r="A1" s="375" t="str">
        <f ca="1">MID(CELL("filename",A1),FIND(IF(ISERROR(FIND("]",CELL("filename",A1))),"$","]"),CELL("filename",A1))+1,256)</f>
        <v>Daisy 25</v>
      </c>
      <c r="B1" s="375"/>
      <c r="D1" s="372" t="s">
        <v>44</v>
      </c>
      <c r="E1" s="372"/>
      <c r="F1" s="372"/>
      <c r="G1" s="372"/>
      <c r="I1" s="372" t="s">
        <v>65</v>
      </c>
      <c r="J1" s="372"/>
      <c r="K1" s="372"/>
    </row>
    <row r="2" spans="1:11">
      <c r="D2" s="61" t="s">
        <v>43</v>
      </c>
      <c r="I2" s="372"/>
      <c r="J2" s="372"/>
      <c r="K2" s="372"/>
    </row>
    <row r="3" spans="1:11">
      <c r="A3" s="61" t="s">
        <v>64</v>
      </c>
      <c r="E3" s="31" t="str">
        <f>Petals!B6</f>
        <v>Center</v>
      </c>
      <c r="F3" s="31" t="str">
        <f>Petals!C6</f>
        <v>Promise Center</v>
      </c>
      <c r="G3" s="50" t="str">
        <f>IF(Petals!AB6="A","A","")</f>
        <v/>
      </c>
      <c r="I3" s="215" t="str">
        <f>Bridging!B6</f>
        <v>Pass It On</v>
      </c>
      <c r="J3" s="215"/>
      <c r="K3" s="215"/>
    </row>
    <row r="4" spans="1:11">
      <c r="A4" s="66" t="s">
        <v>44</v>
      </c>
      <c r="B4" s="48" t="str">
        <f>IF(Petals!AB18="C","C",IF(Petals!AB18="P","P",""))</f>
        <v/>
      </c>
      <c r="D4" s="61" t="s">
        <v>44</v>
      </c>
      <c r="G4" s="34"/>
      <c r="I4" s="295">
        <v>1</v>
      </c>
      <c r="J4" s="297" t="str">
        <f>Bridging!C7</f>
        <v>Teach younger girls the GS Promise</v>
      </c>
      <c r="K4" s="50" t="str">
        <f>IF(Bridging!AB7="A","A","")</f>
        <v/>
      </c>
    </row>
    <row r="5" spans="1:11">
      <c r="A5" s="211" t="s">
        <v>151</v>
      </c>
      <c r="B5" s="213">
        <f>INT(COUNTIF(G18:G21,"A"))</f>
        <v>0</v>
      </c>
      <c r="E5" s="31" t="str">
        <f>Petals!B8</f>
        <v>Lupe</v>
      </c>
      <c r="F5" s="31" t="str">
        <f>Petals!C8</f>
        <v>Honest and fair</v>
      </c>
      <c r="G5" s="50" t="str">
        <f>IF(Petals!AB8="A","A","")</f>
        <v/>
      </c>
      <c r="I5" s="295">
        <v>2</v>
      </c>
      <c r="J5" s="297" t="str">
        <f>Bridging!C8</f>
        <v>Tell younger girls about the Flower</v>
      </c>
      <c r="K5" s="50" t="str">
        <f>IF(Bridging!AB8="A","A","")</f>
        <v/>
      </c>
    </row>
    <row r="6" spans="1:11">
      <c r="A6" s="67" t="s">
        <v>62</v>
      </c>
      <c r="B6" s="54"/>
      <c r="E6" s="31" t="str">
        <f>Petals!B9</f>
        <v>Sunny</v>
      </c>
      <c r="F6" s="31" t="str">
        <f>Petals!C9</f>
        <v>Friendly and helpful</v>
      </c>
      <c r="G6" s="50" t="str">
        <f>IF(Petals!AB9="A","A","")</f>
        <v/>
      </c>
      <c r="I6" s="295">
        <v>3</v>
      </c>
      <c r="J6" s="297" t="str">
        <f>Bridging!C9</f>
        <v>Play a game together!</v>
      </c>
      <c r="K6" s="50" t="str">
        <f>IF(Bridging!AB9="A","A","")</f>
        <v/>
      </c>
    </row>
    <row r="7" spans="1:11">
      <c r="A7" s="210" t="str">
        <f>'Journey Awards'!A6</f>
        <v>Welcome to the Daisy Flower Garden</v>
      </c>
      <c r="B7" s="48" t="str">
        <f>IF('Journey Awards'!AB11="C","C",IF('Journey Awards'!AB11="P","P",""))</f>
        <v/>
      </c>
      <c r="E7" s="31" t="str">
        <f>Petals!B10</f>
        <v>Zinni</v>
      </c>
      <c r="F7" s="31" t="str">
        <f>Petals!C10</f>
        <v>Considerate and caring</v>
      </c>
      <c r="G7" s="50" t="str">
        <f>IF(Petals!AB10="A","A","")</f>
        <v/>
      </c>
      <c r="I7" s="294" t="str">
        <f>Bridging!B11</f>
        <v>Look Ahead</v>
      </c>
      <c r="J7" s="59"/>
      <c r="K7" s="34"/>
    </row>
    <row r="8" spans="1:11">
      <c r="A8" s="210" t="str">
        <f>'Journey Awards'!A14</f>
        <v>Between Earth and Sky</v>
      </c>
      <c r="B8" s="48" t="str">
        <f>IF('Journey Awards'!AB19="C","C",IF('Journey Awards'!AB19="P","P",""))</f>
        <v/>
      </c>
      <c r="E8" s="31" t="str">
        <f>Petals!B11</f>
        <v>Tula</v>
      </c>
      <c r="F8" s="31" t="str">
        <f>Petals!C11</f>
        <v>Courageous and strong</v>
      </c>
      <c r="G8" s="50" t="str">
        <f>IF(Petals!AB11="A","A","")</f>
        <v/>
      </c>
      <c r="I8" s="295">
        <v>1</v>
      </c>
      <c r="J8" s="297" t="str">
        <f>Bridging!C12</f>
        <v>Say the Girl Scout Promise together.</v>
      </c>
      <c r="K8" s="50" t="str">
        <f>IF(Bridging!AB12="A","A","")</f>
        <v/>
      </c>
    </row>
    <row r="9" spans="1:11">
      <c r="A9" s="210" t="str">
        <f>'Journey Awards'!A22</f>
        <v>5 Flowers, 4 Stories, 3 Cheers for Animals!</v>
      </c>
      <c r="B9" s="48" t="str">
        <f>IF('Journey Awards'!AB27="C","C",IF('Journey Awards'!AB27="P","P",""))</f>
        <v/>
      </c>
      <c r="E9" s="31" t="str">
        <f>Petals!B12</f>
        <v>Mari</v>
      </c>
      <c r="F9" s="31" t="str">
        <f>Petals!C12</f>
        <v>Responsible for what I say and do</v>
      </c>
      <c r="G9" s="50" t="str">
        <f>IF(Petals!AB12="A","A","")</f>
        <v/>
      </c>
      <c r="I9" s="295">
        <v>2</v>
      </c>
      <c r="J9" s="297" t="str">
        <f>Bridging!C13</f>
        <v>Ask the Brownies to teach you</v>
      </c>
      <c r="K9" s="50" t="str">
        <f>IF(Bridging!AB13="A","A","")</f>
        <v/>
      </c>
    </row>
    <row r="10" spans="1:11">
      <c r="A10" s="94" t="s">
        <v>61</v>
      </c>
      <c r="B10" s="48" t="str">
        <f>IF(Bridging!AB18="C","C",IF(Bridging!AB18="P","P",""))</f>
        <v/>
      </c>
      <c r="E10" s="31" t="str">
        <f>Petals!B13</f>
        <v>Gloria</v>
      </c>
      <c r="F10" s="31" t="str">
        <f>Petals!C13</f>
        <v>Respect for myself &amp; others</v>
      </c>
      <c r="G10" s="50" t="str">
        <f>IF(Petals!AB13="A","A","")</f>
        <v/>
      </c>
      <c r="I10" s="295">
        <v>4</v>
      </c>
      <c r="J10" s="297" t="str">
        <f>Bridging!C14</f>
        <v>Ask the Brownies to show you</v>
      </c>
      <c r="K10" s="50" t="str">
        <f>IF(Bridging!AB14="A","A","")</f>
        <v/>
      </c>
    </row>
    <row r="11" spans="1:11">
      <c r="A11" s="294"/>
      <c r="B11" s="103"/>
      <c r="E11" s="31" t="str">
        <f>Petals!B14</f>
        <v>Gerri</v>
      </c>
      <c r="F11" s="31" t="str">
        <f>Petals!C14</f>
        <v>Respect authority</v>
      </c>
      <c r="G11" s="50" t="str">
        <f>IF(Petals!AB14="A","A","")</f>
        <v/>
      </c>
      <c r="I11" s="232" t="str">
        <f>Bridging!C16</f>
        <v>Plan a Ceremony</v>
      </c>
      <c r="J11" s="59"/>
      <c r="K11" s="50" t="str">
        <f>IF(Bridging!AB16="A","A","")</f>
        <v/>
      </c>
    </row>
    <row r="12" spans="1:11">
      <c r="A12" s="61" t="s">
        <v>108</v>
      </c>
      <c r="E12" s="31" t="str">
        <f>Petals!B15</f>
        <v>Clover</v>
      </c>
      <c r="F12" s="31" t="str">
        <f>Petals!C15</f>
        <v>Use resources wisely</v>
      </c>
      <c r="G12" s="50" t="str">
        <f>IF(Petals!AB15="A","A","")</f>
        <v/>
      </c>
    </row>
    <row r="13" spans="1:11">
      <c r="A13" s="31" t="str">
        <f>'Fun Patches'!C5</f>
        <v>&lt;List Patch Here&gt;</v>
      </c>
      <c r="B13" s="50" t="str">
        <f>IF('Fun Patches'!AB5="A","C","")</f>
        <v/>
      </c>
      <c r="E13" s="31" t="str">
        <f>Petals!B16</f>
        <v>Rosie</v>
      </c>
      <c r="F13" s="31" t="str">
        <f>Petals!C16</f>
        <v>Make the world a better place</v>
      </c>
      <c r="G13" s="50" t="str">
        <f>IF(Petals!AB16="A","A","")</f>
        <v/>
      </c>
      <c r="I13" s="372" t="s">
        <v>71</v>
      </c>
      <c r="J13" s="372"/>
      <c r="K13" s="372"/>
    </row>
    <row r="14" spans="1:11">
      <c r="A14" s="31" t="str">
        <f>'Fun Patches'!C6</f>
        <v>&lt;List Patch Here&gt;</v>
      </c>
      <c r="B14" s="50" t="str">
        <f>IF('Fun Patches'!AB6="A","C","")</f>
        <v/>
      </c>
      <c r="E14" s="31" t="str">
        <f>Petals!B17</f>
        <v>Vi</v>
      </c>
      <c r="F14" s="31" t="str">
        <f>Petals!C17</f>
        <v>Be a sister to every Girl Scout</v>
      </c>
      <c r="G14" s="50" t="str">
        <f>IF(Petals!AB17="A","A","")</f>
        <v/>
      </c>
      <c r="I14" s="372"/>
      <c r="J14" s="372"/>
      <c r="K14" s="372"/>
    </row>
    <row r="15" spans="1:11">
      <c r="A15" s="31" t="str">
        <f>'Fun Patches'!C7</f>
        <v>&lt;List Patch Here&gt;</v>
      </c>
      <c r="B15" s="50" t="str">
        <f>IF('Fun Patches'!AB7="A","C","")</f>
        <v/>
      </c>
      <c r="E15" s="73"/>
      <c r="F15" s="73"/>
      <c r="G15" s="212"/>
      <c r="I15" s="295"/>
      <c r="J15" s="297" t="str">
        <f>'Age-Level'!C6</f>
        <v>Cookie Rally (Year 1)</v>
      </c>
      <c r="K15" s="50" t="str">
        <f>IF('Age-Level'!AB6="A","C","")</f>
        <v/>
      </c>
    </row>
    <row r="16" spans="1:11">
      <c r="A16" s="31" t="str">
        <f>'Fun Patches'!C8</f>
        <v>&lt;List Patch Here&gt;</v>
      </c>
      <c r="B16" s="50" t="str">
        <f>IF('Fun Patches'!AB8="A","C","")</f>
        <v/>
      </c>
      <c r="D16" s="372" t="s">
        <v>151</v>
      </c>
      <c r="E16" s="307"/>
      <c r="F16" s="307"/>
      <c r="G16" s="307"/>
      <c r="I16" s="295"/>
      <c r="J16" s="297" t="str">
        <f>'Age-Level'!C7</f>
        <v>Cookie Sales (Year 1)</v>
      </c>
      <c r="K16" s="50" t="str">
        <f>IF('Age-Level'!AB7="A","C","")</f>
        <v/>
      </c>
    </row>
    <row r="17" spans="1:11">
      <c r="A17" s="31" t="str">
        <f>'Fun Patches'!C9</f>
        <v>&lt;List Patch Here&gt;</v>
      </c>
      <c r="B17" s="50" t="str">
        <f>IF('Fun Patches'!AB9="A","C","")</f>
        <v/>
      </c>
      <c r="D17" s="307"/>
      <c r="E17" s="307"/>
      <c r="F17" s="307"/>
      <c r="G17" s="307"/>
      <c r="I17" s="51"/>
      <c r="J17" s="297" t="str">
        <f>'Age-Level'!C8</f>
        <v>Cookie Pin (Year 1)</v>
      </c>
      <c r="K17" s="50" t="str">
        <f>IF('Age-Level'!AB8="A","C","")</f>
        <v/>
      </c>
    </row>
    <row r="18" spans="1:11">
      <c r="A18" s="31" t="str">
        <f>'Fun Patches'!C10</f>
        <v>&lt;List Patch Here&gt;</v>
      </c>
      <c r="B18" s="50" t="str">
        <f>IF('Fun Patches'!AB10="A","C","")</f>
        <v/>
      </c>
      <c r="D18" s="376" t="str">
        <f>Petals!B22</f>
        <v>Finance</v>
      </c>
      <c r="E18" s="377"/>
      <c r="F18" s="204" t="str">
        <f>Petals!B20</f>
        <v>Money Counts</v>
      </c>
      <c r="G18" s="50" t="str">
        <f>IF(Petals!AB23="C","A","")</f>
        <v/>
      </c>
      <c r="I18" s="51"/>
      <c r="J18" s="297" t="str">
        <f>'Age-Level'!C9</f>
        <v>Cookie Rally (Year 2)</v>
      </c>
      <c r="K18" s="50" t="str">
        <f>IF('Age-Level'!AB9="A","C","")</f>
        <v/>
      </c>
    </row>
    <row r="19" spans="1:11">
      <c r="A19" s="31" t="str">
        <f>'Fun Patches'!C11</f>
        <v>&lt;List Patch Here&gt;</v>
      </c>
      <c r="B19" s="50" t="str">
        <f>IF('Fun Patches'!AB11="A","C","")</f>
        <v/>
      </c>
      <c r="D19" s="376" t="str">
        <f>Petals!B27</f>
        <v>Finance</v>
      </c>
      <c r="E19" s="377"/>
      <c r="F19" s="204" t="str">
        <f>Petals!B25</f>
        <v>Making Choices</v>
      </c>
      <c r="G19" s="50" t="str">
        <f>IF(Petals!AB28="C","A","")</f>
        <v/>
      </c>
      <c r="I19" s="51"/>
      <c r="J19" s="297" t="str">
        <f>'Age-Level'!C10</f>
        <v>Cookie Sales (Year 2)</v>
      </c>
      <c r="K19" s="50" t="str">
        <f>IF('Age-Level'!AB10="A","C","")</f>
        <v/>
      </c>
    </row>
    <row r="20" spans="1:11">
      <c r="A20" s="31" t="str">
        <f>'Fun Patches'!C12</f>
        <v>&lt;List Patch Here&gt;</v>
      </c>
      <c r="B20" s="50" t="str">
        <f>IF('Fun Patches'!AB12="A","C","")</f>
        <v/>
      </c>
      <c r="D20" s="376" t="str">
        <f>Petals!B32</f>
        <v>Cookie</v>
      </c>
      <c r="E20" s="377"/>
      <c r="F20" s="204" t="str">
        <f>Petals!B30</f>
        <v>Count It Up</v>
      </c>
      <c r="G20" s="50" t="str">
        <f>IF(Petals!AB33="C","A","")</f>
        <v/>
      </c>
      <c r="I20" s="52"/>
      <c r="J20" s="297" t="str">
        <f>'Age-Level'!C11</f>
        <v>Cookie Pin (Year 2)</v>
      </c>
      <c r="K20" s="50" t="str">
        <f>IF('Age-Level'!AB11="A","C","")</f>
        <v/>
      </c>
    </row>
    <row r="21" spans="1:11">
      <c r="A21" s="31" t="str">
        <f>'Fun Patches'!C13</f>
        <v>&lt;List Patch Here&gt;</v>
      </c>
      <c r="B21" s="50" t="str">
        <f>IF('Fun Patches'!AB13="A","C","")</f>
        <v/>
      </c>
      <c r="D21" s="376" t="str">
        <f>Petals!B37</f>
        <v>Cookie</v>
      </c>
      <c r="E21" s="377"/>
      <c r="F21" s="204" t="str">
        <f>Petals!B35</f>
        <v>Talk It Up</v>
      </c>
      <c r="G21" s="50" t="str">
        <f>IF(Petals!AB38="C","A","")</f>
        <v/>
      </c>
      <c r="I21" s="53"/>
      <c r="J21" s="297" t="str">
        <f>'Age-Level'!C13</f>
        <v>Fall Sales (Year 1)</v>
      </c>
      <c r="K21" s="50" t="str">
        <f>IF('Age-Level'!AB13="A","C","")</f>
        <v/>
      </c>
    </row>
    <row r="22" spans="1:11">
      <c r="A22" s="31" t="str">
        <f>'Fun Patches'!C14</f>
        <v>&lt;List Patch Here&gt;</v>
      </c>
      <c r="B22" s="50" t="str">
        <f>IF('Fun Patches'!AB14="A","C","")</f>
        <v/>
      </c>
      <c r="I22" s="26"/>
      <c r="J22" s="297" t="str">
        <f>'Age-Level'!C14</f>
        <v>Fall Sales (Year 2)</v>
      </c>
      <c r="K22" s="50" t="str">
        <f>IF('Age-Level'!AB14="A","C","")</f>
        <v/>
      </c>
    </row>
    <row r="23" spans="1:11">
      <c r="A23" s="31" t="str">
        <f>'Fun Patches'!C15</f>
        <v>&lt;List Patch Here&gt;</v>
      </c>
      <c r="B23" s="50" t="str">
        <f>IF('Fun Patches'!AB15="A","C","")</f>
        <v/>
      </c>
      <c r="D23" s="372" t="s">
        <v>62</v>
      </c>
      <c r="E23" s="372"/>
      <c r="F23" s="372"/>
      <c r="G23" s="372"/>
      <c r="J23" s="297" t="str">
        <f>'Age-Level'!C16</f>
        <v>Thinking Day (Year 1)</v>
      </c>
      <c r="K23" s="50" t="str">
        <f>IF('Age-Level'!AB16="A","C","")</f>
        <v/>
      </c>
    </row>
    <row r="24" spans="1:11">
      <c r="A24" s="31" t="str">
        <f>'Fun Patches'!C16</f>
        <v>&lt;List Patch Here&gt;</v>
      </c>
      <c r="B24" s="50" t="str">
        <f>IF('Fun Patches'!AB16="A","C","")</f>
        <v/>
      </c>
      <c r="D24" s="372"/>
      <c r="E24" s="372"/>
      <c r="F24" s="372"/>
      <c r="G24" s="372"/>
      <c r="J24" s="297" t="str">
        <f>'Age-Level'!C17</f>
        <v>Thinking Day (Year 2)</v>
      </c>
      <c r="K24" s="50" t="str">
        <f>IF('Age-Level'!AB17="A","C","")</f>
        <v/>
      </c>
    </row>
    <row r="25" spans="1:11">
      <c r="A25" s="31" t="str">
        <f>'Fun Patches'!C17</f>
        <v>&lt;List Patch Here&gt;</v>
      </c>
      <c r="B25" s="50" t="str">
        <f>IF('Fun Patches'!AB17="A","C","")</f>
        <v/>
      </c>
      <c r="D25" s="294" t="str">
        <f>'Journey Awards'!A6</f>
        <v>Welcome to the Daisy Flower Garden</v>
      </c>
      <c r="F25" s="57"/>
      <c r="G25" s="291"/>
      <c r="J25" s="297" t="str">
        <f>'Age-Level'!C19</f>
        <v>Investiture</v>
      </c>
      <c r="K25" s="50" t="str">
        <f>IF('Age-Level'!AB19="A","C","")</f>
        <v/>
      </c>
    </row>
    <row r="26" spans="1:11">
      <c r="A26" s="31" t="str">
        <f>'Fun Patches'!C18</f>
        <v>&lt;List Patch Here&gt;</v>
      </c>
      <c r="B26" s="50" t="str">
        <f>IF('Fun Patches'!AB18="A","C","")</f>
        <v/>
      </c>
      <c r="D26" s="295"/>
      <c r="E26" s="373" t="s">
        <v>66</v>
      </c>
      <c r="F26" s="374"/>
      <c r="G26" s="50" t="str">
        <f>IF('Journey Awards'!AB8="A","A","")</f>
        <v/>
      </c>
      <c r="J26" s="297" t="str">
        <f>'Age-Level'!C20</f>
        <v>Rededication (1st year)</v>
      </c>
      <c r="K26" s="50" t="str">
        <f>IF('Age-Level'!AB20="A","C","")</f>
        <v/>
      </c>
    </row>
    <row r="27" spans="1:11">
      <c r="A27" s="31" t="str">
        <f>'Fun Patches'!C19</f>
        <v>&lt;List Patch Here&gt;</v>
      </c>
      <c r="B27" s="50" t="str">
        <f>IF('Fun Patches'!AB19="A","C","")</f>
        <v/>
      </c>
      <c r="D27" s="295"/>
      <c r="E27" s="373" t="s">
        <v>67</v>
      </c>
      <c r="F27" s="374"/>
      <c r="G27" s="50" t="str">
        <f>IF('Journey Awards'!AB9="A","A","")</f>
        <v/>
      </c>
      <c r="J27" s="297" t="str">
        <f>'Age-Level'!B21</f>
        <v>My Promise, My Faith (Year 1)</v>
      </c>
      <c r="K27" s="50" t="str">
        <f>IF('Age-Level'!AB27="C","C","")</f>
        <v/>
      </c>
    </row>
    <row r="28" spans="1:11">
      <c r="A28" s="31" t="str">
        <f>'Fun Patches'!C20</f>
        <v>&lt;List Patch Here&gt;</v>
      </c>
      <c r="B28" s="50" t="str">
        <f>IF('Fun Patches'!AB20="A","C","")</f>
        <v/>
      </c>
      <c r="D28" s="295"/>
      <c r="E28" s="373" t="s">
        <v>68</v>
      </c>
      <c r="F28" s="374"/>
      <c r="G28" s="50" t="str">
        <f>IF('Journey Awards'!AB10="A","A","")</f>
        <v/>
      </c>
      <c r="J28" s="297" t="str">
        <f>'Age-Level'!B28</f>
        <v>My Promise, My Faith (Year 2)</v>
      </c>
      <c r="K28" s="50" t="str">
        <f>IF('Age-Level'!AB34="C","C","")</f>
        <v/>
      </c>
    </row>
    <row r="29" spans="1:11">
      <c r="A29" s="31" t="str">
        <f>'Fun Patches'!C21</f>
        <v>&lt;List Patch Here&gt;</v>
      </c>
      <c r="B29" s="50" t="str">
        <f>IF('Fun Patches'!AB21="A","C","")</f>
        <v/>
      </c>
      <c r="D29" s="106" t="str">
        <f>'Journey Awards'!A14</f>
        <v>Between Earth and Sky</v>
      </c>
      <c r="F29" s="59"/>
      <c r="G29" s="34"/>
      <c r="J29" s="297" t="str">
        <f>'Age-Level'!C36</f>
        <v>Global Action Award</v>
      </c>
      <c r="K29" s="50" t="str">
        <f>IF('Age-Level'!AB36="A","C","")</f>
        <v/>
      </c>
    </row>
    <row r="30" spans="1:11">
      <c r="A30" s="31" t="str">
        <f>'Fun Patches'!C22</f>
        <v>&lt;List Patch Here&gt;</v>
      </c>
      <c r="B30" s="50" t="str">
        <f>IF('Fun Patches'!AB22="A","C","")</f>
        <v/>
      </c>
      <c r="D30" s="295"/>
      <c r="E30" s="373" t="str">
        <f>'Journey Awards'!C16</f>
        <v>The Blue Bucket Award</v>
      </c>
      <c r="F30" s="374"/>
      <c r="G30" s="50" t="str">
        <f>IF('Journey Awards'!AB16="A","A","")</f>
        <v/>
      </c>
      <c r="J30" s="297" t="str">
        <f>'Age-Level'!C38</f>
        <v>Journey Summit Pin</v>
      </c>
      <c r="K30" s="50" t="str">
        <f>IF('Age-Level'!AB38="C","C","")</f>
        <v/>
      </c>
    </row>
    <row r="31" spans="1:11">
      <c r="A31" s="31" t="str">
        <f>'Fun Patches'!C23</f>
        <v>&lt;List Patch Here&gt;</v>
      </c>
      <c r="B31" s="50" t="str">
        <f>IF('Fun Patches'!AB23="A","C","")</f>
        <v/>
      </c>
      <c r="D31" s="295"/>
      <c r="E31" s="373" t="str">
        <f>'Journey Awards'!C17</f>
        <v>The Firefly Award</v>
      </c>
      <c r="F31" s="374"/>
      <c r="G31" s="50" t="str">
        <f>IF('Journey Awards'!AB17="A","A","")</f>
        <v/>
      </c>
      <c r="J31" s="297" t="str">
        <f>'Age-Level'!B39</f>
        <v>Safety Award</v>
      </c>
      <c r="K31" s="50" t="str">
        <f>IF('Age-Level'!AB43="C","C","")</f>
        <v/>
      </c>
    </row>
    <row r="32" spans="1:11">
      <c r="A32" s="31" t="str">
        <f>'Fun Patches'!C24</f>
        <v>&lt;List Patch Here&gt;</v>
      </c>
      <c r="B32" s="50" t="str">
        <f>IF('Fun Patches'!AB24="A","C","")</f>
        <v/>
      </c>
      <c r="D32" s="295"/>
      <c r="E32" s="373" t="str">
        <f>'Journey Awards'!C18</f>
        <v>The Clover Award</v>
      </c>
      <c r="F32" s="374"/>
      <c r="G32" s="50" t="str">
        <f>IF('Journey Awards'!AB18="A","A","")</f>
        <v/>
      </c>
    </row>
    <row r="33" spans="1:11">
      <c r="A33" s="31" t="str">
        <f>'Fun Patches'!C25</f>
        <v>&lt;List Patch Here&gt;</v>
      </c>
      <c r="B33" s="50" t="str">
        <f>IF('Fun Patches'!AB25="A","C","")</f>
        <v/>
      </c>
      <c r="D33" s="106" t="str">
        <f>'Journey Awards'!A22</f>
        <v>5 Flowers, 4 Stories, 3 Cheers for Animals!</v>
      </c>
      <c r="F33" s="59"/>
      <c r="G33" s="34" t="str">
        <f>IF('Journey Awards'!AB15="A","A","")</f>
        <v/>
      </c>
      <c r="J33" s="61" t="s">
        <v>110</v>
      </c>
    </row>
    <row r="34" spans="1:11">
      <c r="A34" s="31" t="str">
        <f>'Fun Patches'!C26</f>
        <v>&lt;List Patch Here&gt;</v>
      </c>
      <c r="B34" s="50" t="str">
        <f>IF('Fun Patches'!AB26="A","C","")</f>
        <v/>
      </c>
      <c r="D34" s="295"/>
      <c r="E34" s="373" t="str">
        <f>'Journey Awards'!C24</f>
        <v>Birdbath Award</v>
      </c>
      <c r="F34" s="374"/>
      <c r="G34" s="50" t="str">
        <f>IF('Journey Awards'!AB24="A","A","")</f>
        <v/>
      </c>
      <c r="J34" s="31" t="str">
        <f>'Fun Patches'!C35</f>
        <v>&lt;List Patch Here&gt;</v>
      </c>
      <c r="K34" s="50" t="str">
        <f>IF('Fun Patches'!AB35="A","C","")</f>
        <v/>
      </c>
    </row>
    <row r="35" spans="1:11">
      <c r="A35" s="31" t="str">
        <f>'Fun Patches'!C27</f>
        <v>&lt;List Patch Here&gt;</v>
      </c>
      <c r="B35" s="50" t="str">
        <f>IF('Fun Patches'!AB27="A","C","")</f>
        <v/>
      </c>
      <c r="D35" s="295"/>
      <c r="E35" s="373" t="str">
        <f>'Journey Awards'!C25</f>
        <v>Red Robin Award</v>
      </c>
      <c r="F35" s="374"/>
      <c r="G35" s="50" t="str">
        <f>IF('Journey Awards'!AB25="A","A","")</f>
        <v/>
      </c>
      <c r="J35" s="31" t="str">
        <f>'Fun Patches'!C36</f>
        <v>&lt;List Patch Here&gt;</v>
      </c>
      <c r="K35" s="50" t="str">
        <f>IF('Fun Patches'!AB36="A","C","")</f>
        <v/>
      </c>
    </row>
    <row r="36" spans="1:11">
      <c r="A36" s="296" t="str">
        <f>'Fun Patches'!C28</f>
        <v>&lt;List Patch Here&gt;</v>
      </c>
      <c r="B36" s="50" t="str">
        <f>IF('Fun Patches'!AB28="A","C","")</f>
        <v/>
      </c>
      <c r="D36" s="295"/>
      <c r="E36" s="373" t="str">
        <f>'Journey Awards'!C26</f>
        <v>Tula Award</v>
      </c>
      <c r="F36" s="374"/>
      <c r="G36" s="50" t="str">
        <f>IF('Journey Awards'!AB26="A","A","")</f>
        <v/>
      </c>
      <c r="J36" s="31" t="str">
        <f>'Fun Patches'!C37</f>
        <v>&lt;List Patch Here&gt;</v>
      </c>
      <c r="K36" s="50" t="str">
        <f>IF('Fun Patches'!AB37="A","C","")</f>
        <v/>
      </c>
    </row>
    <row r="37" spans="1:11">
      <c r="A37" s="298" t="str">
        <f>'Fun Patches'!C29</f>
        <v>&lt;List Patch Here&gt;</v>
      </c>
      <c r="B37" s="50" t="str">
        <f>IF('Fun Patches'!AB29="A","C","")</f>
        <v/>
      </c>
      <c r="J37" s="31" t="str">
        <f>'Fun Patches'!C38</f>
        <v>&lt;List Patch Here&gt;</v>
      </c>
      <c r="K37" s="50" t="str">
        <f>IF('Fun Patches'!AB38="A","C","")</f>
        <v/>
      </c>
    </row>
    <row r="38" spans="1:11" ht="12.75" customHeight="1">
      <c r="A38" s="282"/>
      <c r="B38" s="212"/>
      <c r="C38" s="146"/>
      <c r="D38" s="371" t="s">
        <v>110</v>
      </c>
      <c r="E38" s="307"/>
      <c r="F38" s="307"/>
      <c r="J38" s="31" t="str">
        <f>'Fun Patches'!C39</f>
        <v>&lt;List Patch Here&gt;</v>
      </c>
      <c r="K38" s="50" t="str">
        <f>IF('Fun Patches'!AB39="A","C","")</f>
        <v/>
      </c>
    </row>
    <row r="39" spans="1:11" ht="13.5" customHeight="1">
      <c r="A39" s="107"/>
      <c r="B39" s="146"/>
      <c r="C39" s="146"/>
      <c r="E39" s="378" t="str">
        <f>'Fun Patches'!C30</f>
        <v>&lt;List Patch Here&gt;</v>
      </c>
      <c r="F39" s="379"/>
      <c r="G39" s="50" t="str">
        <f>IF('Fun Patches'!AB30="A","C","")</f>
        <v/>
      </c>
      <c r="J39" s="31" t="str">
        <f>'Fun Patches'!C40</f>
        <v>&lt;List Patch Here&gt;</v>
      </c>
      <c r="K39" s="50" t="str">
        <f>IF('Fun Patches'!AB40="A","C","")</f>
        <v/>
      </c>
    </row>
    <row r="40" spans="1:11" ht="13.5" customHeight="1">
      <c r="A40" s="147" t="s">
        <v>125</v>
      </c>
      <c r="B40" s="145"/>
      <c r="C40" s="146"/>
      <c r="E40" s="378" t="str">
        <f>'Fun Patches'!C31</f>
        <v>&lt;List Patch Here&gt;</v>
      </c>
      <c r="F40" s="379"/>
      <c r="G40" s="50" t="str">
        <f>IF('Fun Patches'!AB31="A","C","")</f>
        <v/>
      </c>
      <c r="J40" s="31" t="str">
        <f>'Fun Patches'!C41</f>
        <v>&lt;List Patch Here&gt;</v>
      </c>
      <c r="K40" s="50" t="str">
        <f>IF('Fun Patches'!AB41="A","C","")</f>
        <v/>
      </c>
    </row>
    <row r="41" spans="1:11" ht="13.5" customHeight="1">
      <c r="A41" s="149" t="s">
        <v>126</v>
      </c>
      <c r="B41" s="143"/>
      <c r="C41" s="144"/>
      <c r="E41" s="378" t="str">
        <f>'Fun Patches'!C32</f>
        <v>&lt;List Patch Here&gt;</v>
      </c>
      <c r="F41" s="379"/>
      <c r="G41" s="50" t="str">
        <f>IF('Fun Patches'!AB32="A","C","")</f>
        <v/>
      </c>
      <c r="J41" s="31" t="str">
        <f>'Fun Patches'!C42</f>
        <v>&lt;List Patch Here&gt;</v>
      </c>
      <c r="K41" s="50" t="str">
        <f>IF('Fun Patches'!AB42="A","C","")</f>
        <v/>
      </c>
    </row>
    <row r="42" spans="1:11">
      <c r="A42" s="150" t="s">
        <v>128</v>
      </c>
      <c r="B42" s="144"/>
      <c r="C42" s="144"/>
      <c r="E42" s="378" t="str">
        <f>'Fun Patches'!C33</f>
        <v>&lt;List Patch Here&gt;</v>
      </c>
      <c r="F42" s="379"/>
      <c r="G42" s="50" t="str">
        <f>IF('Fun Patches'!AB33="A","C","")</f>
        <v/>
      </c>
      <c r="J42" s="31" t="str">
        <f>'Fun Patches'!C43</f>
        <v>&lt;List Patch Here&gt;</v>
      </c>
      <c r="K42" s="50" t="str">
        <f>IF('Fun Patches'!AB43="A","C","")</f>
        <v/>
      </c>
    </row>
    <row r="43" spans="1:11">
      <c r="A43" s="151" t="s">
        <v>127</v>
      </c>
      <c r="B43" s="144"/>
      <c r="C43" s="144"/>
      <c r="E43" s="378" t="str">
        <f>'Fun Patches'!C34</f>
        <v>&lt;List Patch Here&gt;</v>
      </c>
      <c r="F43" s="379"/>
      <c r="G43" s="50" t="str">
        <f>IF('Fun Patches'!AB34="A","C","")</f>
        <v/>
      </c>
      <c r="J43" s="31" t="str">
        <f>'Fun Patches'!C44</f>
        <v>&lt;List Patch Here&gt;</v>
      </c>
      <c r="K43" s="50" t="str">
        <f>IF('Fun Patches'!AB44="A","C","")</f>
        <v/>
      </c>
    </row>
    <row r="44" spans="1:11">
      <c r="A44" s="148"/>
    </row>
  </sheetData>
  <sheetProtection password="C45A" sheet="1" objects="1" scenarios="1" selectLockedCells="1" selectUnlockedCells="1"/>
  <mergeCells count="25">
    <mergeCell ref="E43:F43"/>
    <mergeCell ref="E36:F36"/>
    <mergeCell ref="D38:F38"/>
    <mergeCell ref="E39:F39"/>
    <mergeCell ref="E40:F40"/>
    <mergeCell ref="E41:F41"/>
    <mergeCell ref="E42:F42"/>
    <mergeCell ref="E28:F28"/>
    <mergeCell ref="E30:F30"/>
    <mergeCell ref="E31:F31"/>
    <mergeCell ref="E32:F32"/>
    <mergeCell ref="E34:F34"/>
    <mergeCell ref="E35:F35"/>
    <mergeCell ref="D19:E19"/>
    <mergeCell ref="D20:E20"/>
    <mergeCell ref="D21:E21"/>
    <mergeCell ref="D23:G24"/>
    <mergeCell ref="E26:F26"/>
    <mergeCell ref="E27:F27"/>
    <mergeCell ref="A1:B1"/>
    <mergeCell ref="D1:G1"/>
    <mergeCell ref="I1:K2"/>
    <mergeCell ref="I13:K14"/>
    <mergeCell ref="D16:G17"/>
    <mergeCell ref="D18:E18"/>
  </mergeCells>
  <pageMargins left="0.75" right="0.75" top="1" bottom="1" header="0.5" footer="0.5"/>
  <pageSetup scale="83" orientation="landscape" horizontalDpi="300" verticalDpi="300" r:id="rId1"/>
  <headerFooter alignWithMargins="0">
    <oddHeader>&amp;C&amp;"Arial,Bold"&amp;12DaisyTrax
&amp;10&amp;D</oddHeader>
  </headerFooter>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44"/>
  <sheetViews>
    <sheetView showGridLines="0" zoomScaleNormal="100" workbookViewId="0">
      <selection activeCell="A2" sqref="A2"/>
    </sheetView>
  </sheetViews>
  <sheetFormatPr defaultRowHeight="12.75"/>
  <cols>
    <col min="1" max="1" width="32.7109375" bestFit="1" customWidth="1"/>
    <col min="2" max="2" width="3.140625" customWidth="1"/>
    <col min="3" max="3" width="3.7109375" customWidth="1"/>
    <col min="4" max="4" width="4" bestFit="1" customWidth="1"/>
    <col min="5" max="5" width="8.85546875" bestFit="1" customWidth="1"/>
    <col min="6" max="6" width="29.42578125" bestFit="1" customWidth="1"/>
    <col min="7" max="7" width="3.140625" customWidth="1"/>
    <col min="8" max="8" width="3.7109375" customWidth="1"/>
    <col min="9" max="9" width="2.7109375" bestFit="1" customWidth="1"/>
    <col min="10" max="10" width="34.7109375" bestFit="1" customWidth="1"/>
    <col min="11" max="11" width="3.140625" customWidth="1"/>
  </cols>
  <sheetData>
    <row r="1" spans="1:11" ht="20.25">
      <c r="A1" s="375" t="str">
        <f ca="1">MID(CELL("filename",A1),FIND(IF(ISERROR(FIND("]",CELL("filename",A1))),"$","]"),CELL("filename",A1))+1,256)</f>
        <v>Daisy 26</v>
      </c>
      <c r="B1" s="375"/>
      <c r="D1" s="372" t="s">
        <v>44</v>
      </c>
      <c r="E1" s="372"/>
      <c r="F1" s="372"/>
      <c r="G1" s="372"/>
      <c r="I1" s="372" t="s">
        <v>65</v>
      </c>
      <c r="J1" s="372"/>
      <c r="K1" s="372"/>
    </row>
    <row r="2" spans="1:11">
      <c r="D2" s="61" t="s">
        <v>43</v>
      </c>
      <c r="I2" s="372"/>
      <c r="J2" s="372"/>
      <c r="K2" s="372"/>
    </row>
    <row r="3" spans="1:11">
      <c r="A3" s="61" t="s">
        <v>64</v>
      </c>
      <c r="E3" s="31" t="str">
        <f>Petals!B6</f>
        <v>Center</v>
      </c>
      <c r="F3" s="31" t="str">
        <f>Petals!C6</f>
        <v>Promise Center</v>
      </c>
      <c r="G3" s="50" t="str">
        <f>IF(Petals!AC6="A","A","")</f>
        <v/>
      </c>
      <c r="I3" s="215" t="str">
        <f>Bridging!B6</f>
        <v>Pass It On</v>
      </c>
      <c r="J3" s="215"/>
      <c r="K3" s="215"/>
    </row>
    <row r="4" spans="1:11">
      <c r="A4" s="66" t="s">
        <v>44</v>
      </c>
      <c r="B4" s="48" t="str">
        <f>IF(Petals!AC18="C","C",IF(Petals!AC18="P","P",""))</f>
        <v/>
      </c>
      <c r="D4" s="61" t="s">
        <v>44</v>
      </c>
      <c r="G4" s="34"/>
      <c r="I4" s="295">
        <v>1</v>
      </c>
      <c r="J4" s="297" t="str">
        <f>Bridging!C7</f>
        <v>Teach younger girls the GS Promise</v>
      </c>
      <c r="K4" s="50" t="str">
        <f>IF(Bridging!AC7="A","A","")</f>
        <v/>
      </c>
    </row>
    <row r="5" spans="1:11">
      <c r="A5" s="211" t="s">
        <v>151</v>
      </c>
      <c r="B5" s="213">
        <f>INT(COUNTIF(G18:G21,"A"))</f>
        <v>0</v>
      </c>
      <c r="E5" s="31" t="str">
        <f>Petals!B8</f>
        <v>Lupe</v>
      </c>
      <c r="F5" s="31" t="str">
        <f>Petals!C8</f>
        <v>Honest and fair</v>
      </c>
      <c r="G5" s="50" t="str">
        <f>IF(Petals!AC8="A","A","")</f>
        <v/>
      </c>
      <c r="I5" s="295">
        <v>2</v>
      </c>
      <c r="J5" s="297" t="str">
        <f>Bridging!C8</f>
        <v>Tell younger girls about the Flower</v>
      </c>
      <c r="K5" s="50" t="str">
        <f>IF(Bridging!AC8="A","A","")</f>
        <v/>
      </c>
    </row>
    <row r="6" spans="1:11">
      <c r="A6" s="67" t="s">
        <v>62</v>
      </c>
      <c r="B6" s="54"/>
      <c r="E6" s="31" t="str">
        <f>Petals!B9</f>
        <v>Sunny</v>
      </c>
      <c r="F6" s="31" t="str">
        <f>Petals!C9</f>
        <v>Friendly and helpful</v>
      </c>
      <c r="G6" s="50" t="str">
        <f>IF(Petals!AC9="A","A","")</f>
        <v/>
      </c>
      <c r="I6" s="295">
        <v>3</v>
      </c>
      <c r="J6" s="297" t="str">
        <f>Bridging!C9</f>
        <v>Play a game together!</v>
      </c>
      <c r="K6" s="50" t="str">
        <f>IF(Bridging!AC9="A","A","")</f>
        <v/>
      </c>
    </row>
    <row r="7" spans="1:11">
      <c r="A7" s="210" t="str">
        <f>'Journey Awards'!A6</f>
        <v>Welcome to the Daisy Flower Garden</v>
      </c>
      <c r="B7" s="48" t="str">
        <f>IF('Journey Awards'!AC11="C","C",IF('Journey Awards'!AC11="P","P",""))</f>
        <v/>
      </c>
      <c r="E7" s="31" t="str">
        <f>Petals!B10</f>
        <v>Zinni</v>
      </c>
      <c r="F7" s="31" t="str">
        <f>Petals!C10</f>
        <v>Considerate and caring</v>
      </c>
      <c r="G7" s="50" t="str">
        <f>IF(Petals!AC10="A","A","")</f>
        <v/>
      </c>
      <c r="I7" s="294" t="str">
        <f>Bridging!B11</f>
        <v>Look Ahead</v>
      </c>
      <c r="J7" s="59"/>
      <c r="K7" s="34"/>
    </row>
    <row r="8" spans="1:11">
      <c r="A8" s="210" t="str">
        <f>'Journey Awards'!A14</f>
        <v>Between Earth and Sky</v>
      </c>
      <c r="B8" s="48" t="str">
        <f>IF('Journey Awards'!AC19="C","C",IF('Journey Awards'!AC19="P","P",""))</f>
        <v/>
      </c>
      <c r="E8" s="31" t="str">
        <f>Petals!B11</f>
        <v>Tula</v>
      </c>
      <c r="F8" s="31" t="str">
        <f>Petals!C11</f>
        <v>Courageous and strong</v>
      </c>
      <c r="G8" s="50" t="str">
        <f>IF(Petals!AC11="A","A","")</f>
        <v/>
      </c>
      <c r="I8" s="295">
        <v>1</v>
      </c>
      <c r="J8" s="297" t="str">
        <f>Bridging!C12</f>
        <v>Say the Girl Scout Promise together.</v>
      </c>
      <c r="K8" s="50" t="str">
        <f>IF(Bridging!AC12="A","A","")</f>
        <v/>
      </c>
    </row>
    <row r="9" spans="1:11">
      <c r="A9" s="210" t="str">
        <f>'Journey Awards'!A22</f>
        <v>5 Flowers, 4 Stories, 3 Cheers for Animals!</v>
      </c>
      <c r="B9" s="48" t="str">
        <f>IF('Journey Awards'!AC27="C","C",IF('Journey Awards'!AC27="P","P",""))</f>
        <v/>
      </c>
      <c r="E9" s="31" t="str">
        <f>Petals!B12</f>
        <v>Mari</v>
      </c>
      <c r="F9" s="31" t="str">
        <f>Petals!C12</f>
        <v>Responsible for what I say and do</v>
      </c>
      <c r="G9" s="50" t="str">
        <f>IF(Petals!AC12="A","A","")</f>
        <v/>
      </c>
      <c r="I9" s="295">
        <v>2</v>
      </c>
      <c r="J9" s="297" t="str">
        <f>Bridging!C13</f>
        <v>Ask the Brownies to teach you</v>
      </c>
      <c r="K9" s="50" t="str">
        <f>IF(Bridging!AC13="A","A","")</f>
        <v/>
      </c>
    </row>
    <row r="10" spans="1:11">
      <c r="A10" s="94" t="s">
        <v>61</v>
      </c>
      <c r="B10" s="48" t="str">
        <f>IF(Bridging!AC18="C","C",IF(Bridging!AC18="P","P",""))</f>
        <v/>
      </c>
      <c r="E10" s="31" t="str">
        <f>Petals!B13</f>
        <v>Gloria</v>
      </c>
      <c r="F10" s="31" t="str">
        <f>Petals!C13</f>
        <v>Respect for myself &amp; others</v>
      </c>
      <c r="G10" s="50" t="str">
        <f>IF(Petals!AC13="A","A","")</f>
        <v/>
      </c>
      <c r="I10" s="295">
        <v>4</v>
      </c>
      <c r="J10" s="297" t="str">
        <f>Bridging!C14</f>
        <v>Ask the Brownies to show you</v>
      </c>
      <c r="K10" s="50" t="str">
        <f>IF(Bridging!AC14="A","A","")</f>
        <v/>
      </c>
    </row>
    <row r="11" spans="1:11">
      <c r="A11" s="294"/>
      <c r="B11" s="103"/>
      <c r="E11" s="31" t="str">
        <f>Petals!B14</f>
        <v>Gerri</v>
      </c>
      <c r="F11" s="31" t="str">
        <f>Petals!C14</f>
        <v>Respect authority</v>
      </c>
      <c r="G11" s="50" t="str">
        <f>IF(Petals!AC14="A","A","")</f>
        <v/>
      </c>
      <c r="I11" s="232" t="str">
        <f>Bridging!C16</f>
        <v>Plan a Ceremony</v>
      </c>
      <c r="J11" s="59"/>
      <c r="K11" s="50" t="str">
        <f>IF(Bridging!AC16="A","A","")</f>
        <v/>
      </c>
    </row>
    <row r="12" spans="1:11">
      <c r="A12" s="61" t="s">
        <v>108</v>
      </c>
      <c r="E12" s="31" t="str">
        <f>Petals!B15</f>
        <v>Clover</v>
      </c>
      <c r="F12" s="31" t="str">
        <f>Petals!C15</f>
        <v>Use resources wisely</v>
      </c>
      <c r="G12" s="50" t="str">
        <f>IF(Petals!AC15="A","A","")</f>
        <v/>
      </c>
    </row>
    <row r="13" spans="1:11">
      <c r="A13" s="31" t="str">
        <f>'Fun Patches'!C5</f>
        <v>&lt;List Patch Here&gt;</v>
      </c>
      <c r="B13" s="50" t="str">
        <f>IF('Fun Patches'!AC5="A","C","")</f>
        <v/>
      </c>
      <c r="E13" s="31" t="str">
        <f>Petals!B16</f>
        <v>Rosie</v>
      </c>
      <c r="F13" s="31" t="str">
        <f>Petals!C16</f>
        <v>Make the world a better place</v>
      </c>
      <c r="G13" s="50" t="str">
        <f>IF(Petals!AC16="A","A","")</f>
        <v/>
      </c>
      <c r="I13" s="372" t="s">
        <v>71</v>
      </c>
      <c r="J13" s="372"/>
      <c r="K13" s="372"/>
    </row>
    <row r="14" spans="1:11">
      <c r="A14" s="31" t="str">
        <f>'Fun Patches'!C6</f>
        <v>&lt;List Patch Here&gt;</v>
      </c>
      <c r="B14" s="50" t="str">
        <f>IF('Fun Patches'!AC6="A","C","")</f>
        <v/>
      </c>
      <c r="E14" s="31" t="str">
        <f>Petals!B17</f>
        <v>Vi</v>
      </c>
      <c r="F14" s="31" t="str">
        <f>Petals!C17</f>
        <v>Be a sister to every Girl Scout</v>
      </c>
      <c r="G14" s="50" t="str">
        <f>IF(Petals!AC17="A","A","")</f>
        <v/>
      </c>
      <c r="I14" s="372"/>
      <c r="J14" s="372"/>
      <c r="K14" s="372"/>
    </row>
    <row r="15" spans="1:11">
      <c r="A15" s="31" t="str">
        <f>'Fun Patches'!C7</f>
        <v>&lt;List Patch Here&gt;</v>
      </c>
      <c r="B15" s="50" t="str">
        <f>IF('Fun Patches'!AC7="A","C","")</f>
        <v/>
      </c>
      <c r="E15" s="73"/>
      <c r="F15" s="73"/>
      <c r="G15" s="212"/>
      <c r="I15" s="295"/>
      <c r="J15" s="297" t="str">
        <f>'Age-Level'!C6</f>
        <v>Cookie Rally (Year 1)</v>
      </c>
      <c r="K15" s="50" t="str">
        <f>IF('Age-Level'!AC6="A","C","")</f>
        <v/>
      </c>
    </row>
    <row r="16" spans="1:11">
      <c r="A16" s="31" t="str">
        <f>'Fun Patches'!C8</f>
        <v>&lt;List Patch Here&gt;</v>
      </c>
      <c r="B16" s="50" t="str">
        <f>IF('Fun Patches'!AC8="A","C","")</f>
        <v/>
      </c>
      <c r="D16" s="372" t="s">
        <v>151</v>
      </c>
      <c r="E16" s="307"/>
      <c r="F16" s="307"/>
      <c r="G16" s="307"/>
      <c r="I16" s="295"/>
      <c r="J16" s="297" t="str">
        <f>'Age-Level'!C7</f>
        <v>Cookie Sales (Year 1)</v>
      </c>
      <c r="K16" s="50" t="str">
        <f>IF('Age-Level'!AC7="A","C","")</f>
        <v/>
      </c>
    </row>
    <row r="17" spans="1:11">
      <c r="A17" s="31" t="str">
        <f>'Fun Patches'!C9</f>
        <v>&lt;List Patch Here&gt;</v>
      </c>
      <c r="B17" s="50" t="str">
        <f>IF('Fun Patches'!AC9="A","C","")</f>
        <v/>
      </c>
      <c r="D17" s="307"/>
      <c r="E17" s="307"/>
      <c r="F17" s="307"/>
      <c r="G17" s="307"/>
      <c r="I17" s="51"/>
      <c r="J17" s="297" t="str">
        <f>'Age-Level'!C8</f>
        <v>Cookie Pin (Year 1)</v>
      </c>
      <c r="K17" s="50" t="str">
        <f>IF('Age-Level'!AC8="A","C","")</f>
        <v/>
      </c>
    </row>
    <row r="18" spans="1:11">
      <c r="A18" s="31" t="str">
        <f>'Fun Patches'!C10</f>
        <v>&lt;List Patch Here&gt;</v>
      </c>
      <c r="B18" s="50" t="str">
        <f>IF('Fun Patches'!AC10="A","C","")</f>
        <v/>
      </c>
      <c r="D18" s="376" t="str">
        <f>Petals!B22</f>
        <v>Finance</v>
      </c>
      <c r="E18" s="377"/>
      <c r="F18" s="204" t="str">
        <f>Petals!B20</f>
        <v>Money Counts</v>
      </c>
      <c r="G18" s="50" t="str">
        <f>IF(Petals!AC23="C","A","")</f>
        <v/>
      </c>
      <c r="I18" s="51"/>
      <c r="J18" s="297" t="str">
        <f>'Age-Level'!C9</f>
        <v>Cookie Rally (Year 2)</v>
      </c>
      <c r="K18" s="50" t="str">
        <f>IF('Age-Level'!AC9="A","C","")</f>
        <v/>
      </c>
    </row>
    <row r="19" spans="1:11">
      <c r="A19" s="31" t="str">
        <f>'Fun Patches'!C11</f>
        <v>&lt;List Patch Here&gt;</v>
      </c>
      <c r="B19" s="50" t="str">
        <f>IF('Fun Patches'!AC11="A","C","")</f>
        <v/>
      </c>
      <c r="D19" s="376" t="str">
        <f>Petals!B27</f>
        <v>Finance</v>
      </c>
      <c r="E19" s="377"/>
      <c r="F19" s="204" t="str">
        <f>Petals!B25</f>
        <v>Making Choices</v>
      </c>
      <c r="G19" s="50" t="str">
        <f>IF(Petals!AC28="C","A","")</f>
        <v/>
      </c>
      <c r="I19" s="51"/>
      <c r="J19" s="297" t="str">
        <f>'Age-Level'!C10</f>
        <v>Cookie Sales (Year 2)</v>
      </c>
      <c r="K19" s="50" t="str">
        <f>IF('Age-Level'!AC10="A","C","")</f>
        <v/>
      </c>
    </row>
    <row r="20" spans="1:11">
      <c r="A20" s="31" t="str">
        <f>'Fun Patches'!C12</f>
        <v>&lt;List Patch Here&gt;</v>
      </c>
      <c r="B20" s="50" t="str">
        <f>IF('Fun Patches'!AC12="A","C","")</f>
        <v/>
      </c>
      <c r="D20" s="376" t="str">
        <f>Petals!B32</f>
        <v>Cookie</v>
      </c>
      <c r="E20" s="377"/>
      <c r="F20" s="204" t="str">
        <f>Petals!B30</f>
        <v>Count It Up</v>
      </c>
      <c r="G20" s="50" t="str">
        <f>IF(Petals!AC33="C","A","")</f>
        <v/>
      </c>
      <c r="I20" s="52"/>
      <c r="J20" s="297" t="str">
        <f>'Age-Level'!C11</f>
        <v>Cookie Pin (Year 2)</v>
      </c>
      <c r="K20" s="50" t="str">
        <f>IF('Age-Level'!AC11="A","C","")</f>
        <v/>
      </c>
    </row>
    <row r="21" spans="1:11">
      <c r="A21" s="31" t="str">
        <f>'Fun Patches'!C13</f>
        <v>&lt;List Patch Here&gt;</v>
      </c>
      <c r="B21" s="50" t="str">
        <f>IF('Fun Patches'!AC13="A","C","")</f>
        <v/>
      </c>
      <c r="D21" s="376" t="str">
        <f>Petals!B37</f>
        <v>Cookie</v>
      </c>
      <c r="E21" s="377"/>
      <c r="F21" s="204" t="str">
        <f>Petals!B35</f>
        <v>Talk It Up</v>
      </c>
      <c r="G21" s="50" t="str">
        <f>IF(Petals!AC38="C","A","")</f>
        <v/>
      </c>
      <c r="I21" s="53"/>
      <c r="J21" s="297" t="str">
        <f>'Age-Level'!C13</f>
        <v>Fall Sales (Year 1)</v>
      </c>
      <c r="K21" s="50" t="str">
        <f>IF('Age-Level'!AC13="A","C","")</f>
        <v/>
      </c>
    </row>
    <row r="22" spans="1:11">
      <c r="A22" s="31" t="str">
        <f>'Fun Patches'!C14</f>
        <v>&lt;List Patch Here&gt;</v>
      </c>
      <c r="B22" s="50" t="str">
        <f>IF('Fun Patches'!AC14="A","C","")</f>
        <v/>
      </c>
      <c r="I22" s="26"/>
      <c r="J22" s="297" t="str">
        <f>'Age-Level'!C14</f>
        <v>Fall Sales (Year 2)</v>
      </c>
      <c r="K22" s="50" t="str">
        <f>IF('Age-Level'!AC14="A","C","")</f>
        <v/>
      </c>
    </row>
    <row r="23" spans="1:11">
      <c r="A23" s="31" t="str">
        <f>'Fun Patches'!C15</f>
        <v>&lt;List Patch Here&gt;</v>
      </c>
      <c r="B23" s="50" t="str">
        <f>IF('Fun Patches'!AC15="A","C","")</f>
        <v/>
      </c>
      <c r="D23" s="372" t="s">
        <v>62</v>
      </c>
      <c r="E23" s="372"/>
      <c r="F23" s="372"/>
      <c r="G23" s="372"/>
      <c r="J23" s="297" t="str">
        <f>'Age-Level'!C16</f>
        <v>Thinking Day (Year 1)</v>
      </c>
      <c r="K23" s="50" t="str">
        <f>IF('Age-Level'!AC16="A","C","")</f>
        <v/>
      </c>
    </row>
    <row r="24" spans="1:11">
      <c r="A24" s="31" t="str">
        <f>'Fun Patches'!C16</f>
        <v>&lt;List Patch Here&gt;</v>
      </c>
      <c r="B24" s="50" t="str">
        <f>IF('Fun Patches'!AC16="A","C","")</f>
        <v/>
      </c>
      <c r="D24" s="372"/>
      <c r="E24" s="372"/>
      <c r="F24" s="372"/>
      <c r="G24" s="372"/>
      <c r="J24" s="297" t="str">
        <f>'Age-Level'!C17</f>
        <v>Thinking Day (Year 2)</v>
      </c>
      <c r="K24" s="50" t="str">
        <f>IF('Age-Level'!AC17="A","C","")</f>
        <v/>
      </c>
    </row>
    <row r="25" spans="1:11">
      <c r="A25" s="31" t="str">
        <f>'Fun Patches'!C17</f>
        <v>&lt;List Patch Here&gt;</v>
      </c>
      <c r="B25" s="50" t="str">
        <f>IF('Fun Patches'!AC17="A","C","")</f>
        <v/>
      </c>
      <c r="D25" s="294" t="str">
        <f>'Journey Awards'!A6</f>
        <v>Welcome to the Daisy Flower Garden</v>
      </c>
      <c r="F25" s="57"/>
      <c r="G25" s="291"/>
      <c r="J25" s="297" t="str">
        <f>'Age-Level'!C19</f>
        <v>Investiture</v>
      </c>
      <c r="K25" s="50" t="str">
        <f>IF('Age-Level'!AC19="A","C","")</f>
        <v/>
      </c>
    </row>
    <row r="26" spans="1:11">
      <c r="A26" s="31" t="str">
        <f>'Fun Patches'!C18</f>
        <v>&lt;List Patch Here&gt;</v>
      </c>
      <c r="B26" s="50" t="str">
        <f>IF('Fun Patches'!AC18="A","C","")</f>
        <v/>
      </c>
      <c r="D26" s="295"/>
      <c r="E26" s="373" t="s">
        <v>66</v>
      </c>
      <c r="F26" s="374"/>
      <c r="G26" s="50" t="str">
        <f>IF('Journey Awards'!AC8="A","A","")</f>
        <v/>
      </c>
      <c r="J26" s="297" t="str">
        <f>'Age-Level'!C20</f>
        <v>Rededication (1st year)</v>
      </c>
      <c r="K26" s="50" t="str">
        <f>IF('Age-Level'!AC20="A","C","")</f>
        <v/>
      </c>
    </row>
    <row r="27" spans="1:11">
      <c r="A27" s="31" t="str">
        <f>'Fun Patches'!C19</f>
        <v>&lt;List Patch Here&gt;</v>
      </c>
      <c r="B27" s="50" t="str">
        <f>IF('Fun Patches'!AC19="A","C","")</f>
        <v/>
      </c>
      <c r="D27" s="295"/>
      <c r="E27" s="373" t="s">
        <v>67</v>
      </c>
      <c r="F27" s="374"/>
      <c r="G27" s="50" t="str">
        <f>IF('Journey Awards'!AC9="A","A","")</f>
        <v/>
      </c>
      <c r="J27" s="297" t="str">
        <f>'Age-Level'!B21</f>
        <v>My Promise, My Faith (Year 1)</v>
      </c>
      <c r="K27" s="50" t="str">
        <f>IF('Age-Level'!AC27="C","C","")</f>
        <v/>
      </c>
    </row>
    <row r="28" spans="1:11">
      <c r="A28" s="31" t="str">
        <f>'Fun Patches'!C20</f>
        <v>&lt;List Patch Here&gt;</v>
      </c>
      <c r="B28" s="50" t="str">
        <f>IF('Fun Patches'!AC20="A","C","")</f>
        <v/>
      </c>
      <c r="D28" s="295"/>
      <c r="E28" s="373" t="s">
        <v>68</v>
      </c>
      <c r="F28" s="374"/>
      <c r="G28" s="50" t="str">
        <f>IF('Journey Awards'!AC10="A","A","")</f>
        <v/>
      </c>
      <c r="J28" s="297" t="str">
        <f>'Age-Level'!B28</f>
        <v>My Promise, My Faith (Year 2)</v>
      </c>
      <c r="K28" s="50" t="str">
        <f>IF('Age-Level'!AC34="C","C","")</f>
        <v/>
      </c>
    </row>
    <row r="29" spans="1:11">
      <c r="A29" s="31" t="str">
        <f>'Fun Patches'!C21</f>
        <v>&lt;List Patch Here&gt;</v>
      </c>
      <c r="B29" s="50" t="str">
        <f>IF('Fun Patches'!AC21="A","C","")</f>
        <v/>
      </c>
      <c r="D29" s="106" t="str">
        <f>'Journey Awards'!A14</f>
        <v>Between Earth and Sky</v>
      </c>
      <c r="F29" s="59"/>
      <c r="G29" s="34"/>
      <c r="J29" s="297" t="str">
        <f>'Age-Level'!C36</f>
        <v>Global Action Award</v>
      </c>
      <c r="K29" s="50" t="str">
        <f>IF('Age-Level'!AC36="A","C","")</f>
        <v/>
      </c>
    </row>
    <row r="30" spans="1:11">
      <c r="A30" s="31" t="str">
        <f>'Fun Patches'!C22</f>
        <v>&lt;List Patch Here&gt;</v>
      </c>
      <c r="B30" s="50" t="str">
        <f>IF('Fun Patches'!AC22="A","C","")</f>
        <v/>
      </c>
      <c r="D30" s="295"/>
      <c r="E30" s="373" t="str">
        <f>'Journey Awards'!C16</f>
        <v>The Blue Bucket Award</v>
      </c>
      <c r="F30" s="374"/>
      <c r="G30" s="50" t="str">
        <f>IF('Journey Awards'!AC16="A","A","")</f>
        <v/>
      </c>
      <c r="J30" s="297" t="str">
        <f>'Age-Level'!C38</f>
        <v>Journey Summit Pin</v>
      </c>
      <c r="K30" s="50" t="str">
        <f>IF('Age-Level'!AC38="C","C","")</f>
        <v/>
      </c>
    </row>
    <row r="31" spans="1:11">
      <c r="A31" s="31" t="str">
        <f>'Fun Patches'!C23</f>
        <v>&lt;List Patch Here&gt;</v>
      </c>
      <c r="B31" s="50" t="str">
        <f>IF('Fun Patches'!AC23="A","C","")</f>
        <v/>
      </c>
      <c r="D31" s="295"/>
      <c r="E31" s="373" t="str">
        <f>'Journey Awards'!C17</f>
        <v>The Firefly Award</v>
      </c>
      <c r="F31" s="374"/>
      <c r="G31" s="50" t="str">
        <f>IF('Journey Awards'!AC17="A","A","")</f>
        <v/>
      </c>
      <c r="J31" s="297" t="str">
        <f>'Age-Level'!B39</f>
        <v>Safety Award</v>
      </c>
      <c r="K31" s="50" t="str">
        <f>IF('Age-Level'!AC43="C","C","")</f>
        <v/>
      </c>
    </row>
    <row r="32" spans="1:11">
      <c r="A32" s="31" t="str">
        <f>'Fun Patches'!C24</f>
        <v>&lt;List Patch Here&gt;</v>
      </c>
      <c r="B32" s="50" t="str">
        <f>IF('Fun Patches'!AC24="A","C","")</f>
        <v/>
      </c>
      <c r="D32" s="295"/>
      <c r="E32" s="373" t="str">
        <f>'Journey Awards'!C18</f>
        <v>The Clover Award</v>
      </c>
      <c r="F32" s="374"/>
      <c r="G32" s="50" t="str">
        <f>IF('Journey Awards'!AC18="A","A","")</f>
        <v/>
      </c>
    </row>
    <row r="33" spans="1:11">
      <c r="A33" s="31" t="str">
        <f>'Fun Patches'!C25</f>
        <v>&lt;List Patch Here&gt;</v>
      </c>
      <c r="B33" s="50" t="str">
        <f>IF('Fun Patches'!AC25="A","C","")</f>
        <v/>
      </c>
      <c r="D33" s="106" t="str">
        <f>'Journey Awards'!A22</f>
        <v>5 Flowers, 4 Stories, 3 Cheers for Animals!</v>
      </c>
      <c r="F33" s="59"/>
      <c r="G33" s="34" t="str">
        <f>IF('Journey Awards'!AC15="A","A","")</f>
        <v/>
      </c>
      <c r="J33" s="61" t="s">
        <v>110</v>
      </c>
    </row>
    <row r="34" spans="1:11">
      <c r="A34" s="31" t="str">
        <f>'Fun Patches'!C26</f>
        <v>&lt;List Patch Here&gt;</v>
      </c>
      <c r="B34" s="50" t="str">
        <f>IF('Fun Patches'!AC26="A","C","")</f>
        <v/>
      </c>
      <c r="D34" s="295"/>
      <c r="E34" s="373" t="str">
        <f>'Journey Awards'!C24</f>
        <v>Birdbath Award</v>
      </c>
      <c r="F34" s="374"/>
      <c r="G34" s="50" t="str">
        <f>IF('Journey Awards'!AC24="A","A","")</f>
        <v/>
      </c>
      <c r="J34" s="31" t="str">
        <f>'Fun Patches'!C35</f>
        <v>&lt;List Patch Here&gt;</v>
      </c>
      <c r="K34" s="50" t="str">
        <f>IF('Fun Patches'!AC35="A","C","")</f>
        <v/>
      </c>
    </row>
    <row r="35" spans="1:11">
      <c r="A35" s="31" t="str">
        <f>'Fun Patches'!C27</f>
        <v>&lt;List Patch Here&gt;</v>
      </c>
      <c r="B35" s="50" t="str">
        <f>IF('Fun Patches'!AC27="A","C","")</f>
        <v/>
      </c>
      <c r="D35" s="295"/>
      <c r="E35" s="373" t="str">
        <f>'Journey Awards'!C25</f>
        <v>Red Robin Award</v>
      </c>
      <c r="F35" s="374"/>
      <c r="G35" s="50" t="str">
        <f>IF('Journey Awards'!AC25="A","A","")</f>
        <v/>
      </c>
      <c r="J35" s="31" t="str">
        <f>'Fun Patches'!C36</f>
        <v>&lt;List Patch Here&gt;</v>
      </c>
      <c r="K35" s="50" t="str">
        <f>IF('Fun Patches'!AC36="A","C","")</f>
        <v/>
      </c>
    </row>
    <row r="36" spans="1:11">
      <c r="A36" s="296" t="str">
        <f>'Fun Patches'!C28</f>
        <v>&lt;List Patch Here&gt;</v>
      </c>
      <c r="B36" s="50" t="str">
        <f>IF('Fun Patches'!AC28="A","C","")</f>
        <v/>
      </c>
      <c r="D36" s="295"/>
      <c r="E36" s="373" t="str">
        <f>'Journey Awards'!C26</f>
        <v>Tula Award</v>
      </c>
      <c r="F36" s="374"/>
      <c r="G36" s="50" t="str">
        <f>IF('Journey Awards'!AC26="A","A","")</f>
        <v/>
      </c>
      <c r="J36" s="31" t="str">
        <f>'Fun Patches'!C37</f>
        <v>&lt;List Patch Here&gt;</v>
      </c>
      <c r="K36" s="50" t="str">
        <f>IF('Fun Patches'!AC37="A","C","")</f>
        <v/>
      </c>
    </row>
    <row r="37" spans="1:11">
      <c r="A37" s="298" t="str">
        <f>'Fun Patches'!C29</f>
        <v>&lt;List Patch Here&gt;</v>
      </c>
      <c r="B37" s="50" t="str">
        <f>IF('Fun Patches'!AC29="A","C","")</f>
        <v/>
      </c>
      <c r="J37" s="31" t="str">
        <f>'Fun Patches'!C38</f>
        <v>&lt;List Patch Here&gt;</v>
      </c>
      <c r="K37" s="50" t="str">
        <f>IF('Fun Patches'!AC38="A","C","")</f>
        <v/>
      </c>
    </row>
    <row r="38" spans="1:11" ht="12.75" customHeight="1">
      <c r="A38" s="282"/>
      <c r="B38" s="212"/>
      <c r="C38" s="146"/>
      <c r="D38" s="371" t="s">
        <v>110</v>
      </c>
      <c r="E38" s="307"/>
      <c r="F38" s="307"/>
      <c r="J38" s="31" t="str">
        <f>'Fun Patches'!C39</f>
        <v>&lt;List Patch Here&gt;</v>
      </c>
      <c r="K38" s="50" t="str">
        <f>IF('Fun Patches'!AC39="A","C","")</f>
        <v/>
      </c>
    </row>
    <row r="39" spans="1:11" ht="13.5" customHeight="1">
      <c r="A39" s="107"/>
      <c r="B39" s="146"/>
      <c r="C39" s="146"/>
      <c r="E39" s="378" t="str">
        <f>'Fun Patches'!C30</f>
        <v>&lt;List Patch Here&gt;</v>
      </c>
      <c r="F39" s="379"/>
      <c r="G39" s="50" t="str">
        <f>IF('Fun Patches'!AC30="A","C","")</f>
        <v/>
      </c>
      <c r="J39" s="31" t="str">
        <f>'Fun Patches'!C40</f>
        <v>&lt;List Patch Here&gt;</v>
      </c>
      <c r="K39" s="50" t="str">
        <f>IF('Fun Patches'!AC40="A","C","")</f>
        <v/>
      </c>
    </row>
    <row r="40" spans="1:11" ht="13.5" customHeight="1">
      <c r="A40" s="147" t="s">
        <v>125</v>
      </c>
      <c r="B40" s="145"/>
      <c r="C40" s="146"/>
      <c r="E40" s="378" t="str">
        <f>'Fun Patches'!C31</f>
        <v>&lt;List Patch Here&gt;</v>
      </c>
      <c r="F40" s="379"/>
      <c r="G40" s="50" t="str">
        <f>IF('Fun Patches'!AC31="A","C","")</f>
        <v/>
      </c>
      <c r="J40" s="31" t="str">
        <f>'Fun Patches'!C41</f>
        <v>&lt;List Patch Here&gt;</v>
      </c>
      <c r="K40" s="50" t="str">
        <f>IF('Fun Patches'!AC41="A","C","")</f>
        <v/>
      </c>
    </row>
    <row r="41" spans="1:11" ht="13.5" customHeight="1">
      <c r="A41" s="149" t="s">
        <v>126</v>
      </c>
      <c r="B41" s="143"/>
      <c r="C41" s="144"/>
      <c r="E41" s="378" t="str">
        <f>'Fun Patches'!C32</f>
        <v>&lt;List Patch Here&gt;</v>
      </c>
      <c r="F41" s="379"/>
      <c r="G41" s="50" t="str">
        <f>IF('Fun Patches'!AC32="A","C","")</f>
        <v/>
      </c>
      <c r="J41" s="31" t="str">
        <f>'Fun Patches'!C42</f>
        <v>&lt;List Patch Here&gt;</v>
      </c>
      <c r="K41" s="50" t="str">
        <f>IF('Fun Patches'!AC42="A","C","")</f>
        <v/>
      </c>
    </row>
    <row r="42" spans="1:11">
      <c r="A42" s="150" t="s">
        <v>128</v>
      </c>
      <c r="B42" s="144"/>
      <c r="C42" s="144"/>
      <c r="E42" s="378" t="str">
        <f>'Fun Patches'!C33</f>
        <v>&lt;List Patch Here&gt;</v>
      </c>
      <c r="F42" s="379"/>
      <c r="G42" s="50" t="str">
        <f>IF('Fun Patches'!AC33="A","C","")</f>
        <v/>
      </c>
      <c r="J42" s="31" t="str">
        <f>'Fun Patches'!C43</f>
        <v>&lt;List Patch Here&gt;</v>
      </c>
      <c r="K42" s="50" t="str">
        <f>IF('Fun Patches'!AC43="A","C","")</f>
        <v/>
      </c>
    </row>
    <row r="43" spans="1:11">
      <c r="A43" s="151" t="s">
        <v>127</v>
      </c>
      <c r="B43" s="144"/>
      <c r="C43" s="144"/>
      <c r="E43" s="378" t="str">
        <f>'Fun Patches'!C34</f>
        <v>&lt;List Patch Here&gt;</v>
      </c>
      <c r="F43" s="379"/>
      <c r="G43" s="50" t="str">
        <f>IF('Fun Patches'!AC34="A","C","")</f>
        <v/>
      </c>
      <c r="J43" s="31" t="str">
        <f>'Fun Patches'!C44</f>
        <v>&lt;List Patch Here&gt;</v>
      </c>
      <c r="K43" s="50" t="str">
        <f>IF('Fun Patches'!AC44="A","C","")</f>
        <v/>
      </c>
    </row>
    <row r="44" spans="1:11">
      <c r="A44" s="148"/>
    </row>
  </sheetData>
  <sheetProtection password="C45A" sheet="1" objects="1" scenarios="1" selectLockedCells="1" selectUnlockedCells="1"/>
  <mergeCells count="25">
    <mergeCell ref="E43:F43"/>
    <mergeCell ref="E36:F36"/>
    <mergeCell ref="D38:F38"/>
    <mergeCell ref="E39:F39"/>
    <mergeCell ref="E40:F40"/>
    <mergeCell ref="E41:F41"/>
    <mergeCell ref="E42:F42"/>
    <mergeCell ref="E28:F28"/>
    <mergeCell ref="E30:F30"/>
    <mergeCell ref="E31:F31"/>
    <mergeCell ref="E32:F32"/>
    <mergeCell ref="E34:F34"/>
    <mergeCell ref="E35:F35"/>
    <mergeCell ref="D19:E19"/>
    <mergeCell ref="D20:E20"/>
    <mergeCell ref="D21:E21"/>
    <mergeCell ref="D23:G24"/>
    <mergeCell ref="E26:F26"/>
    <mergeCell ref="E27:F27"/>
    <mergeCell ref="A1:B1"/>
    <mergeCell ref="D1:G1"/>
    <mergeCell ref="I1:K2"/>
    <mergeCell ref="I13:K14"/>
    <mergeCell ref="D16:G17"/>
    <mergeCell ref="D18:E18"/>
  </mergeCells>
  <pageMargins left="0.75" right="0.75" top="1" bottom="1" header="0.5" footer="0.5"/>
  <pageSetup scale="83" orientation="landscape" horizontalDpi="300" verticalDpi="300" r:id="rId1"/>
  <headerFooter alignWithMargins="0">
    <oddHeader>&amp;C&amp;"Arial,Bold"&amp;12DaisyTrax
&amp;10&amp;D</oddHeader>
  </headerFooter>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44"/>
  <sheetViews>
    <sheetView showGridLines="0" zoomScaleNormal="100" workbookViewId="0">
      <selection activeCell="A2" sqref="A2"/>
    </sheetView>
  </sheetViews>
  <sheetFormatPr defaultRowHeight="12.75"/>
  <cols>
    <col min="1" max="1" width="32.7109375" bestFit="1" customWidth="1"/>
    <col min="2" max="2" width="3.140625" customWidth="1"/>
    <col min="3" max="3" width="3.7109375" customWidth="1"/>
    <col min="4" max="4" width="4" bestFit="1" customWidth="1"/>
    <col min="5" max="5" width="8.85546875" bestFit="1" customWidth="1"/>
    <col min="6" max="6" width="29.42578125" bestFit="1" customWidth="1"/>
    <col min="7" max="7" width="3.140625" customWidth="1"/>
    <col min="8" max="8" width="3.7109375" customWidth="1"/>
    <col min="9" max="9" width="2.7109375" bestFit="1" customWidth="1"/>
    <col min="10" max="10" width="34.7109375" bestFit="1" customWidth="1"/>
    <col min="11" max="11" width="3.140625" customWidth="1"/>
  </cols>
  <sheetData>
    <row r="1" spans="1:11" ht="20.25">
      <c r="A1" s="375" t="str">
        <f ca="1">MID(CELL("filename",A1),FIND(IF(ISERROR(FIND("]",CELL("filename",A1))),"$","]"),CELL("filename",A1))+1,256)</f>
        <v>Daisy 27</v>
      </c>
      <c r="B1" s="375"/>
      <c r="D1" s="372" t="s">
        <v>44</v>
      </c>
      <c r="E1" s="372"/>
      <c r="F1" s="372"/>
      <c r="G1" s="372"/>
      <c r="I1" s="372" t="s">
        <v>65</v>
      </c>
      <c r="J1" s="372"/>
      <c r="K1" s="372"/>
    </row>
    <row r="2" spans="1:11">
      <c r="D2" s="61" t="s">
        <v>43</v>
      </c>
      <c r="I2" s="372"/>
      <c r="J2" s="372"/>
      <c r="K2" s="372"/>
    </row>
    <row r="3" spans="1:11">
      <c r="A3" s="61" t="s">
        <v>64</v>
      </c>
      <c r="E3" s="31" t="str">
        <f>Petals!B6</f>
        <v>Center</v>
      </c>
      <c r="F3" s="31" t="str">
        <f>Petals!C6</f>
        <v>Promise Center</v>
      </c>
      <c r="G3" s="50" t="str">
        <f>IF(Petals!AD6="A","A","")</f>
        <v/>
      </c>
      <c r="I3" s="215" t="str">
        <f>Bridging!B6</f>
        <v>Pass It On</v>
      </c>
      <c r="J3" s="215"/>
      <c r="K3" s="215"/>
    </row>
    <row r="4" spans="1:11">
      <c r="A4" s="66" t="s">
        <v>44</v>
      </c>
      <c r="B4" s="48" t="str">
        <f>IF(Petals!AD18="C","C",IF(Petals!AD18="P","P",""))</f>
        <v/>
      </c>
      <c r="D4" s="61" t="s">
        <v>44</v>
      </c>
      <c r="G4" s="34"/>
      <c r="I4" s="295">
        <v>1</v>
      </c>
      <c r="J4" s="297" t="str">
        <f>Bridging!C7</f>
        <v>Teach younger girls the GS Promise</v>
      </c>
      <c r="K4" s="50" t="str">
        <f>IF(Bridging!AD7="A","A","")</f>
        <v/>
      </c>
    </row>
    <row r="5" spans="1:11">
      <c r="A5" s="211" t="s">
        <v>151</v>
      </c>
      <c r="B5" s="213">
        <f>INT(COUNTIF(G18:G21,"A"))</f>
        <v>0</v>
      </c>
      <c r="E5" s="31" t="str">
        <f>Petals!B8</f>
        <v>Lupe</v>
      </c>
      <c r="F5" s="31" t="str">
        <f>Petals!C8</f>
        <v>Honest and fair</v>
      </c>
      <c r="G5" s="50" t="str">
        <f>IF(Petals!AD8="A","A","")</f>
        <v/>
      </c>
      <c r="I5" s="295">
        <v>2</v>
      </c>
      <c r="J5" s="297" t="str">
        <f>Bridging!C8</f>
        <v>Tell younger girls about the Flower</v>
      </c>
      <c r="K5" s="50" t="str">
        <f>IF(Bridging!AD8="A","A","")</f>
        <v/>
      </c>
    </row>
    <row r="6" spans="1:11">
      <c r="A6" s="67" t="s">
        <v>62</v>
      </c>
      <c r="B6" s="54"/>
      <c r="E6" s="31" t="str">
        <f>Petals!B9</f>
        <v>Sunny</v>
      </c>
      <c r="F6" s="31" t="str">
        <f>Petals!C9</f>
        <v>Friendly and helpful</v>
      </c>
      <c r="G6" s="50" t="str">
        <f>IF(Petals!AD9="A","A","")</f>
        <v/>
      </c>
      <c r="I6" s="295">
        <v>3</v>
      </c>
      <c r="J6" s="297" t="str">
        <f>Bridging!C9</f>
        <v>Play a game together!</v>
      </c>
      <c r="K6" s="50" t="str">
        <f>IF(Bridging!AD9="A","A","")</f>
        <v/>
      </c>
    </row>
    <row r="7" spans="1:11">
      <c r="A7" s="210" t="str">
        <f>'Journey Awards'!A6</f>
        <v>Welcome to the Daisy Flower Garden</v>
      </c>
      <c r="B7" s="48" t="str">
        <f>IF('Journey Awards'!AD11="C","C",IF('Journey Awards'!AD11="P","P",""))</f>
        <v/>
      </c>
      <c r="E7" s="31" t="str">
        <f>Petals!B10</f>
        <v>Zinni</v>
      </c>
      <c r="F7" s="31" t="str">
        <f>Petals!C10</f>
        <v>Considerate and caring</v>
      </c>
      <c r="G7" s="50" t="str">
        <f>IF(Petals!AD10="A","A","")</f>
        <v/>
      </c>
      <c r="I7" s="294" t="str">
        <f>Bridging!B11</f>
        <v>Look Ahead</v>
      </c>
      <c r="J7" s="59"/>
      <c r="K7" s="34"/>
    </row>
    <row r="8" spans="1:11">
      <c r="A8" s="210" t="str">
        <f>'Journey Awards'!A14</f>
        <v>Between Earth and Sky</v>
      </c>
      <c r="B8" s="48" t="str">
        <f>IF('Journey Awards'!AD19="C","C",IF('Journey Awards'!AD19="P","P",""))</f>
        <v/>
      </c>
      <c r="E8" s="31" t="str">
        <f>Petals!B11</f>
        <v>Tula</v>
      </c>
      <c r="F8" s="31" t="str">
        <f>Petals!C11</f>
        <v>Courageous and strong</v>
      </c>
      <c r="G8" s="50" t="str">
        <f>IF(Petals!AD11="A","A","")</f>
        <v/>
      </c>
      <c r="I8" s="295">
        <v>1</v>
      </c>
      <c r="J8" s="297" t="str">
        <f>Bridging!C12</f>
        <v>Say the Girl Scout Promise together.</v>
      </c>
      <c r="K8" s="50" t="str">
        <f>IF(Bridging!AD12="A","A","")</f>
        <v/>
      </c>
    </row>
    <row r="9" spans="1:11">
      <c r="A9" s="210" t="str">
        <f>'Journey Awards'!A22</f>
        <v>5 Flowers, 4 Stories, 3 Cheers for Animals!</v>
      </c>
      <c r="B9" s="48" t="str">
        <f>IF('Journey Awards'!AD27="C","C",IF('Journey Awards'!AD27="P","P",""))</f>
        <v/>
      </c>
      <c r="E9" s="31" t="str">
        <f>Petals!B12</f>
        <v>Mari</v>
      </c>
      <c r="F9" s="31" t="str">
        <f>Petals!C12</f>
        <v>Responsible for what I say and do</v>
      </c>
      <c r="G9" s="50" t="str">
        <f>IF(Petals!AD12="A","A","")</f>
        <v/>
      </c>
      <c r="I9" s="295">
        <v>2</v>
      </c>
      <c r="J9" s="297" t="str">
        <f>Bridging!C13</f>
        <v>Ask the Brownies to teach you</v>
      </c>
      <c r="K9" s="50" t="str">
        <f>IF(Bridging!AD13="A","A","")</f>
        <v/>
      </c>
    </row>
    <row r="10" spans="1:11">
      <c r="A10" s="94" t="s">
        <v>61</v>
      </c>
      <c r="B10" s="48" t="str">
        <f>IF(Bridging!AD18="C","C",IF(Bridging!AD18="P","P",""))</f>
        <v/>
      </c>
      <c r="E10" s="31" t="str">
        <f>Petals!B13</f>
        <v>Gloria</v>
      </c>
      <c r="F10" s="31" t="str">
        <f>Petals!C13</f>
        <v>Respect for myself &amp; others</v>
      </c>
      <c r="G10" s="50" t="str">
        <f>IF(Petals!AD13="A","A","")</f>
        <v/>
      </c>
      <c r="I10" s="295">
        <v>4</v>
      </c>
      <c r="J10" s="297" t="str">
        <f>Bridging!C14</f>
        <v>Ask the Brownies to show you</v>
      </c>
      <c r="K10" s="50" t="str">
        <f>IF(Bridging!AD14="A","A","")</f>
        <v/>
      </c>
    </row>
    <row r="11" spans="1:11">
      <c r="A11" s="294"/>
      <c r="B11" s="103"/>
      <c r="E11" s="31" t="str">
        <f>Petals!B14</f>
        <v>Gerri</v>
      </c>
      <c r="F11" s="31" t="str">
        <f>Petals!C14</f>
        <v>Respect authority</v>
      </c>
      <c r="G11" s="50" t="str">
        <f>IF(Petals!AD14="A","A","")</f>
        <v/>
      </c>
      <c r="I11" s="232" t="str">
        <f>Bridging!C16</f>
        <v>Plan a Ceremony</v>
      </c>
      <c r="J11" s="59"/>
      <c r="K11" s="50" t="str">
        <f>IF(Bridging!AD16="A","A","")</f>
        <v/>
      </c>
    </row>
    <row r="12" spans="1:11">
      <c r="A12" s="61" t="s">
        <v>108</v>
      </c>
      <c r="E12" s="31" t="str">
        <f>Petals!B15</f>
        <v>Clover</v>
      </c>
      <c r="F12" s="31" t="str">
        <f>Petals!C15</f>
        <v>Use resources wisely</v>
      </c>
      <c r="G12" s="50" t="str">
        <f>IF(Petals!AD15="A","A","")</f>
        <v/>
      </c>
    </row>
    <row r="13" spans="1:11">
      <c r="A13" s="31" t="str">
        <f>'Fun Patches'!C5</f>
        <v>&lt;List Patch Here&gt;</v>
      </c>
      <c r="B13" s="50" t="str">
        <f>IF('Fun Patches'!AD5="A","C","")</f>
        <v/>
      </c>
      <c r="E13" s="31" t="str">
        <f>Petals!B16</f>
        <v>Rosie</v>
      </c>
      <c r="F13" s="31" t="str">
        <f>Petals!C16</f>
        <v>Make the world a better place</v>
      </c>
      <c r="G13" s="50" t="str">
        <f>IF(Petals!AD16="A","A","")</f>
        <v/>
      </c>
      <c r="I13" s="372" t="s">
        <v>71</v>
      </c>
      <c r="J13" s="372"/>
      <c r="K13" s="372"/>
    </row>
    <row r="14" spans="1:11">
      <c r="A14" s="31" t="str">
        <f>'Fun Patches'!C6</f>
        <v>&lt;List Patch Here&gt;</v>
      </c>
      <c r="B14" s="50" t="str">
        <f>IF('Fun Patches'!AD6="A","C","")</f>
        <v/>
      </c>
      <c r="E14" s="31" t="str">
        <f>Petals!B17</f>
        <v>Vi</v>
      </c>
      <c r="F14" s="31" t="str">
        <f>Petals!C17</f>
        <v>Be a sister to every Girl Scout</v>
      </c>
      <c r="G14" s="50" t="str">
        <f>IF(Petals!AD17="A","A","")</f>
        <v/>
      </c>
      <c r="I14" s="372"/>
      <c r="J14" s="372"/>
      <c r="K14" s="372"/>
    </row>
    <row r="15" spans="1:11">
      <c r="A15" s="31" t="str">
        <f>'Fun Patches'!C7</f>
        <v>&lt;List Patch Here&gt;</v>
      </c>
      <c r="B15" s="50" t="str">
        <f>IF('Fun Patches'!AD7="A","C","")</f>
        <v/>
      </c>
      <c r="E15" s="73"/>
      <c r="F15" s="73"/>
      <c r="G15" s="212"/>
      <c r="I15" s="295"/>
      <c r="J15" s="297" t="str">
        <f>'Age-Level'!C6</f>
        <v>Cookie Rally (Year 1)</v>
      </c>
      <c r="K15" s="50" t="str">
        <f>IF('Age-Level'!AD6="A","C","")</f>
        <v/>
      </c>
    </row>
    <row r="16" spans="1:11">
      <c r="A16" s="31" t="str">
        <f>'Fun Patches'!C8</f>
        <v>&lt;List Patch Here&gt;</v>
      </c>
      <c r="B16" s="50" t="str">
        <f>IF('Fun Patches'!AD8="A","C","")</f>
        <v/>
      </c>
      <c r="D16" s="372" t="s">
        <v>151</v>
      </c>
      <c r="E16" s="307"/>
      <c r="F16" s="307"/>
      <c r="G16" s="307"/>
      <c r="I16" s="295"/>
      <c r="J16" s="297" t="str">
        <f>'Age-Level'!C7</f>
        <v>Cookie Sales (Year 1)</v>
      </c>
      <c r="K16" s="50" t="str">
        <f>IF('Age-Level'!AD7="A","C","")</f>
        <v/>
      </c>
    </row>
    <row r="17" spans="1:11">
      <c r="A17" s="31" t="str">
        <f>'Fun Patches'!C9</f>
        <v>&lt;List Patch Here&gt;</v>
      </c>
      <c r="B17" s="50" t="str">
        <f>IF('Fun Patches'!AD9="A","C","")</f>
        <v/>
      </c>
      <c r="D17" s="307"/>
      <c r="E17" s="307"/>
      <c r="F17" s="307"/>
      <c r="G17" s="307"/>
      <c r="I17" s="51"/>
      <c r="J17" s="297" t="str">
        <f>'Age-Level'!C8</f>
        <v>Cookie Pin (Year 1)</v>
      </c>
      <c r="K17" s="50" t="str">
        <f>IF('Age-Level'!AD8="A","C","")</f>
        <v/>
      </c>
    </row>
    <row r="18" spans="1:11">
      <c r="A18" s="31" t="str">
        <f>'Fun Patches'!C10</f>
        <v>&lt;List Patch Here&gt;</v>
      </c>
      <c r="B18" s="50" t="str">
        <f>IF('Fun Patches'!AD10="A","C","")</f>
        <v/>
      </c>
      <c r="D18" s="376" t="str">
        <f>Petals!B22</f>
        <v>Finance</v>
      </c>
      <c r="E18" s="377"/>
      <c r="F18" s="204" t="str">
        <f>Petals!B20</f>
        <v>Money Counts</v>
      </c>
      <c r="G18" s="50" t="str">
        <f>IF(Petals!AD23="C","A","")</f>
        <v/>
      </c>
      <c r="I18" s="51"/>
      <c r="J18" s="297" t="str">
        <f>'Age-Level'!C9</f>
        <v>Cookie Rally (Year 2)</v>
      </c>
      <c r="K18" s="50" t="str">
        <f>IF('Age-Level'!AD9="A","C","")</f>
        <v/>
      </c>
    </row>
    <row r="19" spans="1:11">
      <c r="A19" s="31" t="str">
        <f>'Fun Patches'!C11</f>
        <v>&lt;List Patch Here&gt;</v>
      </c>
      <c r="B19" s="50" t="str">
        <f>IF('Fun Patches'!AD11="A","C","")</f>
        <v/>
      </c>
      <c r="D19" s="376" t="str">
        <f>Petals!B27</f>
        <v>Finance</v>
      </c>
      <c r="E19" s="377"/>
      <c r="F19" s="204" t="str">
        <f>Petals!B25</f>
        <v>Making Choices</v>
      </c>
      <c r="G19" s="50" t="str">
        <f>IF(Petals!AD28="C","A","")</f>
        <v/>
      </c>
      <c r="I19" s="51"/>
      <c r="J19" s="297" t="str">
        <f>'Age-Level'!C10</f>
        <v>Cookie Sales (Year 2)</v>
      </c>
      <c r="K19" s="50" t="str">
        <f>IF('Age-Level'!AD10="A","C","")</f>
        <v/>
      </c>
    </row>
    <row r="20" spans="1:11">
      <c r="A20" s="31" t="str">
        <f>'Fun Patches'!C12</f>
        <v>&lt;List Patch Here&gt;</v>
      </c>
      <c r="B20" s="50" t="str">
        <f>IF('Fun Patches'!AD12="A","C","")</f>
        <v/>
      </c>
      <c r="D20" s="376" t="str">
        <f>Petals!B32</f>
        <v>Cookie</v>
      </c>
      <c r="E20" s="377"/>
      <c r="F20" s="204" t="str">
        <f>Petals!B30</f>
        <v>Count It Up</v>
      </c>
      <c r="G20" s="50" t="str">
        <f>IF(Petals!AD33="C","A","")</f>
        <v/>
      </c>
      <c r="I20" s="52"/>
      <c r="J20" s="297" t="str">
        <f>'Age-Level'!C11</f>
        <v>Cookie Pin (Year 2)</v>
      </c>
      <c r="K20" s="50" t="str">
        <f>IF('Age-Level'!AD11="A","C","")</f>
        <v/>
      </c>
    </row>
    <row r="21" spans="1:11">
      <c r="A21" s="31" t="str">
        <f>'Fun Patches'!C13</f>
        <v>&lt;List Patch Here&gt;</v>
      </c>
      <c r="B21" s="50" t="str">
        <f>IF('Fun Patches'!AD13="A","C","")</f>
        <v/>
      </c>
      <c r="D21" s="376" t="str">
        <f>Petals!B37</f>
        <v>Cookie</v>
      </c>
      <c r="E21" s="377"/>
      <c r="F21" s="204" t="str">
        <f>Petals!B35</f>
        <v>Talk It Up</v>
      </c>
      <c r="G21" s="50" t="str">
        <f>IF(Petals!AD38="C","A","")</f>
        <v/>
      </c>
      <c r="I21" s="53"/>
      <c r="J21" s="297" t="str">
        <f>'Age-Level'!C13</f>
        <v>Fall Sales (Year 1)</v>
      </c>
      <c r="K21" s="50" t="str">
        <f>IF('Age-Level'!AD13="A","C","")</f>
        <v/>
      </c>
    </row>
    <row r="22" spans="1:11">
      <c r="A22" s="31" t="str">
        <f>'Fun Patches'!C14</f>
        <v>&lt;List Patch Here&gt;</v>
      </c>
      <c r="B22" s="50" t="str">
        <f>IF('Fun Patches'!AD14="A","C","")</f>
        <v/>
      </c>
      <c r="I22" s="26"/>
      <c r="J22" s="297" t="str">
        <f>'Age-Level'!C14</f>
        <v>Fall Sales (Year 2)</v>
      </c>
      <c r="K22" s="50" t="str">
        <f>IF('Age-Level'!AD14="A","C","")</f>
        <v/>
      </c>
    </row>
    <row r="23" spans="1:11">
      <c r="A23" s="31" t="str">
        <f>'Fun Patches'!C15</f>
        <v>&lt;List Patch Here&gt;</v>
      </c>
      <c r="B23" s="50" t="str">
        <f>IF('Fun Patches'!AD15="A","C","")</f>
        <v/>
      </c>
      <c r="D23" s="372" t="s">
        <v>62</v>
      </c>
      <c r="E23" s="372"/>
      <c r="F23" s="372"/>
      <c r="G23" s="372"/>
      <c r="J23" s="297" t="str">
        <f>'Age-Level'!C16</f>
        <v>Thinking Day (Year 1)</v>
      </c>
      <c r="K23" s="50" t="str">
        <f>IF('Age-Level'!AD16="A","C","")</f>
        <v/>
      </c>
    </row>
    <row r="24" spans="1:11">
      <c r="A24" s="31" t="str">
        <f>'Fun Patches'!C16</f>
        <v>&lt;List Patch Here&gt;</v>
      </c>
      <c r="B24" s="50" t="str">
        <f>IF('Fun Patches'!AD16="A","C","")</f>
        <v/>
      </c>
      <c r="D24" s="372"/>
      <c r="E24" s="372"/>
      <c r="F24" s="372"/>
      <c r="G24" s="372"/>
      <c r="J24" s="297" t="str">
        <f>'Age-Level'!C17</f>
        <v>Thinking Day (Year 2)</v>
      </c>
      <c r="K24" s="50" t="str">
        <f>IF('Age-Level'!AD17="A","C","")</f>
        <v/>
      </c>
    </row>
    <row r="25" spans="1:11">
      <c r="A25" s="31" t="str">
        <f>'Fun Patches'!C17</f>
        <v>&lt;List Patch Here&gt;</v>
      </c>
      <c r="B25" s="50" t="str">
        <f>IF('Fun Patches'!AD17="A","C","")</f>
        <v/>
      </c>
      <c r="D25" s="294" t="str">
        <f>'Journey Awards'!A6</f>
        <v>Welcome to the Daisy Flower Garden</v>
      </c>
      <c r="F25" s="57"/>
      <c r="G25" s="291"/>
      <c r="J25" s="297" t="str">
        <f>'Age-Level'!C19</f>
        <v>Investiture</v>
      </c>
      <c r="K25" s="50" t="str">
        <f>IF('Age-Level'!AD19="A","C","")</f>
        <v/>
      </c>
    </row>
    <row r="26" spans="1:11">
      <c r="A26" s="31" t="str">
        <f>'Fun Patches'!C18</f>
        <v>&lt;List Patch Here&gt;</v>
      </c>
      <c r="B26" s="50" t="str">
        <f>IF('Fun Patches'!AD18="A","C","")</f>
        <v/>
      </c>
      <c r="D26" s="295"/>
      <c r="E26" s="373" t="s">
        <v>66</v>
      </c>
      <c r="F26" s="374"/>
      <c r="G26" s="50" t="str">
        <f>IF('Journey Awards'!AD8="A","A","")</f>
        <v/>
      </c>
      <c r="J26" s="297" t="str">
        <f>'Age-Level'!C20</f>
        <v>Rededication (1st year)</v>
      </c>
      <c r="K26" s="50" t="str">
        <f>IF('Age-Level'!AD20="A","C","")</f>
        <v/>
      </c>
    </row>
    <row r="27" spans="1:11">
      <c r="A27" s="31" t="str">
        <f>'Fun Patches'!C19</f>
        <v>&lt;List Patch Here&gt;</v>
      </c>
      <c r="B27" s="50" t="str">
        <f>IF('Fun Patches'!AD19="A","C","")</f>
        <v/>
      </c>
      <c r="D27" s="295"/>
      <c r="E27" s="373" t="s">
        <v>67</v>
      </c>
      <c r="F27" s="374"/>
      <c r="G27" s="50" t="str">
        <f>IF('Journey Awards'!AD9="A","A","")</f>
        <v/>
      </c>
      <c r="J27" s="297" t="str">
        <f>'Age-Level'!B21</f>
        <v>My Promise, My Faith (Year 1)</v>
      </c>
      <c r="K27" s="50" t="str">
        <f>IF('Age-Level'!AD27="C","C","")</f>
        <v/>
      </c>
    </row>
    <row r="28" spans="1:11">
      <c r="A28" s="31" t="str">
        <f>'Fun Patches'!C20</f>
        <v>&lt;List Patch Here&gt;</v>
      </c>
      <c r="B28" s="50" t="str">
        <f>IF('Fun Patches'!AD20="A","C","")</f>
        <v/>
      </c>
      <c r="D28" s="295"/>
      <c r="E28" s="373" t="s">
        <v>68</v>
      </c>
      <c r="F28" s="374"/>
      <c r="G28" s="50" t="str">
        <f>IF('Journey Awards'!AD10="A","A","")</f>
        <v/>
      </c>
      <c r="J28" s="297" t="str">
        <f>'Age-Level'!B28</f>
        <v>My Promise, My Faith (Year 2)</v>
      </c>
      <c r="K28" s="50" t="str">
        <f>IF('Age-Level'!AD34="C","C","")</f>
        <v/>
      </c>
    </row>
    <row r="29" spans="1:11">
      <c r="A29" s="31" t="str">
        <f>'Fun Patches'!C21</f>
        <v>&lt;List Patch Here&gt;</v>
      </c>
      <c r="B29" s="50" t="str">
        <f>IF('Fun Patches'!AD21="A","C","")</f>
        <v/>
      </c>
      <c r="D29" s="106" t="str">
        <f>'Journey Awards'!A14</f>
        <v>Between Earth and Sky</v>
      </c>
      <c r="F29" s="59"/>
      <c r="G29" s="34"/>
      <c r="J29" s="297" t="str">
        <f>'Age-Level'!C36</f>
        <v>Global Action Award</v>
      </c>
      <c r="K29" s="50" t="str">
        <f>IF('Age-Level'!AD36="A","C","")</f>
        <v/>
      </c>
    </row>
    <row r="30" spans="1:11">
      <c r="A30" s="31" t="str">
        <f>'Fun Patches'!C22</f>
        <v>&lt;List Patch Here&gt;</v>
      </c>
      <c r="B30" s="50" t="str">
        <f>IF('Fun Patches'!AD22="A","C","")</f>
        <v/>
      </c>
      <c r="D30" s="295"/>
      <c r="E30" s="373" t="str">
        <f>'Journey Awards'!C16</f>
        <v>The Blue Bucket Award</v>
      </c>
      <c r="F30" s="374"/>
      <c r="G30" s="50" t="str">
        <f>IF('Journey Awards'!AD16="A","A","")</f>
        <v/>
      </c>
      <c r="J30" s="297" t="str">
        <f>'Age-Level'!C38</f>
        <v>Journey Summit Pin</v>
      </c>
      <c r="K30" s="50" t="str">
        <f>IF('Age-Level'!AD38="C","C","")</f>
        <v/>
      </c>
    </row>
    <row r="31" spans="1:11">
      <c r="A31" s="31" t="str">
        <f>'Fun Patches'!C23</f>
        <v>&lt;List Patch Here&gt;</v>
      </c>
      <c r="B31" s="50" t="str">
        <f>IF('Fun Patches'!AD23="A","C","")</f>
        <v/>
      </c>
      <c r="D31" s="295"/>
      <c r="E31" s="373" t="str">
        <f>'Journey Awards'!C17</f>
        <v>The Firefly Award</v>
      </c>
      <c r="F31" s="374"/>
      <c r="G31" s="50" t="str">
        <f>IF('Journey Awards'!AD17="A","A","")</f>
        <v/>
      </c>
      <c r="J31" s="297" t="str">
        <f>'Age-Level'!B39</f>
        <v>Safety Award</v>
      </c>
      <c r="K31" s="50" t="str">
        <f>IF('Age-Level'!AD43="C","C","")</f>
        <v/>
      </c>
    </row>
    <row r="32" spans="1:11">
      <c r="A32" s="31" t="str">
        <f>'Fun Patches'!C24</f>
        <v>&lt;List Patch Here&gt;</v>
      </c>
      <c r="B32" s="50" t="str">
        <f>IF('Fun Patches'!AD24="A","C","")</f>
        <v/>
      </c>
      <c r="D32" s="295"/>
      <c r="E32" s="373" t="str">
        <f>'Journey Awards'!C18</f>
        <v>The Clover Award</v>
      </c>
      <c r="F32" s="374"/>
      <c r="G32" s="50" t="str">
        <f>IF('Journey Awards'!AD18="A","A","")</f>
        <v/>
      </c>
    </row>
    <row r="33" spans="1:11">
      <c r="A33" s="31" t="str">
        <f>'Fun Patches'!C25</f>
        <v>&lt;List Patch Here&gt;</v>
      </c>
      <c r="B33" s="50" t="str">
        <f>IF('Fun Patches'!AD25="A","C","")</f>
        <v/>
      </c>
      <c r="D33" s="106" t="str">
        <f>'Journey Awards'!A22</f>
        <v>5 Flowers, 4 Stories, 3 Cheers for Animals!</v>
      </c>
      <c r="F33" s="59"/>
      <c r="G33" s="34" t="str">
        <f>IF('Journey Awards'!AD15="A","A","")</f>
        <v/>
      </c>
      <c r="J33" s="61" t="s">
        <v>110</v>
      </c>
    </row>
    <row r="34" spans="1:11">
      <c r="A34" s="31" t="str">
        <f>'Fun Patches'!C26</f>
        <v>&lt;List Patch Here&gt;</v>
      </c>
      <c r="B34" s="50" t="str">
        <f>IF('Fun Patches'!AD26="A","C","")</f>
        <v/>
      </c>
      <c r="D34" s="295"/>
      <c r="E34" s="373" t="str">
        <f>'Journey Awards'!C24</f>
        <v>Birdbath Award</v>
      </c>
      <c r="F34" s="374"/>
      <c r="G34" s="50" t="str">
        <f>IF('Journey Awards'!AD24="A","A","")</f>
        <v/>
      </c>
      <c r="J34" s="31" t="str">
        <f>'Fun Patches'!C35</f>
        <v>&lt;List Patch Here&gt;</v>
      </c>
      <c r="K34" s="50" t="str">
        <f>IF('Fun Patches'!AD35="A","C","")</f>
        <v/>
      </c>
    </row>
    <row r="35" spans="1:11">
      <c r="A35" s="31" t="str">
        <f>'Fun Patches'!C27</f>
        <v>&lt;List Patch Here&gt;</v>
      </c>
      <c r="B35" s="50" t="str">
        <f>IF('Fun Patches'!AD27="A","C","")</f>
        <v/>
      </c>
      <c r="D35" s="295"/>
      <c r="E35" s="373" t="str">
        <f>'Journey Awards'!C25</f>
        <v>Red Robin Award</v>
      </c>
      <c r="F35" s="374"/>
      <c r="G35" s="50" t="str">
        <f>IF('Journey Awards'!AD25="A","A","")</f>
        <v/>
      </c>
      <c r="J35" s="31" t="str">
        <f>'Fun Patches'!C36</f>
        <v>&lt;List Patch Here&gt;</v>
      </c>
      <c r="K35" s="50" t="str">
        <f>IF('Fun Patches'!AD36="A","C","")</f>
        <v/>
      </c>
    </row>
    <row r="36" spans="1:11">
      <c r="A36" s="296" t="str">
        <f>'Fun Patches'!C28</f>
        <v>&lt;List Patch Here&gt;</v>
      </c>
      <c r="B36" s="50" t="str">
        <f>IF('Fun Patches'!AD28="A","C","")</f>
        <v/>
      </c>
      <c r="D36" s="295"/>
      <c r="E36" s="373" t="str">
        <f>'Journey Awards'!C26</f>
        <v>Tula Award</v>
      </c>
      <c r="F36" s="374"/>
      <c r="G36" s="50" t="str">
        <f>IF('Journey Awards'!AD26="A","A","")</f>
        <v/>
      </c>
      <c r="J36" s="31" t="str">
        <f>'Fun Patches'!C37</f>
        <v>&lt;List Patch Here&gt;</v>
      </c>
      <c r="K36" s="50" t="str">
        <f>IF('Fun Patches'!AD37="A","C","")</f>
        <v/>
      </c>
    </row>
    <row r="37" spans="1:11">
      <c r="A37" s="298" t="str">
        <f>'Fun Patches'!C29</f>
        <v>&lt;List Patch Here&gt;</v>
      </c>
      <c r="B37" s="50" t="str">
        <f>IF('Fun Patches'!AD29="A","C","")</f>
        <v/>
      </c>
      <c r="J37" s="31" t="str">
        <f>'Fun Patches'!C38</f>
        <v>&lt;List Patch Here&gt;</v>
      </c>
      <c r="K37" s="50" t="str">
        <f>IF('Fun Patches'!AD38="A","C","")</f>
        <v/>
      </c>
    </row>
    <row r="38" spans="1:11" ht="12.75" customHeight="1">
      <c r="A38" s="282"/>
      <c r="B38" s="212"/>
      <c r="C38" s="146"/>
      <c r="D38" s="371" t="s">
        <v>110</v>
      </c>
      <c r="E38" s="307"/>
      <c r="F38" s="307"/>
      <c r="J38" s="31" t="str">
        <f>'Fun Patches'!C39</f>
        <v>&lt;List Patch Here&gt;</v>
      </c>
      <c r="K38" s="50" t="str">
        <f>IF('Fun Patches'!AD39="A","C","")</f>
        <v/>
      </c>
    </row>
    <row r="39" spans="1:11" ht="13.5" customHeight="1">
      <c r="A39" s="107"/>
      <c r="B39" s="146"/>
      <c r="C39" s="146"/>
      <c r="E39" s="378" t="str">
        <f>'Fun Patches'!C30</f>
        <v>&lt;List Patch Here&gt;</v>
      </c>
      <c r="F39" s="379"/>
      <c r="G39" s="50" t="str">
        <f>IF('Fun Patches'!AD30="A","C","")</f>
        <v/>
      </c>
      <c r="J39" s="31" t="str">
        <f>'Fun Patches'!C40</f>
        <v>&lt;List Patch Here&gt;</v>
      </c>
      <c r="K39" s="50" t="str">
        <f>IF('Fun Patches'!AD40="A","C","")</f>
        <v/>
      </c>
    </row>
    <row r="40" spans="1:11" ht="13.5" customHeight="1">
      <c r="A40" s="147" t="s">
        <v>125</v>
      </c>
      <c r="B40" s="145"/>
      <c r="C40" s="146"/>
      <c r="E40" s="378" t="str">
        <f>'Fun Patches'!C31</f>
        <v>&lt;List Patch Here&gt;</v>
      </c>
      <c r="F40" s="379"/>
      <c r="G40" s="50" t="str">
        <f>IF('Fun Patches'!AD31="A","C","")</f>
        <v/>
      </c>
      <c r="J40" s="31" t="str">
        <f>'Fun Patches'!C41</f>
        <v>&lt;List Patch Here&gt;</v>
      </c>
      <c r="K40" s="50" t="str">
        <f>IF('Fun Patches'!AD41="A","C","")</f>
        <v/>
      </c>
    </row>
    <row r="41" spans="1:11" ht="13.5" customHeight="1">
      <c r="A41" s="149" t="s">
        <v>126</v>
      </c>
      <c r="B41" s="143"/>
      <c r="C41" s="144"/>
      <c r="E41" s="378" t="str">
        <f>'Fun Patches'!C32</f>
        <v>&lt;List Patch Here&gt;</v>
      </c>
      <c r="F41" s="379"/>
      <c r="G41" s="50" t="str">
        <f>IF('Fun Patches'!AD32="A","C","")</f>
        <v/>
      </c>
      <c r="J41" s="31" t="str">
        <f>'Fun Patches'!C42</f>
        <v>&lt;List Patch Here&gt;</v>
      </c>
      <c r="K41" s="50" t="str">
        <f>IF('Fun Patches'!AD42="A","C","")</f>
        <v/>
      </c>
    </row>
    <row r="42" spans="1:11">
      <c r="A42" s="150" t="s">
        <v>128</v>
      </c>
      <c r="B42" s="144"/>
      <c r="C42" s="144"/>
      <c r="E42" s="378" t="str">
        <f>'Fun Patches'!C33</f>
        <v>&lt;List Patch Here&gt;</v>
      </c>
      <c r="F42" s="379"/>
      <c r="G42" s="50" t="str">
        <f>IF('Fun Patches'!AD33="A","C","")</f>
        <v/>
      </c>
      <c r="J42" s="31" t="str">
        <f>'Fun Patches'!C43</f>
        <v>&lt;List Patch Here&gt;</v>
      </c>
      <c r="K42" s="50" t="str">
        <f>IF('Fun Patches'!AD43="A","C","")</f>
        <v/>
      </c>
    </row>
    <row r="43" spans="1:11">
      <c r="A43" s="151" t="s">
        <v>127</v>
      </c>
      <c r="B43" s="144"/>
      <c r="C43" s="144"/>
      <c r="E43" s="378" t="str">
        <f>'Fun Patches'!C34</f>
        <v>&lt;List Patch Here&gt;</v>
      </c>
      <c r="F43" s="379"/>
      <c r="G43" s="50" t="str">
        <f>IF('Fun Patches'!AD34="A","C","")</f>
        <v/>
      </c>
      <c r="J43" s="31" t="str">
        <f>'Fun Patches'!C44</f>
        <v>&lt;List Patch Here&gt;</v>
      </c>
      <c r="K43" s="50" t="str">
        <f>IF('Fun Patches'!AD44="A","C","")</f>
        <v/>
      </c>
    </row>
    <row r="44" spans="1:11">
      <c r="A44" s="148"/>
    </row>
  </sheetData>
  <sheetProtection password="C45A" sheet="1" objects="1" scenarios="1" selectLockedCells="1" selectUnlockedCells="1"/>
  <mergeCells count="25">
    <mergeCell ref="E43:F43"/>
    <mergeCell ref="E36:F36"/>
    <mergeCell ref="D38:F38"/>
    <mergeCell ref="E39:F39"/>
    <mergeCell ref="E40:F40"/>
    <mergeCell ref="E41:F41"/>
    <mergeCell ref="E42:F42"/>
    <mergeCell ref="E28:F28"/>
    <mergeCell ref="E30:F30"/>
    <mergeCell ref="E31:F31"/>
    <mergeCell ref="E32:F32"/>
    <mergeCell ref="E34:F34"/>
    <mergeCell ref="E35:F35"/>
    <mergeCell ref="D19:E19"/>
    <mergeCell ref="D20:E20"/>
    <mergeCell ref="D21:E21"/>
    <mergeCell ref="D23:G24"/>
    <mergeCell ref="E26:F26"/>
    <mergeCell ref="E27:F27"/>
    <mergeCell ref="A1:B1"/>
    <mergeCell ref="D1:G1"/>
    <mergeCell ref="I1:K2"/>
    <mergeCell ref="I13:K14"/>
    <mergeCell ref="D16:G17"/>
    <mergeCell ref="D18:E18"/>
  </mergeCells>
  <pageMargins left="0.75" right="0.75" top="1" bottom="1" header="0.5" footer="0.5"/>
  <pageSetup scale="83" orientation="landscape" horizontalDpi="300" verticalDpi="300" r:id="rId1"/>
  <headerFooter alignWithMargins="0">
    <oddHeader>&amp;C&amp;"Arial,Bold"&amp;12DaisyTrax
&amp;10&amp;D</oddHeader>
  </headerFooter>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44"/>
  <sheetViews>
    <sheetView showGridLines="0" zoomScaleNormal="100" workbookViewId="0">
      <selection activeCell="A2" sqref="A2"/>
    </sheetView>
  </sheetViews>
  <sheetFormatPr defaultRowHeight="12.75"/>
  <cols>
    <col min="1" max="1" width="32.7109375" bestFit="1" customWidth="1"/>
    <col min="2" max="2" width="3.140625" customWidth="1"/>
    <col min="3" max="3" width="3.7109375" customWidth="1"/>
    <col min="4" max="4" width="4" bestFit="1" customWidth="1"/>
    <col min="5" max="5" width="8.85546875" bestFit="1" customWidth="1"/>
    <col min="6" max="6" width="29.42578125" bestFit="1" customWidth="1"/>
    <col min="7" max="7" width="3.140625" customWidth="1"/>
    <col min="8" max="8" width="3.7109375" customWidth="1"/>
    <col min="9" max="9" width="2.7109375" bestFit="1" customWidth="1"/>
    <col min="10" max="10" width="34.7109375" bestFit="1" customWidth="1"/>
    <col min="11" max="11" width="3.140625" customWidth="1"/>
  </cols>
  <sheetData>
    <row r="1" spans="1:11" ht="20.25">
      <c r="A1" s="375" t="str">
        <f ca="1">MID(CELL("filename",A1),FIND(IF(ISERROR(FIND("]",CELL("filename",A1))),"$","]"),CELL("filename",A1))+1,256)</f>
        <v>Daisy 28</v>
      </c>
      <c r="B1" s="375"/>
      <c r="D1" s="372" t="s">
        <v>44</v>
      </c>
      <c r="E1" s="372"/>
      <c r="F1" s="372"/>
      <c r="G1" s="372"/>
      <c r="I1" s="372" t="s">
        <v>65</v>
      </c>
      <c r="J1" s="372"/>
      <c r="K1" s="372"/>
    </row>
    <row r="2" spans="1:11">
      <c r="D2" s="61" t="s">
        <v>43</v>
      </c>
      <c r="I2" s="372"/>
      <c r="J2" s="372"/>
      <c r="K2" s="372"/>
    </row>
    <row r="3" spans="1:11">
      <c r="A3" s="61" t="s">
        <v>64</v>
      </c>
      <c r="E3" s="31" t="str">
        <f>Petals!B6</f>
        <v>Center</v>
      </c>
      <c r="F3" s="31" t="str">
        <f>Petals!C6</f>
        <v>Promise Center</v>
      </c>
      <c r="G3" s="50" t="str">
        <f>IF(Petals!AE6="A","A","")</f>
        <v/>
      </c>
      <c r="I3" s="215" t="str">
        <f>Bridging!B6</f>
        <v>Pass It On</v>
      </c>
      <c r="J3" s="215"/>
      <c r="K3" s="215"/>
    </row>
    <row r="4" spans="1:11">
      <c r="A4" s="66" t="s">
        <v>44</v>
      </c>
      <c r="B4" s="48" t="str">
        <f>IF(Petals!AE18="C","C",IF(Petals!AE18="P","P",""))</f>
        <v/>
      </c>
      <c r="D4" s="61" t="s">
        <v>44</v>
      </c>
      <c r="G4" s="34"/>
      <c r="I4" s="295">
        <v>1</v>
      </c>
      <c r="J4" s="297" t="str">
        <f>Bridging!C7</f>
        <v>Teach younger girls the GS Promise</v>
      </c>
      <c r="K4" s="50" t="str">
        <f>IF(Bridging!AE7="A","A","")</f>
        <v/>
      </c>
    </row>
    <row r="5" spans="1:11">
      <c r="A5" s="211" t="s">
        <v>151</v>
      </c>
      <c r="B5" s="213">
        <f>INT(COUNTIF(G18:G21,"A"))</f>
        <v>0</v>
      </c>
      <c r="E5" s="31" t="str">
        <f>Petals!B8</f>
        <v>Lupe</v>
      </c>
      <c r="F5" s="31" t="str">
        <f>Petals!C8</f>
        <v>Honest and fair</v>
      </c>
      <c r="G5" s="50" t="str">
        <f>IF(Petals!AE8="A","A","")</f>
        <v/>
      </c>
      <c r="I5" s="295">
        <v>2</v>
      </c>
      <c r="J5" s="297" t="str">
        <f>Bridging!C8</f>
        <v>Tell younger girls about the Flower</v>
      </c>
      <c r="K5" s="50" t="str">
        <f>IF(Bridging!AE8="A","A","")</f>
        <v/>
      </c>
    </row>
    <row r="6" spans="1:11">
      <c r="A6" s="67" t="s">
        <v>62</v>
      </c>
      <c r="B6" s="54"/>
      <c r="E6" s="31" t="str">
        <f>Petals!B9</f>
        <v>Sunny</v>
      </c>
      <c r="F6" s="31" t="str">
        <f>Petals!C9</f>
        <v>Friendly and helpful</v>
      </c>
      <c r="G6" s="50" t="str">
        <f>IF(Petals!AE9="A","A","")</f>
        <v/>
      </c>
      <c r="I6" s="295">
        <v>3</v>
      </c>
      <c r="J6" s="297" t="str">
        <f>Bridging!C9</f>
        <v>Play a game together!</v>
      </c>
      <c r="K6" s="50" t="str">
        <f>IF(Bridging!AE9="A","A","")</f>
        <v/>
      </c>
    </row>
    <row r="7" spans="1:11">
      <c r="A7" s="210" t="str">
        <f>'Journey Awards'!A6</f>
        <v>Welcome to the Daisy Flower Garden</v>
      </c>
      <c r="B7" s="48" t="str">
        <f>IF('Journey Awards'!AE11="C","C",IF('Journey Awards'!AE11="P","P",""))</f>
        <v/>
      </c>
      <c r="E7" s="31" t="str">
        <f>Petals!B10</f>
        <v>Zinni</v>
      </c>
      <c r="F7" s="31" t="str">
        <f>Petals!C10</f>
        <v>Considerate and caring</v>
      </c>
      <c r="G7" s="50" t="str">
        <f>IF(Petals!AE10="A","A","")</f>
        <v/>
      </c>
      <c r="I7" s="294" t="str">
        <f>Bridging!B11</f>
        <v>Look Ahead</v>
      </c>
      <c r="J7" s="59"/>
      <c r="K7" s="34"/>
    </row>
    <row r="8" spans="1:11">
      <c r="A8" s="210" t="str">
        <f>'Journey Awards'!A14</f>
        <v>Between Earth and Sky</v>
      </c>
      <c r="B8" s="48" t="str">
        <f>IF('Journey Awards'!AE19="C","C",IF('Journey Awards'!AE19="P","P",""))</f>
        <v/>
      </c>
      <c r="E8" s="31" t="str">
        <f>Petals!B11</f>
        <v>Tula</v>
      </c>
      <c r="F8" s="31" t="str">
        <f>Petals!C11</f>
        <v>Courageous and strong</v>
      </c>
      <c r="G8" s="50" t="str">
        <f>IF(Petals!AE11="A","A","")</f>
        <v/>
      </c>
      <c r="I8" s="295">
        <v>1</v>
      </c>
      <c r="J8" s="297" t="str">
        <f>Bridging!C12</f>
        <v>Say the Girl Scout Promise together.</v>
      </c>
      <c r="K8" s="50" t="str">
        <f>IF(Bridging!AE12="A","A","")</f>
        <v/>
      </c>
    </row>
    <row r="9" spans="1:11">
      <c r="A9" s="210" t="str">
        <f>'Journey Awards'!A22</f>
        <v>5 Flowers, 4 Stories, 3 Cheers for Animals!</v>
      </c>
      <c r="B9" s="48" t="str">
        <f>IF('Journey Awards'!AE27="C","C",IF('Journey Awards'!AE27="P","P",""))</f>
        <v/>
      </c>
      <c r="E9" s="31" t="str">
        <f>Petals!B12</f>
        <v>Mari</v>
      </c>
      <c r="F9" s="31" t="str">
        <f>Petals!C12</f>
        <v>Responsible for what I say and do</v>
      </c>
      <c r="G9" s="50" t="str">
        <f>IF(Petals!AE12="A","A","")</f>
        <v/>
      </c>
      <c r="I9" s="295">
        <v>2</v>
      </c>
      <c r="J9" s="297" t="str">
        <f>Bridging!C13</f>
        <v>Ask the Brownies to teach you</v>
      </c>
      <c r="K9" s="50" t="str">
        <f>IF(Bridging!AE13="A","A","")</f>
        <v/>
      </c>
    </row>
    <row r="10" spans="1:11">
      <c r="A10" s="94" t="s">
        <v>61</v>
      </c>
      <c r="B10" s="48" t="str">
        <f>IF(Bridging!AE18="C","C",IF(Bridging!AE18="P","P",""))</f>
        <v/>
      </c>
      <c r="E10" s="31" t="str">
        <f>Petals!B13</f>
        <v>Gloria</v>
      </c>
      <c r="F10" s="31" t="str">
        <f>Petals!C13</f>
        <v>Respect for myself &amp; others</v>
      </c>
      <c r="G10" s="50" t="str">
        <f>IF(Petals!AE13="A","A","")</f>
        <v/>
      </c>
      <c r="I10" s="295">
        <v>4</v>
      </c>
      <c r="J10" s="297" t="str">
        <f>Bridging!C14</f>
        <v>Ask the Brownies to show you</v>
      </c>
      <c r="K10" s="50" t="str">
        <f>IF(Bridging!AE14="A","A","")</f>
        <v/>
      </c>
    </row>
    <row r="11" spans="1:11">
      <c r="A11" s="294"/>
      <c r="B11" s="103"/>
      <c r="E11" s="31" t="str">
        <f>Petals!B14</f>
        <v>Gerri</v>
      </c>
      <c r="F11" s="31" t="str">
        <f>Petals!C14</f>
        <v>Respect authority</v>
      </c>
      <c r="G11" s="50" t="str">
        <f>IF(Petals!AE14="A","A","")</f>
        <v/>
      </c>
      <c r="I11" s="232" t="str">
        <f>Bridging!C16</f>
        <v>Plan a Ceremony</v>
      </c>
      <c r="J11" s="59"/>
      <c r="K11" s="50" t="str">
        <f>IF(Bridging!AE16="A","A","")</f>
        <v/>
      </c>
    </row>
    <row r="12" spans="1:11">
      <c r="A12" s="61" t="s">
        <v>108</v>
      </c>
      <c r="E12" s="31" t="str">
        <f>Petals!B15</f>
        <v>Clover</v>
      </c>
      <c r="F12" s="31" t="str">
        <f>Petals!C15</f>
        <v>Use resources wisely</v>
      </c>
      <c r="G12" s="50" t="str">
        <f>IF(Petals!AE15="A","A","")</f>
        <v/>
      </c>
    </row>
    <row r="13" spans="1:11">
      <c r="A13" s="31" t="str">
        <f>'Fun Patches'!C5</f>
        <v>&lt;List Patch Here&gt;</v>
      </c>
      <c r="B13" s="50" t="str">
        <f>IF('Fun Patches'!AE5="A","C","")</f>
        <v/>
      </c>
      <c r="E13" s="31" t="str">
        <f>Petals!B16</f>
        <v>Rosie</v>
      </c>
      <c r="F13" s="31" t="str">
        <f>Petals!C16</f>
        <v>Make the world a better place</v>
      </c>
      <c r="G13" s="50" t="str">
        <f>IF(Petals!AE16="A","A","")</f>
        <v/>
      </c>
      <c r="I13" s="372" t="s">
        <v>71</v>
      </c>
      <c r="J13" s="372"/>
      <c r="K13" s="372"/>
    </row>
    <row r="14" spans="1:11">
      <c r="A14" s="31" t="str">
        <f>'Fun Patches'!C6</f>
        <v>&lt;List Patch Here&gt;</v>
      </c>
      <c r="B14" s="50" t="str">
        <f>IF('Fun Patches'!AE6="A","C","")</f>
        <v/>
      </c>
      <c r="E14" s="31" t="str">
        <f>Petals!B17</f>
        <v>Vi</v>
      </c>
      <c r="F14" s="31" t="str">
        <f>Petals!C17</f>
        <v>Be a sister to every Girl Scout</v>
      </c>
      <c r="G14" s="50" t="str">
        <f>IF(Petals!AE17="A","A","")</f>
        <v/>
      </c>
      <c r="I14" s="372"/>
      <c r="J14" s="372"/>
      <c r="K14" s="372"/>
    </row>
    <row r="15" spans="1:11">
      <c r="A15" s="31" t="str">
        <f>'Fun Patches'!C7</f>
        <v>&lt;List Patch Here&gt;</v>
      </c>
      <c r="B15" s="50" t="str">
        <f>IF('Fun Patches'!AE7="A","C","")</f>
        <v/>
      </c>
      <c r="E15" s="73"/>
      <c r="F15" s="73"/>
      <c r="G15" s="212"/>
      <c r="I15" s="295"/>
      <c r="J15" s="297" t="str">
        <f>'Age-Level'!C6</f>
        <v>Cookie Rally (Year 1)</v>
      </c>
      <c r="K15" s="50" t="str">
        <f>IF('Age-Level'!AE6="A","C","")</f>
        <v/>
      </c>
    </row>
    <row r="16" spans="1:11">
      <c r="A16" s="31" t="str">
        <f>'Fun Patches'!C8</f>
        <v>&lt;List Patch Here&gt;</v>
      </c>
      <c r="B16" s="50" t="str">
        <f>IF('Fun Patches'!AE8="A","C","")</f>
        <v/>
      </c>
      <c r="D16" s="372" t="s">
        <v>151</v>
      </c>
      <c r="E16" s="307"/>
      <c r="F16" s="307"/>
      <c r="G16" s="307"/>
      <c r="I16" s="295"/>
      <c r="J16" s="297" t="str">
        <f>'Age-Level'!C7</f>
        <v>Cookie Sales (Year 1)</v>
      </c>
      <c r="K16" s="50" t="str">
        <f>IF('Age-Level'!AE7="A","C","")</f>
        <v/>
      </c>
    </row>
    <row r="17" spans="1:11">
      <c r="A17" s="31" t="str">
        <f>'Fun Patches'!C9</f>
        <v>&lt;List Patch Here&gt;</v>
      </c>
      <c r="B17" s="50" t="str">
        <f>IF('Fun Patches'!AE9="A","C","")</f>
        <v/>
      </c>
      <c r="D17" s="307"/>
      <c r="E17" s="307"/>
      <c r="F17" s="307"/>
      <c r="G17" s="307"/>
      <c r="I17" s="51"/>
      <c r="J17" s="297" t="str">
        <f>'Age-Level'!C8</f>
        <v>Cookie Pin (Year 1)</v>
      </c>
      <c r="K17" s="50" t="str">
        <f>IF('Age-Level'!AE8="A","C","")</f>
        <v/>
      </c>
    </row>
    <row r="18" spans="1:11">
      <c r="A18" s="31" t="str">
        <f>'Fun Patches'!C10</f>
        <v>&lt;List Patch Here&gt;</v>
      </c>
      <c r="B18" s="50" t="str">
        <f>IF('Fun Patches'!AE10="A","C","")</f>
        <v/>
      </c>
      <c r="D18" s="376" t="str">
        <f>Petals!B22</f>
        <v>Finance</v>
      </c>
      <c r="E18" s="377"/>
      <c r="F18" s="204" t="str">
        <f>Petals!B20</f>
        <v>Money Counts</v>
      </c>
      <c r="G18" s="50" t="str">
        <f>IF(Petals!AE23="C","A","")</f>
        <v/>
      </c>
      <c r="I18" s="51"/>
      <c r="J18" s="297" t="str">
        <f>'Age-Level'!C9</f>
        <v>Cookie Rally (Year 2)</v>
      </c>
      <c r="K18" s="50" t="str">
        <f>IF('Age-Level'!AE9="A","C","")</f>
        <v/>
      </c>
    </row>
    <row r="19" spans="1:11">
      <c r="A19" s="31" t="str">
        <f>'Fun Patches'!C11</f>
        <v>&lt;List Patch Here&gt;</v>
      </c>
      <c r="B19" s="50" t="str">
        <f>IF('Fun Patches'!AE11="A","C","")</f>
        <v/>
      </c>
      <c r="D19" s="376" t="str">
        <f>Petals!B27</f>
        <v>Finance</v>
      </c>
      <c r="E19" s="377"/>
      <c r="F19" s="204" t="str">
        <f>Petals!B25</f>
        <v>Making Choices</v>
      </c>
      <c r="G19" s="50" t="str">
        <f>IF(Petals!AE28="C","A","")</f>
        <v/>
      </c>
      <c r="I19" s="51"/>
      <c r="J19" s="297" t="str">
        <f>'Age-Level'!C10</f>
        <v>Cookie Sales (Year 2)</v>
      </c>
      <c r="K19" s="50" t="str">
        <f>IF('Age-Level'!AE10="A","C","")</f>
        <v/>
      </c>
    </row>
    <row r="20" spans="1:11">
      <c r="A20" s="31" t="str">
        <f>'Fun Patches'!C12</f>
        <v>&lt;List Patch Here&gt;</v>
      </c>
      <c r="B20" s="50" t="str">
        <f>IF('Fun Patches'!AE12="A","C","")</f>
        <v/>
      </c>
      <c r="D20" s="376" t="str">
        <f>Petals!B32</f>
        <v>Cookie</v>
      </c>
      <c r="E20" s="377"/>
      <c r="F20" s="204" t="str">
        <f>Petals!B30</f>
        <v>Count It Up</v>
      </c>
      <c r="G20" s="50" t="str">
        <f>IF(Petals!AE33="C","A","")</f>
        <v/>
      </c>
      <c r="I20" s="52"/>
      <c r="J20" s="297" t="str">
        <f>'Age-Level'!C11</f>
        <v>Cookie Pin (Year 2)</v>
      </c>
      <c r="K20" s="50" t="str">
        <f>IF('Age-Level'!AE11="A","C","")</f>
        <v/>
      </c>
    </row>
    <row r="21" spans="1:11">
      <c r="A21" s="31" t="str">
        <f>'Fun Patches'!C13</f>
        <v>&lt;List Patch Here&gt;</v>
      </c>
      <c r="B21" s="50" t="str">
        <f>IF('Fun Patches'!AE13="A","C","")</f>
        <v/>
      </c>
      <c r="D21" s="376" t="str">
        <f>Petals!B37</f>
        <v>Cookie</v>
      </c>
      <c r="E21" s="377"/>
      <c r="F21" s="204" t="str">
        <f>Petals!B35</f>
        <v>Talk It Up</v>
      </c>
      <c r="G21" s="50" t="str">
        <f>IF(Petals!AE38="C","A","")</f>
        <v/>
      </c>
      <c r="I21" s="53"/>
      <c r="J21" s="297" t="str">
        <f>'Age-Level'!C13</f>
        <v>Fall Sales (Year 1)</v>
      </c>
      <c r="K21" s="50" t="str">
        <f>IF('Age-Level'!AE13="A","C","")</f>
        <v/>
      </c>
    </row>
    <row r="22" spans="1:11">
      <c r="A22" s="31" t="str">
        <f>'Fun Patches'!C14</f>
        <v>&lt;List Patch Here&gt;</v>
      </c>
      <c r="B22" s="50" t="str">
        <f>IF('Fun Patches'!AE14="A","C","")</f>
        <v/>
      </c>
      <c r="I22" s="26"/>
      <c r="J22" s="297" t="str">
        <f>'Age-Level'!C14</f>
        <v>Fall Sales (Year 2)</v>
      </c>
      <c r="K22" s="50" t="str">
        <f>IF('Age-Level'!AE14="A","C","")</f>
        <v/>
      </c>
    </row>
    <row r="23" spans="1:11">
      <c r="A23" s="31" t="str">
        <f>'Fun Patches'!C15</f>
        <v>&lt;List Patch Here&gt;</v>
      </c>
      <c r="B23" s="50" t="str">
        <f>IF('Fun Patches'!AE15="A","C","")</f>
        <v/>
      </c>
      <c r="D23" s="372" t="s">
        <v>62</v>
      </c>
      <c r="E23" s="372"/>
      <c r="F23" s="372"/>
      <c r="G23" s="372"/>
      <c r="J23" s="297" t="str">
        <f>'Age-Level'!C16</f>
        <v>Thinking Day (Year 1)</v>
      </c>
      <c r="K23" s="50" t="str">
        <f>IF('Age-Level'!AE16="A","C","")</f>
        <v/>
      </c>
    </row>
    <row r="24" spans="1:11">
      <c r="A24" s="31" t="str">
        <f>'Fun Patches'!C16</f>
        <v>&lt;List Patch Here&gt;</v>
      </c>
      <c r="B24" s="50" t="str">
        <f>IF('Fun Patches'!AE16="A","C","")</f>
        <v/>
      </c>
      <c r="D24" s="372"/>
      <c r="E24" s="372"/>
      <c r="F24" s="372"/>
      <c r="G24" s="372"/>
      <c r="J24" s="297" t="str">
        <f>'Age-Level'!C17</f>
        <v>Thinking Day (Year 2)</v>
      </c>
      <c r="K24" s="50" t="str">
        <f>IF('Age-Level'!AE17="A","C","")</f>
        <v/>
      </c>
    </row>
    <row r="25" spans="1:11">
      <c r="A25" s="31" t="str">
        <f>'Fun Patches'!C17</f>
        <v>&lt;List Patch Here&gt;</v>
      </c>
      <c r="B25" s="50" t="str">
        <f>IF('Fun Patches'!AE17="A","C","")</f>
        <v/>
      </c>
      <c r="D25" s="294" t="str">
        <f>'Journey Awards'!A6</f>
        <v>Welcome to the Daisy Flower Garden</v>
      </c>
      <c r="F25" s="57"/>
      <c r="G25" s="291"/>
      <c r="J25" s="297" t="str">
        <f>'Age-Level'!C19</f>
        <v>Investiture</v>
      </c>
      <c r="K25" s="50" t="str">
        <f>IF('Age-Level'!AE19="A","C","")</f>
        <v/>
      </c>
    </row>
    <row r="26" spans="1:11">
      <c r="A26" s="31" t="str">
        <f>'Fun Patches'!C18</f>
        <v>&lt;List Patch Here&gt;</v>
      </c>
      <c r="B26" s="50" t="str">
        <f>IF('Fun Patches'!AE18="A","C","")</f>
        <v/>
      </c>
      <c r="D26" s="295"/>
      <c r="E26" s="373" t="s">
        <v>66</v>
      </c>
      <c r="F26" s="374"/>
      <c r="G26" s="50" t="str">
        <f>IF('Journey Awards'!AE8="A","A","")</f>
        <v/>
      </c>
      <c r="J26" s="297" t="str">
        <f>'Age-Level'!C20</f>
        <v>Rededication (1st year)</v>
      </c>
      <c r="K26" s="50" t="str">
        <f>IF('Age-Level'!AE20="A","C","")</f>
        <v/>
      </c>
    </row>
    <row r="27" spans="1:11">
      <c r="A27" s="31" t="str">
        <f>'Fun Patches'!C19</f>
        <v>&lt;List Patch Here&gt;</v>
      </c>
      <c r="B27" s="50" t="str">
        <f>IF('Fun Patches'!AE19="A","C","")</f>
        <v/>
      </c>
      <c r="D27" s="295"/>
      <c r="E27" s="373" t="s">
        <v>67</v>
      </c>
      <c r="F27" s="374"/>
      <c r="G27" s="50" t="str">
        <f>IF('Journey Awards'!AE9="A","A","")</f>
        <v/>
      </c>
      <c r="J27" s="297" t="str">
        <f>'Age-Level'!B21</f>
        <v>My Promise, My Faith (Year 1)</v>
      </c>
      <c r="K27" s="50" t="str">
        <f>IF('Age-Level'!AE27="C","C","")</f>
        <v/>
      </c>
    </row>
    <row r="28" spans="1:11">
      <c r="A28" s="31" t="str">
        <f>'Fun Patches'!C20</f>
        <v>&lt;List Patch Here&gt;</v>
      </c>
      <c r="B28" s="50" t="str">
        <f>IF('Fun Patches'!AE20="A","C","")</f>
        <v/>
      </c>
      <c r="D28" s="295"/>
      <c r="E28" s="373" t="s">
        <v>68</v>
      </c>
      <c r="F28" s="374"/>
      <c r="G28" s="50" t="str">
        <f>IF('Journey Awards'!AE10="A","A","")</f>
        <v/>
      </c>
      <c r="J28" s="297" t="str">
        <f>'Age-Level'!B28</f>
        <v>My Promise, My Faith (Year 2)</v>
      </c>
      <c r="K28" s="50" t="str">
        <f>IF('Age-Level'!AE34="C","C","")</f>
        <v/>
      </c>
    </row>
    <row r="29" spans="1:11">
      <c r="A29" s="31" t="str">
        <f>'Fun Patches'!C21</f>
        <v>&lt;List Patch Here&gt;</v>
      </c>
      <c r="B29" s="50" t="str">
        <f>IF('Fun Patches'!AE21="A","C","")</f>
        <v/>
      </c>
      <c r="D29" s="106" t="str">
        <f>'Journey Awards'!A14</f>
        <v>Between Earth and Sky</v>
      </c>
      <c r="F29" s="59"/>
      <c r="G29" s="34"/>
      <c r="J29" s="297" t="str">
        <f>'Age-Level'!C36</f>
        <v>Global Action Award</v>
      </c>
      <c r="K29" s="50" t="str">
        <f>IF('Age-Level'!AE36="A","C","")</f>
        <v/>
      </c>
    </row>
    <row r="30" spans="1:11">
      <c r="A30" s="31" t="str">
        <f>'Fun Patches'!C22</f>
        <v>&lt;List Patch Here&gt;</v>
      </c>
      <c r="B30" s="50" t="str">
        <f>IF('Fun Patches'!AE22="A","C","")</f>
        <v/>
      </c>
      <c r="D30" s="295"/>
      <c r="E30" s="373" t="str">
        <f>'Journey Awards'!C16</f>
        <v>The Blue Bucket Award</v>
      </c>
      <c r="F30" s="374"/>
      <c r="G30" s="50" t="str">
        <f>IF('Journey Awards'!AE16="A","A","")</f>
        <v/>
      </c>
      <c r="J30" s="297" t="str">
        <f>'Age-Level'!C38</f>
        <v>Journey Summit Pin</v>
      </c>
      <c r="K30" s="50" t="str">
        <f>IF('Age-Level'!AE38="C","C","")</f>
        <v/>
      </c>
    </row>
    <row r="31" spans="1:11">
      <c r="A31" s="31" t="str">
        <f>'Fun Patches'!C23</f>
        <v>&lt;List Patch Here&gt;</v>
      </c>
      <c r="B31" s="50" t="str">
        <f>IF('Fun Patches'!AE23="A","C","")</f>
        <v/>
      </c>
      <c r="D31" s="295"/>
      <c r="E31" s="373" t="str">
        <f>'Journey Awards'!C17</f>
        <v>The Firefly Award</v>
      </c>
      <c r="F31" s="374"/>
      <c r="G31" s="50" t="str">
        <f>IF('Journey Awards'!AE17="A","A","")</f>
        <v/>
      </c>
      <c r="J31" s="297" t="str">
        <f>'Age-Level'!B39</f>
        <v>Safety Award</v>
      </c>
      <c r="K31" s="50" t="str">
        <f>IF('Age-Level'!AE43="C","C","")</f>
        <v/>
      </c>
    </row>
    <row r="32" spans="1:11">
      <c r="A32" s="31" t="str">
        <f>'Fun Patches'!C24</f>
        <v>&lt;List Patch Here&gt;</v>
      </c>
      <c r="B32" s="50" t="str">
        <f>IF('Fun Patches'!AE24="A","C","")</f>
        <v/>
      </c>
      <c r="D32" s="295"/>
      <c r="E32" s="373" t="str">
        <f>'Journey Awards'!C18</f>
        <v>The Clover Award</v>
      </c>
      <c r="F32" s="374"/>
      <c r="G32" s="50" t="str">
        <f>IF('Journey Awards'!AE18="A","A","")</f>
        <v/>
      </c>
    </row>
    <row r="33" spans="1:11">
      <c r="A33" s="31" t="str">
        <f>'Fun Patches'!C25</f>
        <v>&lt;List Patch Here&gt;</v>
      </c>
      <c r="B33" s="50" t="str">
        <f>IF('Fun Patches'!AE25="A","C","")</f>
        <v/>
      </c>
      <c r="D33" s="106" t="str">
        <f>'Journey Awards'!A22</f>
        <v>5 Flowers, 4 Stories, 3 Cheers for Animals!</v>
      </c>
      <c r="F33" s="59"/>
      <c r="G33" s="34" t="str">
        <f>IF('Journey Awards'!AE15="A","A","")</f>
        <v/>
      </c>
      <c r="J33" s="61" t="s">
        <v>110</v>
      </c>
    </row>
    <row r="34" spans="1:11">
      <c r="A34" s="31" t="str">
        <f>'Fun Patches'!C26</f>
        <v>&lt;List Patch Here&gt;</v>
      </c>
      <c r="B34" s="50" t="str">
        <f>IF('Fun Patches'!AE26="A","C","")</f>
        <v/>
      </c>
      <c r="D34" s="295"/>
      <c r="E34" s="373" t="str">
        <f>'Journey Awards'!C24</f>
        <v>Birdbath Award</v>
      </c>
      <c r="F34" s="374"/>
      <c r="G34" s="50" t="str">
        <f>IF('Journey Awards'!AE24="A","A","")</f>
        <v/>
      </c>
      <c r="J34" s="31" t="str">
        <f>'Fun Patches'!C35</f>
        <v>&lt;List Patch Here&gt;</v>
      </c>
      <c r="K34" s="50" t="str">
        <f>IF('Fun Patches'!AE35="A","C","")</f>
        <v/>
      </c>
    </row>
    <row r="35" spans="1:11">
      <c r="A35" s="31" t="str">
        <f>'Fun Patches'!C27</f>
        <v>&lt;List Patch Here&gt;</v>
      </c>
      <c r="B35" s="50" t="str">
        <f>IF('Fun Patches'!AE27="A","C","")</f>
        <v/>
      </c>
      <c r="D35" s="295"/>
      <c r="E35" s="373" t="str">
        <f>'Journey Awards'!C25</f>
        <v>Red Robin Award</v>
      </c>
      <c r="F35" s="374"/>
      <c r="G35" s="50" t="str">
        <f>IF('Journey Awards'!AE25="A","A","")</f>
        <v/>
      </c>
      <c r="J35" s="31" t="str">
        <f>'Fun Patches'!C36</f>
        <v>&lt;List Patch Here&gt;</v>
      </c>
      <c r="K35" s="50" t="str">
        <f>IF('Fun Patches'!AE36="A","C","")</f>
        <v/>
      </c>
    </row>
    <row r="36" spans="1:11">
      <c r="A36" s="296" t="str">
        <f>'Fun Patches'!C28</f>
        <v>&lt;List Patch Here&gt;</v>
      </c>
      <c r="B36" s="50" t="str">
        <f>IF('Fun Patches'!AE28="A","C","")</f>
        <v/>
      </c>
      <c r="D36" s="295"/>
      <c r="E36" s="373" t="str">
        <f>'Journey Awards'!C26</f>
        <v>Tula Award</v>
      </c>
      <c r="F36" s="374"/>
      <c r="G36" s="50" t="str">
        <f>IF('Journey Awards'!AE26="A","A","")</f>
        <v/>
      </c>
      <c r="J36" s="31" t="str">
        <f>'Fun Patches'!C37</f>
        <v>&lt;List Patch Here&gt;</v>
      </c>
      <c r="K36" s="50" t="str">
        <f>IF('Fun Patches'!AE37="A","C","")</f>
        <v/>
      </c>
    </row>
    <row r="37" spans="1:11">
      <c r="A37" s="298" t="str">
        <f>'Fun Patches'!C29</f>
        <v>&lt;List Patch Here&gt;</v>
      </c>
      <c r="B37" s="50" t="str">
        <f>IF('Fun Patches'!AE29="A","C","")</f>
        <v/>
      </c>
      <c r="J37" s="31" t="str">
        <f>'Fun Patches'!C38</f>
        <v>&lt;List Patch Here&gt;</v>
      </c>
      <c r="K37" s="50" t="str">
        <f>IF('Fun Patches'!AE38="A","C","")</f>
        <v/>
      </c>
    </row>
    <row r="38" spans="1:11" ht="12.75" customHeight="1">
      <c r="A38" s="282"/>
      <c r="B38" s="212"/>
      <c r="C38" s="146"/>
      <c r="D38" s="371" t="s">
        <v>110</v>
      </c>
      <c r="E38" s="307"/>
      <c r="F38" s="307"/>
      <c r="J38" s="31" t="str">
        <f>'Fun Patches'!C39</f>
        <v>&lt;List Patch Here&gt;</v>
      </c>
      <c r="K38" s="50" t="str">
        <f>IF('Fun Patches'!AE39="A","C","")</f>
        <v/>
      </c>
    </row>
    <row r="39" spans="1:11" ht="13.5" customHeight="1">
      <c r="A39" s="107"/>
      <c r="B39" s="146"/>
      <c r="C39" s="146"/>
      <c r="E39" s="378" t="str">
        <f>'Fun Patches'!C30</f>
        <v>&lt;List Patch Here&gt;</v>
      </c>
      <c r="F39" s="379"/>
      <c r="G39" s="50" t="str">
        <f>IF('Fun Patches'!AE30="A","C","")</f>
        <v/>
      </c>
      <c r="J39" s="31" t="str">
        <f>'Fun Patches'!C40</f>
        <v>&lt;List Patch Here&gt;</v>
      </c>
      <c r="K39" s="50" t="str">
        <f>IF('Fun Patches'!AE40="A","C","")</f>
        <v/>
      </c>
    </row>
    <row r="40" spans="1:11" ht="13.5" customHeight="1">
      <c r="A40" s="147" t="s">
        <v>125</v>
      </c>
      <c r="B40" s="145"/>
      <c r="C40" s="146"/>
      <c r="E40" s="378" t="str">
        <f>'Fun Patches'!C31</f>
        <v>&lt;List Patch Here&gt;</v>
      </c>
      <c r="F40" s="379"/>
      <c r="G40" s="50" t="str">
        <f>IF('Fun Patches'!AE31="A","C","")</f>
        <v/>
      </c>
      <c r="J40" s="31" t="str">
        <f>'Fun Patches'!C41</f>
        <v>&lt;List Patch Here&gt;</v>
      </c>
      <c r="K40" s="50" t="str">
        <f>IF('Fun Patches'!AE41="A","C","")</f>
        <v/>
      </c>
    </row>
    <row r="41" spans="1:11" ht="13.5" customHeight="1">
      <c r="A41" s="149" t="s">
        <v>126</v>
      </c>
      <c r="B41" s="143"/>
      <c r="C41" s="144"/>
      <c r="E41" s="378" t="str">
        <f>'Fun Patches'!C32</f>
        <v>&lt;List Patch Here&gt;</v>
      </c>
      <c r="F41" s="379"/>
      <c r="G41" s="50" t="str">
        <f>IF('Fun Patches'!AE32="A","C","")</f>
        <v/>
      </c>
      <c r="J41" s="31" t="str">
        <f>'Fun Patches'!C42</f>
        <v>&lt;List Patch Here&gt;</v>
      </c>
      <c r="K41" s="50" t="str">
        <f>IF('Fun Patches'!AE42="A","C","")</f>
        <v/>
      </c>
    </row>
    <row r="42" spans="1:11">
      <c r="A42" s="150" t="s">
        <v>128</v>
      </c>
      <c r="B42" s="144"/>
      <c r="C42" s="144"/>
      <c r="E42" s="378" t="str">
        <f>'Fun Patches'!C33</f>
        <v>&lt;List Patch Here&gt;</v>
      </c>
      <c r="F42" s="379"/>
      <c r="G42" s="50" t="str">
        <f>IF('Fun Patches'!AE33="A","C","")</f>
        <v/>
      </c>
      <c r="J42" s="31" t="str">
        <f>'Fun Patches'!C43</f>
        <v>&lt;List Patch Here&gt;</v>
      </c>
      <c r="K42" s="50" t="str">
        <f>IF('Fun Patches'!AE43="A","C","")</f>
        <v/>
      </c>
    </row>
    <row r="43" spans="1:11">
      <c r="A43" s="151" t="s">
        <v>127</v>
      </c>
      <c r="B43" s="144"/>
      <c r="C43" s="144"/>
      <c r="E43" s="378" t="str">
        <f>'Fun Patches'!C34</f>
        <v>&lt;List Patch Here&gt;</v>
      </c>
      <c r="F43" s="379"/>
      <c r="G43" s="50" t="str">
        <f>IF('Fun Patches'!AE34="A","C","")</f>
        <v/>
      </c>
      <c r="J43" s="31" t="str">
        <f>'Fun Patches'!C44</f>
        <v>&lt;List Patch Here&gt;</v>
      </c>
      <c r="K43" s="50" t="str">
        <f>IF('Fun Patches'!AE44="A","C","")</f>
        <v/>
      </c>
    </row>
    <row r="44" spans="1:11">
      <c r="A44" s="148"/>
    </row>
  </sheetData>
  <sheetProtection password="C45A" sheet="1" objects="1" scenarios="1" selectLockedCells="1" selectUnlockedCells="1"/>
  <mergeCells count="25">
    <mergeCell ref="E43:F43"/>
    <mergeCell ref="E36:F36"/>
    <mergeCell ref="D38:F38"/>
    <mergeCell ref="E39:F39"/>
    <mergeCell ref="E40:F40"/>
    <mergeCell ref="E41:F41"/>
    <mergeCell ref="E42:F42"/>
    <mergeCell ref="E28:F28"/>
    <mergeCell ref="E30:F30"/>
    <mergeCell ref="E31:F31"/>
    <mergeCell ref="E32:F32"/>
    <mergeCell ref="E34:F34"/>
    <mergeCell ref="E35:F35"/>
    <mergeCell ref="D19:E19"/>
    <mergeCell ref="D20:E20"/>
    <mergeCell ref="D21:E21"/>
    <mergeCell ref="D23:G24"/>
    <mergeCell ref="E26:F26"/>
    <mergeCell ref="E27:F27"/>
    <mergeCell ref="A1:B1"/>
    <mergeCell ref="D1:G1"/>
    <mergeCell ref="I1:K2"/>
    <mergeCell ref="I13:K14"/>
    <mergeCell ref="D16:G17"/>
    <mergeCell ref="D18:E18"/>
  </mergeCells>
  <pageMargins left="0.75" right="0.75" top="1" bottom="1" header="0.5" footer="0.5"/>
  <pageSetup scale="83" orientation="landscape" horizontalDpi="300" verticalDpi="300" r:id="rId1"/>
  <headerFooter alignWithMargins="0">
    <oddHeader>&amp;C&amp;"Arial,Bold"&amp;12DaisyTrax
&amp;10&amp;D</oddHeader>
  </headerFooter>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44"/>
  <sheetViews>
    <sheetView showGridLines="0" zoomScaleNormal="100" workbookViewId="0">
      <selection activeCell="A2" sqref="A2"/>
    </sheetView>
  </sheetViews>
  <sheetFormatPr defaultRowHeight="12.75"/>
  <cols>
    <col min="1" max="1" width="32.7109375" bestFit="1" customWidth="1"/>
    <col min="2" max="2" width="3.140625" customWidth="1"/>
    <col min="3" max="3" width="3.7109375" customWidth="1"/>
    <col min="4" max="4" width="4" bestFit="1" customWidth="1"/>
    <col min="5" max="5" width="8.85546875" bestFit="1" customWidth="1"/>
    <col min="6" max="6" width="29.42578125" bestFit="1" customWidth="1"/>
    <col min="7" max="7" width="3.140625" customWidth="1"/>
    <col min="8" max="8" width="3.7109375" customWidth="1"/>
    <col min="9" max="9" width="2.7109375" bestFit="1" customWidth="1"/>
    <col min="10" max="10" width="34.7109375" bestFit="1" customWidth="1"/>
    <col min="11" max="11" width="3.140625" customWidth="1"/>
  </cols>
  <sheetData>
    <row r="1" spans="1:11" ht="20.25">
      <c r="A1" s="375" t="str">
        <f ca="1">MID(CELL("filename",A1),FIND(IF(ISERROR(FIND("]",CELL("filename",A1))),"$","]"),CELL("filename",A1))+1,256)</f>
        <v>Daisy 29</v>
      </c>
      <c r="B1" s="375"/>
      <c r="D1" s="372" t="s">
        <v>44</v>
      </c>
      <c r="E1" s="372"/>
      <c r="F1" s="372"/>
      <c r="G1" s="372"/>
      <c r="I1" s="372" t="s">
        <v>65</v>
      </c>
      <c r="J1" s="372"/>
      <c r="K1" s="372"/>
    </row>
    <row r="2" spans="1:11">
      <c r="D2" s="61" t="s">
        <v>43</v>
      </c>
      <c r="I2" s="372"/>
      <c r="J2" s="372"/>
      <c r="K2" s="372"/>
    </row>
    <row r="3" spans="1:11">
      <c r="A3" s="61" t="s">
        <v>64</v>
      </c>
      <c r="E3" s="31" t="str">
        <f>Petals!B6</f>
        <v>Center</v>
      </c>
      <c r="F3" s="31" t="str">
        <f>Petals!C6</f>
        <v>Promise Center</v>
      </c>
      <c r="G3" s="50" t="str">
        <f>IF(Petals!AF6="A","A","")</f>
        <v/>
      </c>
      <c r="I3" s="215" t="str">
        <f>Bridging!B6</f>
        <v>Pass It On</v>
      </c>
      <c r="J3" s="215"/>
      <c r="K3" s="215"/>
    </row>
    <row r="4" spans="1:11">
      <c r="A4" s="66" t="s">
        <v>44</v>
      </c>
      <c r="B4" s="48" t="str">
        <f>IF(Petals!AF18="C","C",IF(Petals!AF18="P","P",""))</f>
        <v/>
      </c>
      <c r="D4" s="61" t="s">
        <v>44</v>
      </c>
      <c r="G4" s="34"/>
      <c r="I4" s="295">
        <v>1</v>
      </c>
      <c r="J4" s="297" t="str">
        <f>Bridging!C7</f>
        <v>Teach younger girls the GS Promise</v>
      </c>
      <c r="K4" s="50" t="str">
        <f>IF(Bridging!AF7="A","A","")</f>
        <v/>
      </c>
    </row>
    <row r="5" spans="1:11">
      <c r="A5" s="211" t="s">
        <v>151</v>
      </c>
      <c r="B5" s="213">
        <f>INT(COUNTIF(G18:G21,"A"))</f>
        <v>0</v>
      </c>
      <c r="E5" s="31" t="str">
        <f>Petals!B8</f>
        <v>Lupe</v>
      </c>
      <c r="F5" s="31" t="str">
        <f>Petals!C8</f>
        <v>Honest and fair</v>
      </c>
      <c r="G5" s="50" t="str">
        <f>IF(Petals!AF8="A","A","")</f>
        <v/>
      </c>
      <c r="I5" s="295">
        <v>2</v>
      </c>
      <c r="J5" s="297" t="str">
        <f>Bridging!C8</f>
        <v>Tell younger girls about the Flower</v>
      </c>
      <c r="K5" s="50" t="str">
        <f>IF(Bridging!AF8="A","A","")</f>
        <v/>
      </c>
    </row>
    <row r="6" spans="1:11">
      <c r="A6" s="67" t="s">
        <v>62</v>
      </c>
      <c r="B6" s="54"/>
      <c r="E6" s="31" t="str">
        <f>Petals!B9</f>
        <v>Sunny</v>
      </c>
      <c r="F6" s="31" t="str">
        <f>Petals!C9</f>
        <v>Friendly and helpful</v>
      </c>
      <c r="G6" s="50" t="str">
        <f>IF(Petals!AF9="A","A","")</f>
        <v/>
      </c>
      <c r="I6" s="295">
        <v>3</v>
      </c>
      <c r="J6" s="297" t="str">
        <f>Bridging!C9</f>
        <v>Play a game together!</v>
      </c>
      <c r="K6" s="50" t="str">
        <f>IF(Bridging!AF9="A","A","")</f>
        <v/>
      </c>
    </row>
    <row r="7" spans="1:11">
      <c r="A7" s="210" t="str">
        <f>'Journey Awards'!A6</f>
        <v>Welcome to the Daisy Flower Garden</v>
      </c>
      <c r="B7" s="48" t="str">
        <f>IF('Journey Awards'!AF11="C","C",IF('Journey Awards'!AF11="P","P",""))</f>
        <v/>
      </c>
      <c r="E7" s="31" t="str">
        <f>Petals!B10</f>
        <v>Zinni</v>
      </c>
      <c r="F7" s="31" t="str">
        <f>Petals!C10</f>
        <v>Considerate and caring</v>
      </c>
      <c r="G7" s="50" t="str">
        <f>IF(Petals!AF10="A","A","")</f>
        <v/>
      </c>
      <c r="I7" s="294" t="str">
        <f>Bridging!B11</f>
        <v>Look Ahead</v>
      </c>
      <c r="J7" s="59"/>
      <c r="K7" s="34"/>
    </row>
    <row r="8" spans="1:11">
      <c r="A8" s="210" t="str">
        <f>'Journey Awards'!A14</f>
        <v>Between Earth and Sky</v>
      </c>
      <c r="B8" s="48" t="str">
        <f>IF('Journey Awards'!AF19="C","C",IF('Journey Awards'!AF19="P","P",""))</f>
        <v/>
      </c>
      <c r="E8" s="31" t="str">
        <f>Petals!B11</f>
        <v>Tula</v>
      </c>
      <c r="F8" s="31" t="str">
        <f>Petals!C11</f>
        <v>Courageous and strong</v>
      </c>
      <c r="G8" s="50" t="str">
        <f>IF(Petals!AF11="A","A","")</f>
        <v/>
      </c>
      <c r="I8" s="295">
        <v>1</v>
      </c>
      <c r="J8" s="297" t="str">
        <f>Bridging!C12</f>
        <v>Say the Girl Scout Promise together.</v>
      </c>
      <c r="K8" s="50" t="str">
        <f>IF(Bridging!AF12="A","A","")</f>
        <v/>
      </c>
    </row>
    <row r="9" spans="1:11">
      <c r="A9" s="210" t="str">
        <f>'Journey Awards'!A22</f>
        <v>5 Flowers, 4 Stories, 3 Cheers for Animals!</v>
      </c>
      <c r="B9" s="48" t="str">
        <f>IF('Journey Awards'!AF27="C","C",IF('Journey Awards'!AF27="P","P",""))</f>
        <v/>
      </c>
      <c r="E9" s="31" t="str">
        <f>Petals!B12</f>
        <v>Mari</v>
      </c>
      <c r="F9" s="31" t="str">
        <f>Petals!C12</f>
        <v>Responsible for what I say and do</v>
      </c>
      <c r="G9" s="50" t="str">
        <f>IF(Petals!AF12="A","A","")</f>
        <v/>
      </c>
      <c r="I9" s="295">
        <v>2</v>
      </c>
      <c r="J9" s="297" t="str">
        <f>Bridging!C13</f>
        <v>Ask the Brownies to teach you</v>
      </c>
      <c r="K9" s="50" t="str">
        <f>IF(Bridging!AF13="A","A","")</f>
        <v/>
      </c>
    </row>
    <row r="10" spans="1:11">
      <c r="A10" s="94" t="s">
        <v>61</v>
      </c>
      <c r="B10" s="48" t="str">
        <f>IF(Bridging!AF18="C","C",IF(Bridging!AF18="P","P",""))</f>
        <v/>
      </c>
      <c r="E10" s="31" t="str">
        <f>Petals!B13</f>
        <v>Gloria</v>
      </c>
      <c r="F10" s="31" t="str">
        <f>Petals!C13</f>
        <v>Respect for myself &amp; others</v>
      </c>
      <c r="G10" s="50" t="str">
        <f>IF(Petals!AF13="A","A","")</f>
        <v/>
      </c>
      <c r="I10" s="295">
        <v>4</v>
      </c>
      <c r="J10" s="297" t="str">
        <f>Bridging!C14</f>
        <v>Ask the Brownies to show you</v>
      </c>
      <c r="K10" s="50" t="str">
        <f>IF(Bridging!AF14="A","A","")</f>
        <v/>
      </c>
    </row>
    <row r="11" spans="1:11">
      <c r="A11" s="294"/>
      <c r="B11" s="103"/>
      <c r="E11" s="31" t="str">
        <f>Petals!B14</f>
        <v>Gerri</v>
      </c>
      <c r="F11" s="31" t="str">
        <f>Petals!C14</f>
        <v>Respect authority</v>
      </c>
      <c r="G11" s="50" t="str">
        <f>IF(Petals!AF14="A","A","")</f>
        <v/>
      </c>
      <c r="I11" s="232" t="str">
        <f>Bridging!C16</f>
        <v>Plan a Ceremony</v>
      </c>
      <c r="J11" s="59"/>
      <c r="K11" s="50" t="str">
        <f>IF(Bridging!AF16="A","A","")</f>
        <v/>
      </c>
    </row>
    <row r="12" spans="1:11">
      <c r="A12" s="61" t="s">
        <v>108</v>
      </c>
      <c r="E12" s="31" t="str">
        <f>Petals!B15</f>
        <v>Clover</v>
      </c>
      <c r="F12" s="31" t="str">
        <f>Petals!C15</f>
        <v>Use resources wisely</v>
      </c>
      <c r="G12" s="50" t="str">
        <f>IF(Petals!AF15="A","A","")</f>
        <v/>
      </c>
    </row>
    <row r="13" spans="1:11">
      <c r="A13" s="31" t="str">
        <f>'Fun Patches'!C5</f>
        <v>&lt;List Patch Here&gt;</v>
      </c>
      <c r="B13" s="50" t="str">
        <f>IF('Fun Patches'!AF5="A","C","")</f>
        <v/>
      </c>
      <c r="E13" s="31" t="str">
        <f>Petals!B16</f>
        <v>Rosie</v>
      </c>
      <c r="F13" s="31" t="str">
        <f>Petals!C16</f>
        <v>Make the world a better place</v>
      </c>
      <c r="G13" s="50" t="str">
        <f>IF(Petals!AF16="A","A","")</f>
        <v/>
      </c>
      <c r="I13" s="372" t="s">
        <v>71</v>
      </c>
      <c r="J13" s="372"/>
      <c r="K13" s="372"/>
    </row>
    <row r="14" spans="1:11">
      <c r="A14" s="31" t="str">
        <f>'Fun Patches'!C6</f>
        <v>&lt;List Patch Here&gt;</v>
      </c>
      <c r="B14" s="50" t="str">
        <f>IF('Fun Patches'!AF6="A","C","")</f>
        <v/>
      </c>
      <c r="E14" s="31" t="str">
        <f>Petals!B17</f>
        <v>Vi</v>
      </c>
      <c r="F14" s="31" t="str">
        <f>Petals!C17</f>
        <v>Be a sister to every Girl Scout</v>
      </c>
      <c r="G14" s="50" t="str">
        <f>IF(Petals!AF17="A","A","")</f>
        <v/>
      </c>
      <c r="I14" s="372"/>
      <c r="J14" s="372"/>
      <c r="K14" s="372"/>
    </row>
    <row r="15" spans="1:11">
      <c r="A15" s="31" t="str">
        <f>'Fun Patches'!C7</f>
        <v>&lt;List Patch Here&gt;</v>
      </c>
      <c r="B15" s="50" t="str">
        <f>IF('Fun Patches'!AF7="A","C","")</f>
        <v/>
      </c>
      <c r="E15" s="73"/>
      <c r="F15" s="73"/>
      <c r="G15" s="212"/>
      <c r="I15" s="295"/>
      <c r="J15" s="297" t="str">
        <f>'Age-Level'!C6</f>
        <v>Cookie Rally (Year 1)</v>
      </c>
      <c r="K15" s="50" t="str">
        <f>IF('Age-Level'!AF6="A","C","")</f>
        <v/>
      </c>
    </row>
    <row r="16" spans="1:11">
      <c r="A16" s="31" t="str">
        <f>'Fun Patches'!C8</f>
        <v>&lt;List Patch Here&gt;</v>
      </c>
      <c r="B16" s="50" t="str">
        <f>IF('Fun Patches'!AF8="A","C","")</f>
        <v/>
      </c>
      <c r="D16" s="372" t="s">
        <v>151</v>
      </c>
      <c r="E16" s="307"/>
      <c r="F16" s="307"/>
      <c r="G16" s="307"/>
      <c r="I16" s="295"/>
      <c r="J16" s="297" t="str">
        <f>'Age-Level'!C7</f>
        <v>Cookie Sales (Year 1)</v>
      </c>
      <c r="K16" s="50" t="str">
        <f>IF('Age-Level'!AF7="A","C","")</f>
        <v/>
      </c>
    </row>
    <row r="17" spans="1:11">
      <c r="A17" s="31" t="str">
        <f>'Fun Patches'!C9</f>
        <v>&lt;List Patch Here&gt;</v>
      </c>
      <c r="B17" s="50" t="str">
        <f>IF('Fun Patches'!AF9="A","C","")</f>
        <v/>
      </c>
      <c r="D17" s="307"/>
      <c r="E17" s="307"/>
      <c r="F17" s="307"/>
      <c r="G17" s="307"/>
      <c r="I17" s="51"/>
      <c r="J17" s="297" t="str">
        <f>'Age-Level'!C8</f>
        <v>Cookie Pin (Year 1)</v>
      </c>
      <c r="K17" s="50" t="str">
        <f>IF('Age-Level'!AF8="A","C","")</f>
        <v/>
      </c>
    </row>
    <row r="18" spans="1:11">
      <c r="A18" s="31" t="str">
        <f>'Fun Patches'!C10</f>
        <v>&lt;List Patch Here&gt;</v>
      </c>
      <c r="B18" s="50" t="str">
        <f>IF('Fun Patches'!AF10="A","C","")</f>
        <v/>
      </c>
      <c r="D18" s="376" t="str">
        <f>Petals!B22</f>
        <v>Finance</v>
      </c>
      <c r="E18" s="377"/>
      <c r="F18" s="204" t="str">
        <f>Petals!B20</f>
        <v>Money Counts</v>
      </c>
      <c r="G18" s="50" t="str">
        <f>IF(Petals!AF23="C","A","")</f>
        <v/>
      </c>
      <c r="I18" s="51"/>
      <c r="J18" s="297" t="str">
        <f>'Age-Level'!C9</f>
        <v>Cookie Rally (Year 2)</v>
      </c>
      <c r="K18" s="50" t="str">
        <f>IF('Age-Level'!AF9="A","C","")</f>
        <v/>
      </c>
    </row>
    <row r="19" spans="1:11">
      <c r="A19" s="31" t="str">
        <f>'Fun Patches'!C11</f>
        <v>&lt;List Patch Here&gt;</v>
      </c>
      <c r="B19" s="50" t="str">
        <f>IF('Fun Patches'!AF11="A","C","")</f>
        <v/>
      </c>
      <c r="D19" s="376" t="str">
        <f>Petals!B27</f>
        <v>Finance</v>
      </c>
      <c r="E19" s="377"/>
      <c r="F19" s="204" t="str">
        <f>Petals!B25</f>
        <v>Making Choices</v>
      </c>
      <c r="G19" s="50" t="str">
        <f>IF(Petals!AF28="C","A","")</f>
        <v/>
      </c>
      <c r="I19" s="51"/>
      <c r="J19" s="297" t="str">
        <f>'Age-Level'!C10</f>
        <v>Cookie Sales (Year 2)</v>
      </c>
      <c r="K19" s="50" t="str">
        <f>IF('Age-Level'!AF10="A","C","")</f>
        <v/>
      </c>
    </row>
    <row r="20" spans="1:11">
      <c r="A20" s="31" t="str">
        <f>'Fun Patches'!C12</f>
        <v>&lt;List Patch Here&gt;</v>
      </c>
      <c r="B20" s="50" t="str">
        <f>IF('Fun Patches'!AF12="A","C","")</f>
        <v/>
      </c>
      <c r="D20" s="376" t="str">
        <f>Petals!B32</f>
        <v>Cookie</v>
      </c>
      <c r="E20" s="377"/>
      <c r="F20" s="204" t="str">
        <f>Petals!B30</f>
        <v>Count It Up</v>
      </c>
      <c r="G20" s="50" t="str">
        <f>IF(Petals!AF33="C","A","")</f>
        <v/>
      </c>
      <c r="I20" s="52"/>
      <c r="J20" s="297" t="str">
        <f>'Age-Level'!C11</f>
        <v>Cookie Pin (Year 2)</v>
      </c>
      <c r="K20" s="50" t="str">
        <f>IF('Age-Level'!AF11="A","C","")</f>
        <v/>
      </c>
    </row>
    <row r="21" spans="1:11">
      <c r="A21" s="31" t="str">
        <f>'Fun Patches'!C13</f>
        <v>&lt;List Patch Here&gt;</v>
      </c>
      <c r="B21" s="50" t="str">
        <f>IF('Fun Patches'!AF13="A","C","")</f>
        <v/>
      </c>
      <c r="D21" s="376" t="str">
        <f>Petals!B37</f>
        <v>Cookie</v>
      </c>
      <c r="E21" s="377"/>
      <c r="F21" s="204" t="str">
        <f>Petals!B35</f>
        <v>Talk It Up</v>
      </c>
      <c r="G21" s="50" t="str">
        <f>IF(Petals!AF38="C","A","")</f>
        <v/>
      </c>
      <c r="I21" s="53"/>
      <c r="J21" s="297" t="str">
        <f>'Age-Level'!C13</f>
        <v>Fall Sales (Year 1)</v>
      </c>
      <c r="K21" s="50" t="str">
        <f>IF('Age-Level'!AF13="A","C","")</f>
        <v/>
      </c>
    </row>
    <row r="22" spans="1:11">
      <c r="A22" s="31" t="str">
        <f>'Fun Patches'!C14</f>
        <v>&lt;List Patch Here&gt;</v>
      </c>
      <c r="B22" s="50" t="str">
        <f>IF('Fun Patches'!AF14="A","C","")</f>
        <v/>
      </c>
      <c r="I22" s="26"/>
      <c r="J22" s="297" t="str">
        <f>'Age-Level'!C14</f>
        <v>Fall Sales (Year 2)</v>
      </c>
      <c r="K22" s="50" t="str">
        <f>IF('Age-Level'!AF14="A","C","")</f>
        <v/>
      </c>
    </row>
    <row r="23" spans="1:11">
      <c r="A23" s="31" t="str">
        <f>'Fun Patches'!C15</f>
        <v>&lt;List Patch Here&gt;</v>
      </c>
      <c r="B23" s="50" t="str">
        <f>IF('Fun Patches'!AF15="A","C","")</f>
        <v/>
      </c>
      <c r="D23" s="372" t="s">
        <v>62</v>
      </c>
      <c r="E23" s="372"/>
      <c r="F23" s="372"/>
      <c r="G23" s="372"/>
      <c r="J23" s="297" t="str">
        <f>'Age-Level'!C16</f>
        <v>Thinking Day (Year 1)</v>
      </c>
      <c r="K23" s="50" t="str">
        <f>IF('Age-Level'!AF16="A","C","")</f>
        <v/>
      </c>
    </row>
    <row r="24" spans="1:11">
      <c r="A24" s="31" t="str">
        <f>'Fun Patches'!C16</f>
        <v>&lt;List Patch Here&gt;</v>
      </c>
      <c r="B24" s="50" t="str">
        <f>IF('Fun Patches'!AF16="A","C","")</f>
        <v/>
      </c>
      <c r="D24" s="372"/>
      <c r="E24" s="372"/>
      <c r="F24" s="372"/>
      <c r="G24" s="372"/>
      <c r="J24" s="297" t="str">
        <f>'Age-Level'!C17</f>
        <v>Thinking Day (Year 2)</v>
      </c>
      <c r="K24" s="50" t="str">
        <f>IF('Age-Level'!AF17="A","C","")</f>
        <v/>
      </c>
    </row>
    <row r="25" spans="1:11">
      <c r="A25" s="31" t="str">
        <f>'Fun Patches'!C17</f>
        <v>&lt;List Patch Here&gt;</v>
      </c>
      <c r="B25" s="50" t="str">
        <f>IF('Fun Patches'!AF17="A","C","")</f>
        <v/>
      </c>
      <c r="D25" s="294" t="str">
        <f>'Journey Awards'!A6</f>
        <v>Welcome to the Daisy Flower Garden</v>
      </c>
      <c r="F25" s="57"/>
      <c r="G25" s="291"/>
      <c r="J25" s="297" t="str">
        <f>'Age-Level'!C19</f>
        <v>Investiture</v>
      </c>
      <c r="K25" s="50" t="str">
        <f>IF('Age-Level'!AF19="A","C","")</f>
        <v/>
      </c>
    </row>
    <row r="26" spans="1:11">
      <c r="A26" s="31" t="str">
        <f>'Fun Patches'!C18</f>
        <v>&lt;List Patch Here&gt;</v>
      </c>
      <c r="B26" s="50" t="str">
        <f>IF('Fun Patches'!AF18="A","C","")</f>
        <v/>
      </c>
      <c r="D26" s="295"/>
      <c r="E26" s="373" t="s">
        <v>66</v>
      </c>
      <c r="F26" s="374"/>
      <c r="G26" s="50" t="str">
        <f>IF('Journey Awards'!AF8="A","A","")</f>
        <v/>
      </c>
      <c r="J26" s="297" t="str">
        <f>'Age-Level'!C20</f>
        <v>Rededication (1st year)</v>
      </c>
      <c r="K26" s="50" t="str">
        <f>IF('Age-Level'!AF20="A","C","")</f>
        <v/>
      </c>
    </row>
    <row r="27" spans="1:11">
      <c r="A27" s="31" t="str">
        <f>'Fun Patches'!C19</f>
        <v>&lt;List Patch Here&gt;</v>
      </c>
      <c r="B27" s="50" t="str">
        <f>IF('Fun Patches'!AF19="A","C","")</f>
        <v/>
      </c>
      <c r="D27" s="295"/>
      <c r="E27" s="373" t="s">
        <v>67</v>
      </c>
      <c r="F27" s="374"/>
      <c r="G27" s="50" t="str">
        <f>IF('Journey Awards'!AF9="A","A","")</f>
        <v/>
      </c>
      <c r="J27" s="297" t="str">
        <f>'Age-Level'!B21</f>
        <v>My Promise, My Faith (Year 1)</v>
      </c>
      <c r="K27" s="50" t="str">
        <f>IF('Age-Level'!AF27="C","C","")</f>
        <v/>
      </c>
    </row>
    <row r="28" spans="1:11">
      <c r="A28" s="31" t="str">
        <f>'Fun Patches'!C20</f>
        <v>&lt;List Patch Here&gt;</v>
      </c>
      <c r="B28" s="50" t="str">
        <f>IF('Fun Patches'!AF20="A","C","")</f>
        <v/>
      </c>
      <c r="D28" s="295"/>
      <c r="E28" s="373" t="s">
        <v>68</v>
      </c>
      <c r="F28" s="374"/>
      <c r="G28" s="50" t="str">
        <f>IF('Journey Awards'!AF10="A","A","")</f>
        <v/>
      </c>
      <c r="J28" s="297" t="str">
        <f>'Age-Level'!B28</f>
        <v>My Promise, My Faith (Year 2)</v>
      </c>
      <c r="K28" s="50" t="str">
        <f>IF('Age-Level'!AF34="C","C","")</f>
        <v/>
      </c>
    </row>
    <row r="29" spans="1:11">
      <c r="A29" s="31" t="str">
        <f>'Fun Patches'!C21</f>
        <v>&lt;List Patch Here&gt;</v>
      </c>
      <c r="B29" s="50" t="str">
        <f>IF('Fun Patches'!AF21="A","C","")</f>
        <v/>
      </c>
      <c r="D29" s="106" t="str">
        <f>'Journey Awards'!A14</f>
        <v>Between Earth and Sky</v>
      </c>
      <c r="F29" s="59"/>
      <c r="G29" s="34"/>
      <c r="J29" s="297" t="str">
        <f>'Age-Level'!C36</f>
        <v>Global Action Award</v>
      </c>
      <c r="K29" s="50" t="str">
        <f>IF('Age-Level'!AF36="A","C","")</f>
        <v/>
      </c>
    </row>
    <row r="30" spans="1:11">
      <c r="A30" s="31" t="str">
        <f>'Fun Patches'!C22</f>
        <v>&lt;List Patch Here&gt;</v>
      </c>
      <c r="B30" s="50" t="str">
        <f>IF('Fun Patches'!AF22="A","C","")</f>
        <v/>
      </c>
      <c r="D30" s="295"/>
      <c r="E30" s="373" t="str">
        <f>'Journey Awards'!C16</f>
        <v>The Blue Bucket Award</v>
      </c>
      <c r="F30" s="374"/>
      <c r="G30" s="50" t="str">
        <f>IF('Journey Awards'!AF16="A","A","")</f>
        <v/>
      </c>
      <c r="J30" s="297" t="str">
        <f>'Age-Level'!C38</f>
        <v>Journey Summit Pin</v>
      </c>
      <c r="K30" s="50" t="str">
        <f>IF('Age-Level'!AF38="C","C","")</f>
        <v/>
      </c>
    </row>
    <row r="31" spans="1:11">
      <c r="A31" s="31" t="str">
        <f>'Fun Patches'!C23</f>
        <v>&lt;List Patch Here&gt;</v>
      </c>
      <c r="B31" s="50" t="str">
        <f>IF('Fun Patches'!AF23="A","C","")</f>
        <v/>
      </c>
      <c r="D31" s="295"/>
      <c r="E31" s="373" t="str">
        <f>'Journey Awards'!C17</f>
        <v>The Firefly Award</v>
      </c>
      <c r="F31" s="374"/>
      <c r="G31" s="50" t="str">
        <f>IF('Journey Awards'!AF17="A","A","")</f>
        <v/>
      </c>
      <c r="J31" s="297" t="str">
        <f>'Age-Level'!B39</f>
        <v>Safety Award</v>
      </c>
      <c r="K31" s="50" t="str">
        <f>IF('Age-Level'!AF43="C","C","")</f>
        <v/>
      </c>
    </row>
    <row r="32" spans="1:11">
      <c r="A32" s="31" t="str">
        <f>'Fun Patches'!C24</f>
        <v>&lt;List Patch Here&gt;</v>
      </c>
      <c r="B32" s="50" t="str">
        <f>IF('Fun Patches'!AF24="A","C","")</f>
        <v/>
      </c>
      <c r="D32" s="295"/>
      <c r="E32" s="373" t="str">
        <f>'Journey Awards'!C18</f>
        <v>The Clover Award</v>
      </c>
      <c r="F32" s="374"/>
      <c r="G32" s="50" t="str">
        <f>IF('Journey Awards'!AF18="A","A","")</f>
        <v/>
      </c>
    </row>
    <row r="33" spans="1:11">
      <c r="A33" s="31" t="str">
        <f>'Fun Patches'!C25</f>
        <v>&lt;List Patch Here&gt;</v>
      </c>
      <c r="B33" s="50" t="str">
        <f>IF('Fun Patches'!AF25="A","C","")</f>
        <v/>
      </c>
      <c r="D33" s="106" t="str">
        <f>'Journey Awards'!A22</f>
        <v>5 Flowers, 4 Stories, 3 Cheers for Animals!</v>
      </c>
      <c r="F33" s="59"/>
      <c r="G33" s="34" t="str">
        <f>IF('Journey Awards'!AF15="A","A","")</f>
        <v/>
      </c>
      <c r="J33" s="61" t="s">
        <v>110</v>
      </c>
    </row>
    <row r="34" spans="1:11">
      <c r="A34" s="31" t="str">
        <f>'Fun Patches'!C26</f>
        <v>&lt;List Patch Here&gt;</v>
      </c>
      <c r="B34" s="50" t="str">
        <f>IF('Fun Patches'!AF26="A","C","")</f>
        <v/>
      </c>
      <c r="D34" s="295"/>
      <c r="E34" s="373" t="str">
        <f>'Journey Awards'!C24</f>
        <v>Birdbath Award</v>
      </c>
      <c r="F34" s="374"/>
      <c r="G34" s="50" t="str">
        <f>IF('Journey Awards'!AF24="A","A","")</f>
        <v/>
      </c>
      <c r="J34" s="31" t="str">
        <f>'Fun Patches'!C35</f>
        <v>&lt;List Patch Here&gt;</v>
      </c>
      <c r="K34" s="50" t="str">
        <f>IF('Fun Patches'!AF35="A","C","")</f>
        <v/>
      </c>
    </row>
    <row r="35" spans="1:11">
      <c r="A35" s="31" t="str">
        <f>'Fun Patches'!C27</f>
        <v>&lt;List Patch Here&gt;</v>
      </c>
      <c r="B35" s="50" t="str">
        <f>IF('Fun Patches'!AF27="A","C","")</f>
        <v/>
      </c>
      <c r="D35" s="295"/>
      <c r="E35" s="373" t="str">
        <f>'Journey Awards'!C25</f>
        <v>Red Robin Award</v>
      </c>
      <c r="F35" s="374"/>
      <c r="G35" s="50" t="str">
        <f>IF('Journey Awards'!AF25="A","A","")</f>
        <v/>
      </c>
      <c r="J35" s="31" t="str">
        <f>'Fun Patches'!C36</f>
        <v>&lt;List Patch Here&gt;</v>
      </c>
      <c r="K35" s="50" t="str">
        <f>IF('Fun Patches'!AF36="A","C","")</f>
        <v/>
      </c>
    </row>
    <row r="36" spans="1:11">
      <c r="A36" s="296" t="str">
        <f>'Fun Patches'!C28</f>
        <v>&lt;List Patch Here&gt;</v>
      </c>
      <c r="B36" s="50" t="str">
        <f>IF('Fun Patches'!AF28="A","C","")</f>
        <v/>
      </c>
      <c r="D36" s="295"/>
      <c r="E36" s="373" t="str">
        <f>'Journey Awards'!C26</f>
        <v>Tula Award</v>
      </c>
      <c r="F36" s="374"/>
      <c r="G36" s="50" t="str">
        <f>IF('Journey Awards'!AF26="A","A","")</f>
        <v/>
      </c>
      <c r="J36" s="31" t="str">
        <f>'Fun Patches'!C37</f>
        <v>&lt;List Patch Here&gt;</v>
      </c>
      <c r="K36" s="50" t="str">
        <f>IF('Fun Patches'!AF37="A","C","")</f>
        <v/>
      </c>
    </row>
    <row r="37" spans="1:11">
      <c r="A37" s="298" t="str">
        <f>'Fun Patches'!C29</f>
        <v>&lt;List Patch Here&gt;</v>
      </c>
      <c r="B37" s="50" t="str">
        <f>IF('Fun Patches'!AF29="A","C","")</f>
        <v/>
      </c>
      <c r="J37" s="31" t="str">
        <f>'Fun Patches'!C38</f>
        <v>&lt;List Patch Here&gt;</v>
      </c>
      <c r="K37" s="50" t="str">
        <f>IF('Fun Patches'!AF38="A","C","")</f>
        <v/>
      </c>
    </row>
    <row r="38" spans="1:11" ht="12.75" customHeight="1">
      <c r="A38" s="282"/>
      <c r="B38" s="212"/>
      <c r="C38" s="146"/>
      <c r="D38" s="371" t="s">
        <v>110</v>
      </c>
      <c r="E38" s="307"/>
      <c r="F38" s="307"/>
      <c r="J38" s="31" t="str">
        <f>'Fun Patches'!C39</f>
        <v>&lt;List Patch Here&gt;</v>
      </c>
      <c r="K38" s="50" t="str">
        <f>IF('Fun Patches'!AF39="A","C","")</f>
        <v/>
      </c>
    </row>
    <row r="39" spans="1:11" ht="13.5" customHeight="1">
      <c r="A39" s="107"/>
      <c r="B39" s="146"/>
      <c r="C39" s="146"/>
      <c r="E39" s="378" t="str">
        <f>'Fun Patches'!C30</f>
        <v>&lt;List Patch Here&gt;</v>
      </c>
      <c r="F39" s="379"/>
      <c r="G39" s="50" t="str">
        <f>IF('Fun Patches'!AF30="A","C","")</f>
        <v/>
      </c>
      <c r="J39" s="31" t="str">
        <f>'Fun Patches'!C40</f>
        <v>&lt;List Patch Here&gt;</v>
      </c>
      <c r="K39" s="50" t="str">
        <f>IF('Fun Patches'!AF40="A","C","")</f>
        <v/>
      </c>
    </row>
    <row r="40" spans="1:11" ht="13.5" customHeight="1">
      <c r="A40" s="147" t="s">
        <v>125</v>
      </c>
      <c r="B40" s="145"/>
      <c r="C40" s="146"/>
      <c r="E40" s="378" t="str">
        <f>'Fun Patches'!C31</f>
        <v>&lt;List Patch Here&gt;</v>
      </c>
      <c r="F40" s="379"/>
      <c r="G40" s="50" t="str">
        <f>IF('Fun Patches'!AF31="A","C","")</f>
        <v/>
      </c>
      <c r="J40" s="31" t="str">
        <f>'Fun Patches'!C41</f>
        <v>&lt;List Patch Here&gt;</v>
      </c>
      <c r="K40" s="50" t="str">
        <f>IF('Fun Patches'!AF41="A","C","")</f>
        <v/>
      </c>
    </row>
    <row r="41" spans="1:11" ht="13.5" customHeight="1">
      <c r="A41" s="149" t="s">
        <v>126</v>
      </c>
      <c r="B41" s="143"/>
      <c r="C41" s="144"/>
      <c r="E41" s="378" t="str">
        <f>'Fun Patches'!C32</f>
        <v>&lt;List Patch Here&gt;</v>
      </c>
      <c r="F41" s="379"/>
      <c r="G41" s="50" t="str">
        <f>IF('Fun Patches'!AF32="A","C","")</f>
        <v/>
      </c>
      <c r="J41" s="31" t="str">
        <f>'Fun Patches'!C42</f>
        <v>&lt;List Patch Here&gt;</v>
      </c>
      <c r="K41" s="50" t="str">
        <f>IF('Fun Patches'!AF42="A","C","")</f>
        <v/>
      </c>
    </row>
    <row r="42" spans="1:11">
      <c r="A42" s="150" t="s">
        <v>128</v>
      </c>
      <c r="B42" s="144"/>
      <c r="C42" s="144"/>
      <c r="E42" s="378" t="str">
        <f>'Fun Patches'!C33</f>
        <v>&lt;List Patch Here&gt;</v>
      </c>
      <c r="F42" s="379"/>
      <c r="G42" s="50" t="str">
        <f>IF('Fun Patches'!AF33="A","C","")</f>
        <v/>
      </c>
      <c r="J42" s="31" t="str">
        <f>'Fun Patches'!C43</f>
        <v>&lt;List Patch Here&gt;</v>
      </c>
      <c r="K42" s="50" t="str">
        <f>IF('Fun Patches'!AF43="A","C","")</f>
        <v/>
      </c>
    </row>
    <row r="43" spans="1:11">
      <c r="A43" s="151" t="s">
        <v>127</v>
      </c>
      <c r="B43" s="144"/>
      <c r="C43" s="144"/>
      <c r="E43" s="378" t="str">
        <f>'Fun Patches'!C34</f>
        <v>&lt;List Patch Here&gt;</v>
      </c>
      <c r="F43" s="379"/>
      <c r="G43" s="50" t="str">
        <f>IF('Fun Patches'!AF34="A","C","")</f>
        <v/>
      </c>
      <c r="J43" s="31" t="str">
        <f>'Fun Patches'!C44</f>
        <v>&lt;List Patch Here&gt;</v>
      </c>
      <c r="K43" s="50" t="str">
        <f>IF('Fun Patches'!AF44="A","C","")</f>
        <v/>
      </c>
    </row>
    <row r="44" spans="1:11">
      <c r="A44" s="148"/>
    </row>
  </sheetData>
  <sheetProtection password="C45A" sheet="1" objects="1" scenarios="1" selectLockedCells="1" selectUnlockedCells="1"/>
  <mergeCells count="25">
    <mergeCell ref="E43:F43"/>
    <mergeCell ref="E36:F36"/>
    <mergeCell ref="D38:F38"/>
    <mergeCell ref="E39:F39"/>
    <mergeCell ref="E40:F40"/>
    <mergeCell ref="E41:F41"/>
    <mergeCell ref="E42:F42"/>
    <mergeCell ref="E28:F28"/>
    <mergeCell ref="E30:F30"/>
    <mergeCell ref="E31:F31"/>
    <mergeCell ref="E32:F32"/>
    <mergeCell ref="E34:F34"/>
    <mergeCell ref="E35:F35"/>
    <mergeCell ref="D19:E19"/>
    <mergeCell ref="D20:E20"/>
    <mergeCell ref="D21:E21"/>
    <mergeCell ref="D23:G24"/>
    <mergeCell ref="E26:F26"/>
    <mergeCell ref="E27:F27"/>
    <mergeCell ref="A1:B1"/>
    <mergeCell ref="D1:G1"/>
    <mergeCell ref="I1:K2"/>
    <mergeCell ref="I13:K14"/>
    <mergeCell ref="D16:G17"/>
    <mergeCell ref="D18:E18"/>
  </mergeCells>
  <pageMargins left="0.75" right="0.75" top="1" bottom="1" header="0.5" footer="0.5"/>
  <pageSetup scale="83" orientation="landscape" horizontalDpi="300" verticalDpi="300" r:id="rId1"/>
  <headerFooter alignWithMargins="0">
    <oddHeader>&amp;C&amp;"Arial,Bold"&amp;12DaisyTrax
&amp;10&amp;D</oddHeader>
  </headerFooter>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44"/>
  <sheetViews>
    <sheetView showGridLines="0" zoomScaleNormal="100" workbookViewId="0">
      <selection activeCell="A2" sqref="A2"/>
    </sheetView>
  </sheetViews>
  <sheetFormatPr defaultRowHeight="12.75"/>
  <cols>
    <col min="1" max="1" width="32.7109375" bestFit="1" customWidth="1"/>
    <col min="2" max="2" width="3.140625" customWidth="1"/>
    <col min="3" max="3" width="3.7109375" customWidth="1"/>
    <col min="4" max="4" width="4" bestFit="1" customWidth="1"/>
    <col min="5" max="5" width="8.85546875" bestFit="1" customWidth="1"/>
    <col min="6" max="6" width="29.42578125" bestFit="1" customWidth="1"/>
    <col min="7" max="7" width="3.140625" customWidth="1"/>
    <col min="8" max="8" width="3.7109375" customWidth="1"/>
    <col min="9" max="9" width="2.7109375" bestFit="1" customWidth="1"/>
    <col min="10" max="10" width="34.7109375" bestFit="1" customWidth="1"/>
    <col min="11" max="11" width="3.140625" customWidth="1"/>
  </cols>
  <sheetData>
    <row r="1" spans="1:11" ht="20.25">
      <c r="A1" s="375" t="str">
        <f ca="1">MID(CELL("filename",A1),FIND(IF(ISERROR(FIND("]",CELL("filename",A1))),"$","]"),CELL("filename",A1))+1,256)</f>
        <v>Daisy 30</v>
      </c>
      <c r="B1" s="375"/>
      <c r="D1" s="372" t="s">
        <v>44</v>
      </c>
      <c r="E1" s="372"/>
      <c r="F1" s="372"/>
      <c r="G1" s="372"/>
      <c r="I1" s="372" t="s">
        <v>65</v>
      </c>
      <c r="J1" s="372"/>
      <c r="K1" s="372"/>
    </row>
    <row r="2" spans="1:11">
      <c r="D2" s="61" t="s">
        <v>43</v>
      </c>
      <c r="I2" s="372"/>
      <c r="J2" s="372"/>
      <c r="K2" s="372"/>
    </row>
    <row r="3" spans="1:11">
      <c r="A3" s="61" t="s">
        <v>64</v>
      </c>
      <c r="E3" s="31" t="str">
        <f>Petals!B6</f>
        <v>Center</v>
      </c>
      <c r="F3" s="31" t="str">
        <f>Petals!C6</f>
        <v>Promise Center</v>
      </c>
      <c r="G3" s="50" t="str">
        <f>IF(Petals!AG6="A","A","")</f>
        <v/>
      </c>
      <c r="I3" s="215" t="str">
        <f>Bridging!B6</f>
        <v>Pass It On</v>
      </c>
      <c r="J3" s="215"/>
      <c r="K3" s="215"/>
    </row>
    <row r="4" spans="1:11">
      <c r="A4" s="66" t="s">
        <v>44</v>
      </c>
      <c r="B4" s="48" t="str">
        <f>IF(Petals!AG18="C","C",IF(Petals!AG18="P","P",""))</f>
        <v/>
      </c>
      <c r="D4" s="61" t="s">
        <v>44</v>
      </c>
      <c r="G4" s="34"/>
      <c r="I4" s="295">
        <v>1</v>
      </c>
      <c r="J4" s="297" t="str">
        <f>Bridging!C7</f>
        <v>Teach younger girls the GS Promise</v>
      </c>
      <c r="K4" s="50" t="str">
        <f>IF(Bridging!AG7="A","A","")</f>
        <v/>
      </c>
    </row>
    <row r="5" spans="1:11">
      <c r="A5" s="211" t="s">
        <v>151</v>
      </c>
      <c r="B5" s="213">
        <f>INT(COUNTIF(G18:G21,"A"))</f>
        <v>0</v>
      </c>
      <c r="E5" s="31" t="str">
        <f>Petals!B8</f>
        <v>Lupe</v>
      </c>
      <c r="F5" s="31" t="str">
        <f>Petals!C8</f>
        <v>Honest and fair</v>
      </c>
      <c r="G5" s="50" t="str">
        <f>IF(Petals!AG8="A","A","")</f>
        <v/>
      </c>
      <c r="I5" s="295">
        <v>2</v>
      </c>
      <c r="J5" s="297" t="str">
        <f>Bridging!C8</f>
        <v>Tell younger girls about the Flower</v>
      </c>
      <c r="K5" s="50" t="str">
        <f>IF(Bridging!AG8="A","A","")</f>
        <v/>
      </c>
    </row>
    <row r="6" spans="1:11">
      <c r="A6" s="67" t="s">
        <v>62</v>
      </c>
      <c r="B6" s="54"/>
      <c r="E6" s="31" t="str">
        <f>Petals!B9</f>
        <v>Sunny</v>
      </c>
      <c r="F6" s="31" t="str">
        <f>Petals!C9</f>
        <v>Friendly and helpful</v>
      </c>
      <c r="G6" s="50" t="str">
        <f>IF(Petals!AG9="A","A","")</f>
        <v/>
      </c>
      <c r="I6" s="295">
        <v>3</v>
      </c>
      <c r="J6" s="297" t="str">
        <f>Bridging!C9</f>
        <v>Play a game together!</v>
      </c>
      <c r="K6" s="50" t="str">
        <f>IF(Bridging!AG9="A","A","")</f>
        <v/>
      </c>
    </row>
    <row r="7" spans="1:11">
      <c r="A7" s="210" t="str">
        <f>'Journey Awards'!A6</f>
        <v>Welcome to the Daisy Flower Garden</v>
      </c>
      <c r="B7" s="48" t="str">
        <f>IF('Journey Awards'!AG11="C","C",IF('Journey Awards'!AG11="P","P",""))</f>
        <v/>
      </c>
      <c r="E7" s="31" t="str">
        <f>Petals!B10</f>
        <v>Zinni</v>
      </c>
      <c r="F7" s="31" t="str">
        <f>Petals!C10</f>
        <v>Considerate and caring</v>
      </c>
      <c r="G7" s="50" t="str">
        <f>IF(Petals!AG10="A","A","")</f>
        <v/>
      </c>
      <c r="I7" s="294" t="str">
        <f>Bridging!B11</f>
        <v>Look Ahead</v>
      </c>
      <c r="J7" s="59"/>
      <c r="K7" s="34"/>
    </row>
    <row r="8" spans="1:11">
      <c r="A8" s="210" t="str">
        <f>'Journey Awards'!A14</f>
        <v>Between Earth and Sky</v>
      </c>
      <c r="B8" s="48" t="str">
        <f>IF('Journey Awards'!AG19="C","C",IF('Journey Awards'!AG19="P","P",""))</f>
        <v/>
      </c>
      <c r="E8" s="31" t="str">
        <f>Petals!B11</f>
        <v>Tula</v>
      </c>
      <c r="F8" s="31" t="str">
        <f>Petals!C11</f>
        <v>Courageous and strong</v>
      </c>
      <c r="G8" s="50" t="str">
        <f>IF(Petals!AG11="A","A","")</f>
        <v/>
      </c>
      <c r="I8" s="295">
        <v>1</v>
      </c>
      <c r="J8" s="297" t="str">
        <f>Bridging!C12</f>
        <v>Say the Girl Scout Promise together.</v>
      </c>
      <c r="K8" s="50" t="str">
        <f>IF(Bridging!AG12="A","A","")</f>
        <v/>
      </c>
    </row>
    <row r="9" spans="1:11">
      <c r="A9" s="210" t="str">
        <f>'Journey Awards'!A22</f>
        <v>5 Flowers, 4 Stories, 3 Cheers for Animals!</v>
      </c>
      <c r="B9" s="48" t="str">
        <f>IF('Journey Awards'!AG27="C","C",IF('Journey Awards'!AG27="P","P",""))</f>
        <v/>
      </c>
      <c r="E9" s="31" t="str">
        <f>Petals!B12</f>
        <v>Mari</v>
      </c>
      <c r="F9" s="31" t="str">
        <f>Petals!C12</f>
        <v>Responsible for what I say and do</v>
      </c>
      <c r="G9" s="50" t="str">
        <f>IF(Petals!AG12="A","A","")</f>
        <v/>
      </c>
      <c r="I9" s="295">
        <v>2</v>
      </c>
      <c r="J9" s="297" t="str">
        <f>Bridging!C13</f>
        <v>Ask the Brownies to teach you</v>
      </c>
      <c r="K9" s="50" t="str">
        <f>IF(Bridging!AG13="A","A","")</f>
        <v/>
      </c>
    </row>
    <row r="10" spans="1:11">
      <c r="A10" s="94" t="s">
        <v>61</v>
      </c>
      <c r="B10" s="48" t="str">
        <f>IF(Bridging!AG18="C","C",IF(Bridging!AG18="P","P",""))</f>
        <v/>
      </c>
      <c r="E10" s="31" t="str">
        <f>Petals!B13</f>
        <v>Gloria</v>
      </c>
      <c r="F10" s="31" t="str">
        <f>Petals!C13</f>
        <v>Respect for myself &amp; others</v>
      </c>
      <c r="G10" s="50" t="str">
        <f>IF(Petals!AG13="A","A","")</f>
        <v/>
      </c>
      <c r="I10" s="295">
        <v>4</v>
      </c>
      <c r="J10" s="297" t="str">
        <f>Bridging!C14</f>
        <v>Ask the Brownies to show you</v>
      </c>
      <c r="K10" s="50" t="str">
        <f>IF(Bridging!AG14="A","A","")</f>
        <v/>
      </c>
    </row>
    <row r="11" spans="1:11">
      <c r="A11" s="294"/>
      <c r="B11" s="103"/>
      <c r="E11" s="31" t="str">
        <f>Petals!B14</f>
        <v>Gerri</v>
      </c>
      <c r="F11" s="31" t="str">
        <f>Petals!C14</f>
        <v>Respect authority</v>
      </c>
      <c r="G11" s="50" t="str">
        <f>IF(Petals!AG14="A","A","")</f>
        <v/>
      </c>
      <c r="I11" s="232" t="str">
        <f>Bridging!C16</f>
        <v>Plan a Ceremony</v>
      </c>
      <c r="J11" s="59"/>
      <c r="K11" s="50" t="str">
        <f>IF(Bridging!AG16="A","A","")</f>
        <v/>
      </c>
    </row>
    <row r="12" spans="1:11">
      <c r="A12" s="61" t="s">
        <v>108</v>
      </c>
      <c r="E12" s="31" t="str">
        <f>Petals!B15</f>
        <v>Clover</v>
      </c>
      <c r="F12" s="31" t="str">
        <f>Petals!C15</f>
        <v>Use resources wisely</v>
      </c>
      <c r="G12" s="50" t="str">
        <f>IF(Petals!AG15="A","A","")</f>
        <v/>
      </c>
    </row>
    <row r="13" spans="1:11">
      <c r="A13" s="31" t="str">
        <f>'Fun Patches'!C5</f>
        <v>&lt;List Patch Here&gt;</v>
      </c>
      <c r="B13" s="50" t="str">
        <f>IF('Fun Patches'!AG5="A","C","")</f>
        <v/>
      </c>
      <c r="E13" s="31" t="str">
        <f>Petals!B16</f>
        <v>Rosie</v>
      </c>
      <c r="F13" s="31" t="str">
        <f>Petals!C16</f>
        <v>Make the world a better place</v>
      </c>
      <c r="G13" s="50" t="str">
        <f>IF(Petals!AG16="A","A","")</f>
        <v/>
      </c>
      <c r="I13" s="372" t="s">
        <v>71</v>
      </c>
      <c r="J13" s="372"/>
      <c r="K13" s="372"/>
    </row>
    <row r="14" spans="1:11">
      <c r="A14" s="31" t="str">
        <f>'Fun Patches'!C6</f>
        <v>&lt;List Patch Here&gt;</v>
      </c>
      <c r="B14" s="50" t="str">
        <f>IF('Fun Patches'!AG6="A","C","")</f>
        <v/>
      </c>
      <c r="E14" s="31" t="str">
        <f>Petals!B17</f>
        <v>Vi</v>
      </c>
      <c r="F14" s="31" t="str">
        <f>Petals!C17</f>
        <v>Be a sister to every Girl Scout</v>
      </c>
      <c r="G14" s="50" t="str">
        <f>IF(Petals!AG17="A","A","")</f>
        <v/>
      </c>
      <c r="I14" s="372"/>
      <c r="J14" s="372"/>
      <c r="K14" s="372"/>
    </row>
    <row r="15" spans="1:11">
      <c r="A15" s="31" t="str">
        <f>'Fun Patches'!C7</f>
        <v>&lt;List Patch Here&gt;</v>
      </c>
      <c r="B15" s="50" t="str">
        <f>IF('Fun Patches'!AG7="A","C","")</f>
        <v/>
      </c>
      <c r="E15" s="73"/>
      <c r="F15" s="73"/>
      <c r="G15" s="212"/>
      <c r="I15" s="295"/>
      <c r="J15" s="297" t="str">
        <f>'Age-Level'!C6</f>
        <v>Cookie Rally (Year 1)</v>
      </c>
      <c r="K15" s="50" t="str">
        <f>IF('Age-Level'!AG6="A","C","")</f>
        <v/>
      </c>
    </row>
    <row r="16" spans="1:11">
      <c r="A16" s="31" t="str">
        <f>'Fun Patches'!C8</f>
        <v>&lt;List Patch Here&gt;</v>
      </c>
      <c r="B16" s="50" t="str">
        <f>IF('Fun Patches'!AG8="A","C","")</f>
        <v/>
      </c>
      <c r="D16" s="372" t="s">
        <v>151</v>
      </c>
      <c r="E16" s="307"/>
      <c r="F16" s="307"/>
      <c r="G16" s="307"/>
      <c r="I16" s="295"/>
      <c r="J16" s="297" t="str">
        <f>'Age-Level'!C7</f>
        <v>Cookie Sales (Year 1)</v>
      </c>
      <c r="K16" s="50" t="str">
        <f>IF('Age-Level'!AG7="A","C","")</f>
        <v/>
      </c>
    </row>
    <row r="17" spans="1:11">
      <c r="A17" s="31" t="str">
        <f>'Fun Patches'!C9</f>
        <v>&lt;List Patch Here&gt;</v>
      </c>
      <c r="B17" s="50" t="str">
        <f>IF('Fun Patches'!AG9="A","C","")</f>
        <v/>
      </c>
      <c r="D17" s="307"/>
      <c r="E17" s="307"/>
      <c r="F17" s="307"/>
      <c r="G17" s="307"/>
      <c r="I17" s="51"/>
      <c r="J17" s="297" t="str">
        <f>'Age-Level'!C8</f>
        <v>Cookie Pin (Year 1)</v>
      </c>
      <c r="K17" s="50" t="str">
        <f>IF('Age-Level'!AG8="A","C","")</f>
        <v/>
      </c>
    </row>
    <row r="18" spans="1:11">
      <c r="A18" s="31" t="str">
        <f>'Fun Patches'!C10</f>
        <v>&lt;List Patch Here&gt;</v>
      </c>
      <c r="B18" s="50" t="str">
        <f>IF('Fun Patches'!AG10="A","C","")</f>
        <v/>
      </c>
      <c r="D18" s="376" t="str">
        <f>Petals!B22</f>
        <v>Finance</v>
      </c>
      <c r="E18" s="377"/>
      <c r="F18" s="204" t="str">
        <f>Petals!B20</f>
        <v>Money Counts</v>
      </c>
      <c r="G18" s="50" t="str">
        <f>IF(Petals!AG23="C","A","")</f>
        <v/>
      </c>
      <c r="I18" s="51"/>
      <c r="J18" s="297" t="str">
        <f>'Age-Level'!C9</f>
        <v>Cookie Rally (Year 2)</v>
      </c>
      <c r="K18" s="50" t="str">
        <f>IF('Age-Level'!AG9="A","C","")</f>
        <v/>
      </c>
    </row>
    <row r="19" spans="1:11">
      <c r="A19" s="31" t="str">
        <f>'Fun Patches'!C11</f>
        <v>&lt;List Patch Here&gt;</v>
      </c>
      <c r="B19" s="50" t="str">
        <f>IF('Fun Patches'!AG11="A","C","")</f>
        <v/>
      </c>
      <c r="D19" s="376" t="str">
        <f>Petals!B27</f>
        <v>Finance</v>
      </c>
      <c r="E19" s="377"/>
      <c r="F19" s="204" t="str">
        <f>Petals!B25</f>
        <v>Making Choices</v>
      </c>
      <c r="G19" s="50" t="str">
        <f>IF(Petals!AG28="C","A","")</f>
        <v/>
      </c>
      <c r="I19" s="51"/>
      <c r="J19" s="297" t="str">
        <f>'Age-Level'!C10</f>
        <v>Cookie Sales (Year 2)</v>
      </c>
      <c r="K19" s="50" t="str">
        <f>IF('Age-Level'!AG10="A","C","")</f>
        <v/>
      </c>
    </row>
    <row r="20" spans="1:11">
      <c r="A20" s="31" t="str">
        <f>'Fun Patches'!C12</f>
        <v>&lt;List Patch Here&gt;</v>
      </c>
      <c r="B20" s="50" t="str">
        <f>IF('Fun Patches'!AG12="A","C","")</f>
        <v/>
      </c>
      <c r="D20" s="376" t="str">
        <f>Petals!B32</f>
        <v>Cookie</v>
      </c>
      <c r="E20" s="377"/>
      <c r="F20" s="204" t="str">
        <f>Petals!B30</f>
        <v>Count It Up</v>
      </c>
      <c r="G20" s="50" t="str">
        <f>IF(Petals!AG33="C","A","")</f>
        <v/>
      </c>
      <c r="I20" s="52"/>
      <c r="J20" s="297" t="str">
        <f>'Age-Level'!C11</f>
        <v>Cookie Pin (Year 2)</v>
      </c>
      <c r="K20" s="50" t="str">
        <f>IF('Age-Level'!AG11="A","C","")</f>
        <v/>
      </c>
    </row>
    <row r="21" spans="1:11">
      <c r="A21" s="31" t="str">
        <f>'Fun Patches'!C13</f>
        <v>&lt;List Patch Here&gt;</v>
      </c>
      <c r="B21" s="50" t="str">
        <f>IF('Fun Patches'!AG13="A","C","")</f>
        <v/>
      </c>
      <c r="D21" s="376" t="str">
        <f>Petals!B37</f>
        <v>Cookie</v>
      </c>
      <c r="E21" s="377"/>
      <c r="F21" s="204" t="str">
        <f>Petals!B35</f>
        <v>Talk It Up</v>
      </c>
      <c r="G21" s="50" t="str">
        <f>IF(Petals!AG38="C","A","")</f>
        <v/>
      </c>
      <c r="I21" s="53"/>
      <c r="J21" s="297" t="str">
        <f>'Age-Level'!C13</f>
        <v>Fall Sales (Year 1)</v>
      </c>
      <c r="K21" s="50" t="str">
        <f>IF('Age-Level'!AG13="A","C","")</f>
        <v/>
      </c>
    </row>
    <row r="22" spans="1:11">
      <c r="A22" s="31" t="str">
        <f>'Fun Patches'!C14</f>
        <v>&lt;List Patch Here&gt;</v>
      </c>
      <c r="B22" s="50" t="str">
        <f>IF('Fun Patches'!AG14="A","C","")</f>
        <v/>
      </c>
      <c r="I22" s="26"/>
      <c r="J22" s="297" t="str">
        <f>'Age-Level'!C14</f>
        <v>Fall Sales (Year 2)</v>
      </c>
      <c r="K22" s="50" t="str">
        <f>IF('Age-Level'!AG14="A","C","")</f>
        <v/>
      </c>
    </row>
    <row r="23" spans="1:11">
      <c r="A23" s="31" t="str">
        <f>'Fun Patches'!C15</f>
        <v>&lt;List Patch Here&gt;</v>
      </c>
      <c r="B23" s="50" t="str">
        <f>IF('Fun Patches'!AG15="A","C","")</f>
        <v/>
      </c>
      <c r="D23" s="372" t="s">
        <v>62</v>
      </c>
      <c r="E23" s="372"/>
      <c r="F23" s="372"/>
      <c r="G23" s="372"/>
      <c r="J23" s="297" t="str">
        <f>'Age-Level'!C16</f>
        <v>Thinking Day (Year 1)</v>
      </c>
      <c r="K23" s="50" t="str">
        <f>IF('Age-Level'!AG16="A","C","")</f>
        <v/>
      </c>
    </row>
    <row r="24" spans="1:11">
      <c r="A24" s="31" t="str">
        <f>'Fun Patches'!C16</f>
        <v>&lt;List Patch Here&gt;</v>
      </c>
      <c r="B24" s="50" t="str">
        <f>IF('Fun Patches'!AG16="A","C","")</f>
        <v/>
      </c>
      <c r="D24" s="372"/>
      <c r="E24" s="372"/>
      <c r="F24" s="372"/>
      <c r="G24" s="372"/>
      <c r="J24" s="297" t="str">
        <f>'Age-Level'!C17</f>
        <v>Thinking Day (Year 2)</v>
      </c>
      <c r="K24" s="50" t="str">
        <f>IF('Age-Level'!AG17="A","C","")</f>
        <v/>
      </c>
    </row>
    <row r="25" spans="1:11">
      <c r="A25" s="31" t="str">
        <f>'Fun Patches'!C17</f>
        <v>&lt;List Patch Here&gt;</v>
      </c>
      <c r="B25" s="50" t="str">
        <f>IF('Fun Patches'!AG17="A","C","")</f>
        <v/>
      </c>
      <c r="D25" s="294" t="str">
        <f>'Journey Awards'!A6</f>
        <v>Welcome to the Daisy Flower Garden</v>
      </c>
      <c r="F25" s="57"/>
      <c r="G25" s="291"/>
      <c r="J25" s="297" t="str">
        <f>'Age-Level'!C19</f>
        <v>Investiture</v>
      </c>
      <c r="K25" s="50" t="str">
        <f>IF('Age-Level'!AG19="A","C","")</f>
        <v/>
      </c>
    </row>
    <row r="26" spans="1:11">
      <c r="A26" s="31" t="str">
        <f>'Fun Patches'!C18</f>
        <v>&lt;List Patch Here&gt;</v>
      </c>
      <c r="B26" s="50" t="str">
        <f>IF('Fun Patches'!AG18="A","C","")</f>
        <v/>
      </c>
      <c r="D26" s="295"/>
      <c r="E26" s="373" t="s">
        <v>66</v>
      </c>
      <c r="F26" s="374"/>
      <c r="G26" s="50" t="str">
        <f>IF('Journey Awards'!AG8="A","A","")</f>
        <v/>
      </c>
      <c r="J26" s="297" t="str">
        <f>'Age-Level'!C20</f>
        <v>Rededication (1st year)</v>
      </c>
      <c r="K26" s="50" t="str">
        <f>IF('Age-Level'!AG20="A","C","")</f>
        <v/>
      </c>
    </row>
    <row r="27" spans="1:11">
      <c r="A27" s="31" t="str">
        <f>'Fun Patches'!C19</f>
        <v>&lt;List Patch Here&gt;</v>
      </c>
      <c r="B27" s="50" t="str">
        <f>IF('Fun Patches'!AG19="A","C","")</f>
        <v/>
      </c>
      <c r="D27" s="295"/>
      <c r="E27" s="373" t="s">
        <v>67</v>
      </c>
      <c r="F27" s="374"/>
      <c r="G27" s="50" t="str">
        <f>IF('Journey Awards'!AG9="A","A","")</f>
        <v/>
      </c>
      <c r="J27" s="297" t="str">
        <f>'Age-Level'!B21</f>
        <v>My Promise, My Faith (Year 1)</v>
      </c>
      <c r="K27" s="50" t="str">
        <f>IF('Age-Level'!AG27="C","C","")</f>
        <v/>
      </c>
    </row>
    <row r="28" spans="1:11">
      <c r="A28" s="31" t="str">
        <f>'Fun Patches'!C20</f>
        <v>&lt;List Patch Here&gt;</v>
      </c>
      <c r="B28" s="50" t="str">
        <f>IF('Fun Patches'!AG20="A","C","")</f>
        <v/>
      </c>
      <c r="D28" s="295"/>
      <c r="E28" s="373" t="s">
        <v>68</v>
      </c>
      <c r="F28" s="374"/>
      <c r="G28" s="50" t="str">
        <f>IF('Journey Awards'!AG10="A","A","")</f>
        <v/>
      </c>
      <c r="J28" s="297" t="str">
        <f>'Age-Level'!B28</f>
        <v>My Promise, My Faith (Year 2)</v>
      </c>
      <c r="K28" s="50" t="str">
        <f>IF('Age-Level'!AG34="C","C","")</f>
        <v/>
      </c>
    </row>
    <row r="29" spans="1:11">
      <c r="A29" s="31" t="str">
        <f>'Fun Patches'!C21</f>
        <v>&lt;List Patch Here&gt;</v>
      </c>
      <c r="B29" s="50" t="str">
        <f>IF('Fun Patches'!AG21="A","C","")</f>
        <v/>
      </c>
      <c r="D29" s="106" t="str">
        <f>'Journey Awards'!A14</f>
        <v>Between Earth and Sky</v>
      </c>
      <c r="F29" s="59"/>
      <c r="G29" s="34"/>
      <c r="J29" s="297" t="str">
        <f>'Age-Level'!C36</f>
        <v>Global Action Award</v>
      </c>
      <c r="K29" s="50" t="str">
        <f>IF('Age-Level'!AG36="A","C","")</f>
        <v/>
      </c>
    </row>
    <row r="30" spans="1:11">
      <c r="A30" s="31" t="str">
        <f>'Fun Patches'!C22</f>
        <v>&lt;List Patch Here&gt;</v>
      </c>
      <c r="B30" s="50" t="str">
        <f>IF('Fun Patches'!AG22="A","C","")</f>
        <v/>
      </c>
      <c r="D30" s="295"/>
      <c r="E30" s="373" t="str">
        <f>'Journey Awards'!C16</f>
        <v>The Blue Bucket Award</v>
      </c>
      <c r="F30" s="374"/>
      <c r="G30" s="50" t="str">
        <f>IF('Journey Awards'!AG16="A","A","")</f>
        <v/>
      </c>
      <c r="J30" s="297" t="str">
        <f>'Age-Level'!C38</f>
        <v>Journey Summit Pin</v>
      </c>
      <c r="K30" s="50" t="str">
        <f>IF('Age-Level'!AG38="C","C","")</f>
        <v/>
      </c>
    </row>
    <row r="31" spans="1:11">
      <c r="A31" s="31" t="str">
        <f>'Fun Patches'!C23</f>
        <v>&lt;List Patch Here&gt;</v>
      </c>
      <c r="B31" s="50" t="str">
        <f>IF('Fun Patches'!AG23="A","C","")</f>
        <v/>
      </c>
      <c r="D31" s="295"/>
      <c r="E31" s="373" t="str">
        <f>'Journey Awards'!C17</f>
        <v>The Firefly Award</v>
      </c>
      <c r="F31" s="374"/>
      <c r="G31" s="50" t="str">
        <f>IF('Journey Awards'!AG17="A","A","")</f>
        <v/>
      </c>
      <c r="J31" s="297" t="str">
        <f>'Age-Level'!B39</f>
        <v>Safety Award</v>
      </c>
      <c r="K31" s="50" t="str">
        <f>IF('Age-Level'!AG43="C","C","")</f>
        <v/>
      </c>
    </row>
    <row r="32" spans="1:11">
      <c r="A32" s="31" t="str">
        <f>'Fun Patches'!C24</f>
        <v>&lt;List Patch Here&gt;</v>
      </c>
      <c r="B32" s="50" t="str">
        <f>IF('Fun Patches'!AG24="A","C","")</f>
        <v/>
      </c>
      <c r="D32" s="295"/>
      <c r="E32" s="373" t="str">
        <f>'Journey Awards'!C18</f>
        <v>The Clover Award</v>
      </c>
      <c r="F32" s="374"/>
      <c r="G32" s="50" t="str">
        <f>IF('Journey Awards'!AG18="A","A","")</f>
        <v/>
      </c>
    </row>
    <row r="33" spans="1:11">
      <c r="A33" s="31" t="str">
        <f>'Fun Patches'!C25</f>
        <v>&lt;List Patch Here&gt;</v>
      </c>
      <c r="B33" s="50" t="str">
        <f>IF('Fun Patches'!AG25="A","C","")</f>
        <v/>
      </c>
      <c r="D33" s="106" t="str">
        <f>'Journey Awards'!A22</f>
        <v>5 Flowers, 4 Stories, 3 Cheers for Animals!</v>
      </c>
      <c r="F33" s="59"/>
      <c r="G33" s="34" t="str">
        <f>IF('Journey Awards'!AG15="A","A","")</f>
        <v/>
      </c>
      <c r="J33" s="61" t="s">
        <v>110</v>
      </c>
    </row>
    <row r="34" spans="1:11">
      <c r="A34" s="31" t="str">
        <f>'Fun Patches'!C26</f>
        <v>&lt;List Patch Here&gt;</v>
      </c>
      <c r="B34" s="50" t="str">
        <f>IF('Fun Patches'!AG26="A","C","")</f>
        <v/>
      </c>
      <c r="D34" s="295"/>
      <c r="E34" s="373" t="str">
        <f>'Journey Awards'!C24</f>
        <v>Birdbath Award</v>
      </c>
      <c r="F34" s="374"/>
      <c r="G34" s="50" t="str">
        <f>IF('Journey Awards'!AG24="A","A","")</f>
        <v/>
      </c>
      <c r="J34" s="31" t="str">
        <f>'Fun Patches'!C35</f>
        <v>&lt;List Patch Here&gt;</v>
      </c>
      <c r="K34" s="50" t="str">
        <f>IF('Fun Patches'!AG35="A","C","")</f>
        <v/>
      </c>
    </row>
    <row r="35" spans="1:11">
      <c r="A35" s="31" t="str">
        <f>'Fun Patches'!C27</f>
        <v>&lt;List Patch Here&gt;</v>
      </c>
      <c r="B35" s="50" t="str">
        <f>IF('Fun Patches'!AG27="A","C","")</f>
        <v/>
      </c>
      <c r="D35" s="295"/>
      <c r="E35" s="373" t="str">
        <f>'Journey Awards'!C25</f>
        <v>Red Robin Award</v>
      </c>
      <c r="F35" s="374"/>
      <c r="G35" s="50" t="str">
        <f>IF('Journey Awards'!AG25="A","A","")</f>
        <v/>
      </c>
      <c r="J35" s="31" t="str">
        <f>'Fun Patches'!C36</f>
        <v>&lt;List Patch Here&gt;</v>
      </c>
      <c r="K35" s="50" t="str">
        <f>IF('Fun Patches'!AG36="A","C","")</f>
        <v/>
      </c>
    </row>
    <row r="36" spans="1:11">
      <c r="A36" s="296" t="str">
        <f>'Fun Patches'!C28</f>
        <v>&lt;List Patch Here&gt;</v>
      </c>
      <c r="B36" s="50" t="str">
        <f>IF('Fun Patches'!AG28="A","C","")</f>
        <v/>
      </c>
      <c r="D36" s="295"/>
      <c r="E36" s="373" t="str">
        <f>'Journey Awards'!C26</f>
        <v>Tula Award</v>
      </c>
      <c r="F36" s="374"/>
      <c r="G36" s="50" t="str">
        <f>IF('Journey Awards'!AG26="A","A","")</f>
        <v/>
      </c>
      <c r="J36" s="31" t="str">
        <f>'Fun Patches'!C37</f>
        <v>&lt;List Patch Here&gt;</v>
      </c>
      <c r="K36" s="50" t="str">
        <f>IF('Fun Patches'!AG37="A","C","")</f>
        <v/>
      </c>
    </row>
    <row r="37" spans="1:11">
      <c r="A37" s="298" t="str">
        <f>'Fun Patches'!C29</f>
        <v>&lt;List Patch Here&gt;</v>
      </c>
      <c r="B37" s="50" t="str">
        <f>IF('Fun Patches'!AG29="A","C","")</f>
        <v/>
      </c>
      <c r="J37" s="31" t="str">
        <f>'Fun Patches'!C38</f>
        <v>&lt;List Patch Here&gt;</v>
      </c>
      <c r="K37" s="50" t="str">
        <f>IF('Fun Patches'!AG38="A","C","")</f>
        <v/>
      </c>
    </row>
    <row r="38" spans="1:11" ht="12.75" customHeight="1">
      <c r="A38" s="282"/>
      <c r="B38" s="212"/>
      <c r="C38" s="146"/>
      <c r="D38" s="371" t="s">
        <v>110</v>
      </c>
      <c r="E38" s="307"/>
      <c r="F38" s="307"/>
      <c r="J38" s="31" t="str">
        <f>'Fun Patches'!C39</f>
        <v>&lt;List Patch Here&gt;</v>
      </c>
      <c r="K38" s="50" t="str">
        <f>IF('Fun Patches'!AG39="A","C","")</f>
        <v/>
      </c>
    </row>
    <row r="39" spans="1:11" ht="13.5" customHeight="1">
      <c r="A39" s="107"/>
      <c r="B39" s="146"/>
      <c r="C39" s="146"/>
      <c r="E39" s="378" t="str">
        <f>'Fun Patches'!C30</f>
        <v>&lt;List Patch Here&gt;</v>
      </c>
      <c r="F39" s="379"/>
      <c r="G39" s="50" t="str">
        <f>IF('Fun Patches'!AG30="A","C","")</f>
        <v/>
      </c>
      <c r="J39" s="31" t="str">
        <f>'Fun Patches'!C40</f>
        <v>&lt;List Patch Here&gt;</v>
      </c>
      <c r="K39" s="50" t="str">
        <f>IF('Fun Patches'!AG40="A","C","")</f>
        <v/>
      </c>
    </row>
    <row r="40" spans="1:11" ht="13.5" customHeight="1">
      <c r="A40" s="147" t="s">
        <v>125</v>
      </c>
      <c r="B40" s="145"/>
      <c r="C40" s="146"/>
      <c r="E40" s="378" t="str">
        <f>'Fun Patches'!C31</f>
        <v>&lt;List Patch Here&gt;</v>
      </c>
      <c r="F40" s="379"/>
      <c r="G40" s="50" t="str">
        <f>IF('Fun Patches'!AG31="A","C","")</f>
        <v/>
      </c>
      <c r="J40" s="31" t="str">
        <f>'Fun Patches'!C41</f>
        <v>&lt;List Patch Here&gt;</v>
      </c>
      <c r="K40" s="50" t="str">
        <f>IF('Fun Patches'!AG41="A","C","")</f>
        <v/>
      </c>
    </row>
    <row r="41" spans="1:11" ht="13.5" customHeight="1">
      <c r="A41" s="149" t="s">
        <v>126</v>
      </c>
      <c r="B41" s="143"/>
      <c r="C41" s="144"/>
      <c r="E41" s="378" t="str">
        <f>'Fun Patches'!C32</f>
        <v>&lt;List Patch Here&gt;</v>
      </c>
      <c r="F41" s="379"/>
      <c r="G41" s="50" t="str">
        <f>IF('Fun Patches'!AG32="A","C","")</f>
        <v/>
      </c>
      <c r="J41" s="31" t="str">
        <f>'Fun Patches'!C42</f>
        <v>&lt;List Patch Here&gt;</v>
      </c>
      <c r="K41" s="50" t="str">
        <f>IF('Fun Patches'!AG42="A","C","")</f>
        <v/>
      </c>
    </row>
    <row r="42" spans="1:11">
      <c r="A42" s="150" t="s">
        <v>128</v>
      </c>
      <c r="B42" s="144"/>
      <c r="C42" s="144"/>
      <c r="E42" s="378" t="str">
        <f>'Fun Patches'!C33</f>
        <v>&lt;List Patch Here&gt;</v>
      </c>
      <c r="F42" s="379"/>
      <c r="G42" s="50" t="str">
        <f>IF('Fun Patches'!AG33="A","C","")</f>
        <v/>
      </c>
      <c r="J42" s="31" t="str">
        <f>'Fun Patches'!C43</f>
        <v>&lt;List Patch Here&gt;</v>
      </c>
      <c r="K42" s="50" t="str">
        <f>IF('Fun Patches'!AG43="A","C","")</f>
        <v/>
      </c>
    </row>
    <row r="43" spans="1:11">
      <c r="A43" s="151" t="s">
        <v>127</v>
      </c>
      <c r="B43" s="144"/>
      <c r="C43" s="144"/>
      <c r="E43" s="378" t="str">
        <f>'Fun Patches'!C34</f>
        <v>&lt;List Patch Here&gt;</v>
      </c>
      <c r="F43" s="379"/>
      <c r="G43" s="50" t="str">
        <f>IF('Fun Patches'!AG34="A","C","")</f>
        <v/>
      </c>
      <c r="J43" s="31" t="str">
        <f>'Fun Patches'!C44</f>
        <v>&lt;List Patch Here&gt;</v>
      </c>
      <c r="K43" s="50" t="str">
        <f>IF('Fun Patches'!AG44="A","C","")</f>
        <v/>
      </c>
    </row>
    <row r="44" spans="1:11">
      <c r="A44" s="148"/>
    </row>
  </sheetData>
  <sheetProtection password="C45A" sheet="1" objects="1" scenarios="1" selectLockedCells="1" selectUnlockedCells="1"/>
  <mergeCells count="25">
    <mergeCell ref="E43:F43"/>
    <mergeCell ref="E36:F36"/>
    <mergeCell ref="D38:F38"/>
    <mergeCell ref="E39:F39"/>
    <mergeCell ref="E40:F40"/>
    <mergeCell ref="E41:F41"/>
    <mergeCell ref="E42:F42"/>
    <mergeCell ref="E28:F28"/>
    <mergeCell ref="E30:F30"/>
    <mergeCell ref="E31:F31"/>
    <mergeCell ref="E32:F32"/>
    <mergeCell ref="E34:F34"/>
    <mergeCell ref="E35:F35"/>
    <mergeCell ref="D19:E19"/>
    <mergeCell ref="D20:E20"/>
    <mergeCell ref="D21:E21"/>
    <mergeCell ref="D23:G24"/>
    <mergeCell ref="E26:F26"/>
    <mergeCell ref="E27:F27"/>
    <mergeCell ref="A1:B1"/>
    <mergeCell ref="D1:G1"/>
    <mergeCell ref="I1:K2"/>
    <mergeCell ref="I13:K14"/>
    <mergeCell ref="D16:G17"/>
    <mergeCell ref="D18:E18"/>
  </mergeCells>
  <pageMargins left="0.75" right="0.75" top="1" bottom="1" header="0.5" footer="0.5"/>
  <pageSetup scale="83" orientation="landscape" horizontalDpi="300" verticalDpi="300" r:id="rId1"/>
  <headerFooter alignWithMargins="0">
    <oddHeader>&amp;C&amp;"Arial,Bold"&amp;12DaisyTrax
&amp;10&amp;D</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42</vt:i4>
      </vt:variant>
      <vt:variant>
        <vt:lpstr>Named Ranges</vt:lpstr>
      </vt:variant>
      <vt:variant>
        <vt:i4>33</vt:i4>
      </vt:variant>
    </vt:vector>
  </HeadingPairs>
  <TitlesOfParts>
    <vt:vector size="75" baseType="lpstr">
      <vt:lpstr>Instructions</vt:lpstr>
      <vt:lpstr>Parent Contact</vt:lpstr>
      <vt:lpstr>Registration</vt:lpstr>
      <vt:lpstr>Dues</vt:lpstr>
      <vt:lpstr>Attendance</vt:lpstr>
      <vt:lpstr>Petals</vt:lpstr>
      <vt:lpstr>Journey Awards</vt:lpstr>
      <vt:lpstr>Bridging</vt:lpstr>
      <vt:lpstr>Age-Level</vt:lpstr>
      <vt:lpstr>Fun Patches</vt:lpstr>
      <vt:lpstr>Summary</vt:lpstr>
      <vt:lpstr>Order</vt:lpstr>
      <vt:lpstr>Daisy 1</vt:lpstr>
      <vt:lpstr>Daisy 2</vt:lpstr>
      <vt:lpstr>Daisy 3</vt:lpstr>
      <vt:lpstr>Daisy 4</vt:lpstr>
      <vt:lpstr>Daisy 5</vt:lpstr>
      <vt:lpstr>Daisy 6</vt:lpstr>
      <vt:lpstr>Daisy 7</vt:lpstr>
      <vt:lpstr>Daisy 8</vt:lpstr>
      <vt:lpstr>Daisy 9</vt:lpstr>
      <vt:lpstr>Daisy 10</vt:lpstr>
      <vt:lpstr>Daisy 11</vt:lpstr>
      <vt:lpstr>Daisy 12</vt:lpstr>
      <vt:lpstr>Daisy 13</vt:lpstr>
      <vt:lpstr>Daisy 14</vt:lpstr>
      <vt:lpstr>Daisy 15</vt:lpstr>
      <vt:lpstr>Daisy 16</vt:lpstr>
      <vt:lpstr>Daisy 17</vt:lpstr>
      <vt:lpstr>Daisy 18</vt:lpstr>
      <vt:lpstr>Daisy 19</vt:lpstr>
      <vt:lpstr>Daisy 20</vt:lpstr>
      <vt:lpstr>Daisy 21</vt:lpstr>
      <vt:lpstr>Daisy 22</vt:lpstr>
      <vt:lpstr>Daisy 23</vt:lpstr>
      <vt:lpstr>Daisy 24</vt:lpstr>
      <vt:lpstr>Daisy 25</vt:lpstr>
      <vt:lpstr>Daisy 26</vt:lpstr>
      <vt:lpstr>Daisy 27</vt:lpstr>
      <vt:lpstr>Daisy 28</vt:lpstr>
      <vt:lpstr>Daisy 29</vt:lpstr>
      <vt:lpstr>Daisy 30</vt:lpstr>
      <vt:lpstr>'Daisy 1'!Print_Area</vt:lpstr>
      <vt:lpstr>'Daisy 10'!Print_Area</vt:lpstr>
      <vt:lpstr>'Daisy 11'!Print_Area</vt:lpstr>
      <vt:lpstr>'Daisy 12'!Print_Area</vt:lpstr>
      <vt:lpstr>'Daisy 13'!Print_Area</vt:lpstr>
      <vt:lpstr>'Daisy 14'!Print_Area</vt:lpstr>
      <vt:lpstr>'Daisy 15'!Print_Area</vt:lpstr>
      <vt:lpstr>'Daisy 16'!Print_Area</vt:lpstr>
      <vt:lpstr>'Daisy 17'!Print_Area</vt:lpstr>
      <vt:lpstr>'Daisy 18'!Print_Area</vt:lpstr>
      <vt:lpstr>'Daisy 19'!Print_Area</vt:lpstr>
      <vt:lpstr>'Daisy 2'!Print_Area</vt:lpstr>
      <vt:lpstr>'Daisy 20'!Print_Area</vt:lpstr>
      <vt:lpstr>'Daisy 21'!Print_Area</vt:lpstr>
      <vt:lpstr>'Daisy 22'!Print_Area</vt:lpstr>
      <vt:lpstr>'Daisy 23'!Print_Area</vt:lpstr>
      <vt:lpstr>'Daisy 24'!Print_Area</vt:lpstr>
      <vt:lpstr>'Daisy 25'!Print_Area</vt:lpstr>
      <vt:lpstr>'Daisy 26'!Print_Area</vt:lpstr>
      <vt:lpstr>'Daisy 27'!Print_Area</vt:lpstr>
      <vt:lpstr>'Daisy 28'!Print_Area</vt:lpstr>
      <vt:lpstr>'Daisy 29'!Print_Area</vt:lpstr>
      <vt:lpstr>'Daisy 3'!Print_Area</vt:lpstr>
      <vt:lpstr>'Daisy 30'!Print_Area</vt:lpstr>
      <vt:lpstr>'Daisy 4'!Print_Area</vt:lpstr>
      <vt:lpstr>'Daisy 5'!Print_Area</vt:lpstr>
      <vt:lpstr>'Daisy 6'!Print_Area</vt:lpstr>
      <vt:lpstr>'Daisy 7'!Print_Area</vt:lpstr>
      <vt:lpstr>'Daisy 8'!Print_Area</vt:lpstr>
      <vt:lpstr>'Daisy 9'!Print_Area</vt:lpstr>
      <vt:lpstr>Instructions!Print_Area</vt:lpstr>
      <vt:lpstr>Registration!Print_Area</vt:lpstr>
      <vt:lpstr>Registration!Print_Titles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DaisyTrax</dc:title>
  <dc:subject>Girl Scout Daisy Tracking Sheet</dc:subject>
  <dc:creator>Audra Edmunds</dc:creator>
  <cp:lastModifiedBy>Audra</cp:lastModifiedBy>
  <cp:lastPrinted>2012-03-27T18:33:47Z</cp:lastPrinted>
  <dcterms:created xsi:type="dcterms:W3CDTF">2008-10-14T10:29:15Z</dcterms:created>
  <dcterms:modified xsi:type="dcterms:W3CDTF">2012-03-27T18:41:56Z</dcterms:modified>
  <cp:category>Girl Scouts</cp:category>
</cp:coreProperties>
</file>